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ECMKHT\Desktop\"/>
    </mc:Choice>
  </mc:AlternateContent>
  <bookViews>
    <workbookView xWindow="120" yWindow="225" windowWidth="15600" windowHeight="11445" tabRatio="599"/>
  </bookViews>
  <sheets>
    <sheet name="Voorblad" sheetId="155" r:id="rId1"/>
    <sheet name="Inhoud" sheetId="154" r:id="rId2"/>
    <sheet name="Toelichting" sheetId="153" r:id="rId3"/>
    <sheet name="Bronbestanden" sheetId="156" r:id="rId4"/>
    <sheet name="1. Plaats in het huishouden" sheetId="167" r:id="rId5"/>
    <sheet name="2. Onderwijsdeelname" sheetId="168" r:id="rId6"/>
    <sheet name="3. Inburgering" sheetId="169" r:id="rId7"/>
    <sheet name="4. Sociaaleconomische status" sheetId="170" r:id="rId8"/>
    <sheet name="5. Mediaan inkomen" sheetId="171" r:id="rId9"/>
    <sheet name="6. Zorgkosten" sheetId="176" r:id="rId10"/>
    <sheet name="7. Jeugdzorg" sheetId="172" r:id="rId11"/>
    <sheet name="8. Verdachten" sheetId="173" r:id="rId12"/>
    <sheet name="Tabel 1" sheetId="138" r:id="rId13"/>
    <sheet name="Tabel 2" sheetId="135" r:id="rId14"/>
    <sheet name="Tabel 3" sheetId="132" r:id="rId15"/>
    <sheet name="Tabel 4" sheetId="129" r:id="rId16"/>
    <sheet name="Tabel 5" sheetId="141" r:id="rId17"/>
    <sheet name="Tabel 6" sheetId="174" r:id="rId18"/>
    <sheet name="Tabel 7" sheetId="150" r:id="rId19"/>
    <sheet name="Tabel 8" sheetId="147" r:id="rId20"/>
    <sheet name="Tabel 9" sheetId="144" r:id="rId21"/>
  </sheets>
  <definedNames>
    <definedName name="_xlnm._FilterDatabase" localSheetId="12" hidden="1">'Tabel 1'!$B$3:$F$31</definedName>
    <definedName name="_xlnm._FilterDatabase" localSheetId="13" hidden="1">'Tabel 2'!$B$3:$I$3531</definedName>
    <definedName name="_xlnm._FilterDatabase" localSheetId="14" hidden="1">'Tabel 3'!$B$3:$I$2307</definedName>
    <definedName name="_xlnm._FilterDatabase" localSheetId="15" hidden="1">'Tabel 4'!$B$3:$I$2019</definedName>
    <definedName name="_xlnm._FilterDatabase" localSheetId="16" hidden="1">'Tabel 5'!$B$3:$H$507</definedName>
    <definedName name="_xlnm._FilterDatabase" localSheetId="17" hidden="1">'Tabel 6'!$A$3:$D$21</definedName>
    <definedName name="_xlnm._FilterDatabase" localSheetId="18" hidden="1">'Tabel 7'!$A$3:$D$9</definedName>
    <definedName name="_xlnm._FilterDatabase" localSheetId="19" hidden="1">'Tabel 8'!$B$3:$F$45</definedName>
    <definedName name="_xlnm._FilterDatabase" localSheetId="20" hidden="1">'Tabel 9'!$A$3:$D$21</definedName>
    <definedName name="_xlnm.Criteria" localSheetId="12">'Tabel 1'!$H$2:$H$4</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0">#REF!</definedName>
    <definedName name="Eerstegetal" localSheetId="11">#REF!</definedName>
    <definedName name="Eerstegetal" localSheetId="17">#REF!</definedName>
    <definedName name="Eerstegetal">#REF!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 localSheetId="10">#REF!</definedName>
    <definedName name="Namen" localSheetId="11">#REF!</definedName>
    <definedName name="Namen" localSheetId="17">#REF!</definedName>
    <definedName name="Namen">#REF!</definedName>
    <definedName name="_xlnm.Extract" localSheetId="12">'Tabel 1'!$H$3:$L$115</definedName>
  </definedNames>
  <calcPr calcId="162913"/>
</workbook>
</file>

<file path=xl/calcChain.xml><?xml version="1.0" encoding="utf-8"?>
<calcChain xmlns="http://schemas.openxmlformats.org/spreadsheetml/2006/main">
  <c r="G43" i="170" l="1"/>
  <c r="T21" i="168"/>
  <c r="S21" i="173" l="1"/>
  <c r="S27" i="173" s="1"/>
  <c r="S21" i="172"/>
  <c r="S21" i="176"/>
  <c r="S21" i="171"/>
  <c r="S31" i="171" s="1"/>
  <c r="S21" i="170"/>
  <c r="S27" i="170" s="1"/>
  <c r="S21" i="169"/>
  <c r="S31" i="169" s="1"/>
  <c r="S21" i="168"/>
  <c r="S21" i="167"/>
  <c r="S32" i="167" s="1"/>
  <c r="A32" i="138"/>
  <c r="A33" i="138"/>
  <c r="A34" i="138"/>
  <c r="A35" i="138"/>
  <c r="A36" i="138"/>
  <c r="A37" i="138"/>
  <c r="A38" i="138"/>
  <c r="A39" i="138"/>
  <c r="A40" i="138"/>
  <c r="A41" i="138"/>
  <c r="A42" i="138"/>
  <c r="A43" i="138"/>
  <c r="A44" i="138"/>
  <c r="A45" i="138"/>
  <c r="A46" i="138"/>
  <c r="A47" i="138"/>
  <c r="A48" i="138"/>
  <c r="A49" i="138"/>
  <c r="A50" i="138"/>
  <c r="A51" i="138"/>
  <c r="A52" i="138"/>
  <c r="A53" i="138"/>
  <c r="A54" i="138"/>
  <c r="A55" i="138"/>
  <c r="A56" i="138"/>
  <c r="A57" i="138"/>
  <c r="A58" i="138"/>
  <c r="A59" i="138"/>
  <c r="A60" i="138"/>
  <c r="A61" i="138"/>
  <c r="A62" i="138"/>
  <c r="A63" i="138"/>
  <c r="A64" i="138"/>
  <c r="A65" i="138"/>
  <c r="A66" i="138"/>
  <c r="A67" i="138"/>
  <c r="A68" i="138"/>
  <c r="A69" i="138"/>
  <c r="A70" i="138"/>
  <c r="A71" i="138"/>
  <c r="A72" i="138"/>
  <c r="A73" i="138"/>
  <c r="A74" i="138"/>
  <c r="A75" i="138"/>
  <c r="A76" i="138"/>
  <c r="A77" i="138"/>
  <c r="A78" i="138"/>
  <c r="A79" i="138"/>
  <c r="A80" i="138"/>
  <c r="A81" i="138"/>
  <c r="A82" i="138"/>
  <c r="A83" i="138"/>
  <c r="A84" i="138"/>
  <c r="A85" i="138"/>
  <c r="A86" i="138"/>
  <c r="A87" i="138"/>
  <c r="A88" i="138"/>
  <c r="A89" i="138"/>
  <c r="A90" i="138"/>
  <c r="A91" i="138"/>
  <c r="A92" i="138"/>
  <c r="A93" i="138"/>
  <c r="A94" i="138"/>
  <c r="A95" i="138"/>
  <c r="A96" i="138"/>
  <c r="A97" i="138"/>
  <c r="A98" i="138"/>
  <c r="A99" i="138"/>
  <c r="A100" i="138"/>
  <c r="A101" i="138"/>
  <c r="A102" i="138"/>
  <c r="A103" i="138"/>
  <c r="A104" i="138"/>
  <c r="A105" i="138"/>
  <c r="A106" i="138"/>
  <c r="A107" i="138"/>
  <c r="A108" i="138"/>
  <c r="A109" i="138"/>
  <c r="A110" i="138"/>
  <c r="A111" i="138"/>
  <c r="A112" i="138"/>
  <c r="A113" i="138"/>
  <c r="A114" i="138"/>
  <c r="A115" i="138"/>
  <c r="G44" i="176"/>
  <c r="G43" i="176"/>
  <c r="W37" i="176"/>
  <c r="W38" i="176"/>
  <c r="W39" i="176"/>
  <c r="W40" i="176"/>
  <c r="W41" i="176"/>
  <c r="W42" i="176"/>
  <c r="W43" i="176"/>
  <c r="W44" i="176"/>
  <c r="W36" i="176"/>
  <c r="W28" i="176"/>
  <c r="W29" i="176"/>
  <c r="W30" i="176"/>
  <c r="W31" i="176"/>
  <c r="W32" i="176"/>
  <c r="W33" i="176"/>
  <c r="W34" i="176"/>
  <c r="W35" i="176"/>
  <c r="S28" i="168" l="1"/>
  <c r="S30" i="168"/>
  <c r="S32" i="168"/>
  <c r="S34" i="168"/>
  <c r="S36" i="168"/>
  <c r="S38" i="168"/>
  <c r="S40" i="168"/>
  <c r="S29" i="168"/>
  <c r="S31" i="168"/>
  <c r="S33" i="168"/>
  <c r="S35" i="168"/>
  <c r="S37" i="168"/>
  <c r="S39" i="168"/>
  <c r="S27" i="168"/>
  <c r="S31" i="170"/>
  <c r="S33" i="170"/>
  <c r="S29" i="170"/>
  <c r="S34" i="170"/>
  <c r="S32" i="170"/>
  <c r="S30" i="170"/>
  <c r="S28" i="170"/>
  <c r="S40" i="167"/>
  <c r="S36" i="167"/>
  <c r="S28" i="167"/>
  <c r="S39" i="167"/>
  <c r="S35" i="167"/>
  <c r="S31" i="167"/>
  <c r="S38" i="167"/>
  <c r="S34" i="167"/>
  <c r="S30" i="167"/>
  <c r="S27" i="167"/>
  <c r="S37" i="167"/>
  <c r="S33" i="167"/>
  <c r="S29" i="167"/>
  <c r="S30" i="173"/>
  <c r="S29" i="173"/>
  <c r="S28" i="173"/>
  <c r="S30" i="171"/>
  <c r="S34" i="171"/>
  <c r="S29" i="171"/>
  <c r="S33" i="171"/>
  <c r="S28" i="171"/>
  <c r="S32" i="171"/>
  <c r="S27" i="171"/>
  <c r="S34" i="169"/>
  <c r="S30" i="169"/>
  <c r="S33" i="169"/>
  <c r="S29" i="169"/>
  <c r="V29" i="169" s="1"/>
  <c r="S32" i="169"/>
  <c r="S28" i="169"/>
  <c r="S27" i="169"/>
  <c r="W27" i="176"/>
  <c r="A5" i="147"/>
  <c r="W30" i="173" s="1"/>
  <c r="A6" i="147"/>
  <c r="A7" i="147"/>
  <c r="A8" i="147"/>
  <c r="A9" i="147"/>
  <c r="A10" i="147"/>
  <c r="A11" i="147"/>
  <c r="A12" i="147"/>
  <c r="A13" i="147"/>
  <c r="A14" i="147"/>
  <c r="A15" i="147"/>
  <c r="A16" i="147"/>
  <c r="A17" i="147"/>
  <c r="A18" i="147"/>
  <c r="A19" i="147"/>
  <c r="A20" i="147"/>
  <c r="A21" i="147"/>
  <c r="A22" i="147"/>
  <c r="A23" i="147"/>
  <c r="A24" i="147"/>
  <c r="A25" i="147"/>
  <c r="A26" i="147"/>
  <c r="A27" i="147"/>
  <c r="A28" i="147"/>
  <c r="A29" i="147"/>
  <c r="A30" i="147"/>
  <c r="A31" i="147"/>
  <c r="A32" i="147"/>
  <c r="A33" i="147"/>
  <c r="A34" i="147"/>
  <c r="A35" i="147"/>
  <c r="A36" i="147"/>
  <c r="A37" i="147"/>
  <c r="A38" i="147"/>
  <c r="A39" i="147"/>
  <c r="A40" i="147"/>
  <c r="A41" i="147"/>
  <c r="A42" i="147"/>
  <c r="A43" i="147"/>
  <c r="A44" i="147"/>
  <c r="A45" i="147"/>
  <c r="A4" i="147"/>
  <c r="G44" i="172"/>
  <c r="G43" i="172"/>
  <c r="W31" i="172"/>
  <c r="W32" i="172"/>
  <c r="W30" i="172"/>
  <c r="W28" i="172"/>
  <c r="W29" i="172"/>
  <c r="W27" i="172"/>
  <c r="A5" i="141"/>
  <c r="A6" i="141"/>
  <c r="A7" i="141"/>
  <c r="A8" i="141"/>
  <c r="V31" i="171" s="1"/>
  <c r="W31" i="171" s="1"/>
  <c r="A9" i="141"/>
  <c r="A10" i="141"/>
  <c r="V33" i="171" s="1"/>
  <c r="W33" i="171" s="1"/>
  <c r="A11" i="141"/>
  <c r="A12" i="141"/>
  <c r="V34" i="171" s="1"/>
  <c r="W34" i="171" s="1"/>
  <c r="A13" i="141"/>
  <c r="A14" i="141"/>
  <c r="A15" i="141"/>
  <c r="A16" i="141"/>
  <c r="A17" i="141"/>
  <c r="A18" i="141"/>
  <c r="A19" i="141"/>
  <c r="A20" i="141"/>
  <c r="A21" i="141"/>
  <c r="A22" i="141"/>
  <c r="A23" i="141"/>
  <c r="A24" i="141"/>
  <c r="A25" i="141"/>
  <c r="A26" i="141"/>
  <c r="A27" i="141"/>
  <c r="A28" i="141"/>
  <c r="A29" i="141"/>
  <c r="A30" i="141"/>
  <c r="A31" i="141"/>
  <c r="A32" i="141"/>
  <c r="A33" i="141"/>
  <c r="A34" i="141"/>
  <c r="A35" i="141"/>
  <c r="A36" i="141"/>
  <c r="A37" i="141"/>
  <c r="A38" i="141"/>
  <c r="A39" i="141"/>
  <c r="A40" i="141"/>
  <c r="A41" i="141"/>
  <c r="A42" i="141"/>
  <c r="A43" i="141"/>
  <c r="A44" i="141"/>
  <c r="A45" i="141"/>
  <c r="A46" i="141"/>
  <c r="A47" i="141"/>
  <c r="A48" i="141"/>
  <c r="A49" i="141"/>
  <c r="A50" i="141"/>
  <c r="A51" i="141"/>
  <c r="A52" i="141"/>
  <c r="A53" i="141"/>
  <c r="A54" i="141"/>
  <c r="A55" i="141"/>
  <c r="A56" i="141"/>
  <c r="A57" i="141"/>
  <c r="A58" i="141"/>
  <c r="A59" i="141"/>
  <c r="A60" i="141"/>
  <c r="A61" i="141"/>
  <c r="A62" i="141"/>
  <c r="A63" i="141"/>
  <c r="A64" i="141"/>
  <c r="A65" i="141"/>
  <c r="A66" i="141"/>
  <c r="A67" i="141"/>
  <c r="A68" i="141"/>
  <c r="A69" i="141"/>
  <c r="A70" i="141"/>
  <c r="A71" i="141"/>
  <c r="A72" i="141"/>
  <c r="A73" i="141"/>
  <c r="A74" i="141"/>
  <c r="A75" i="141"/>
  <c r="A76" i="141"/>
  <c r="A77" i="141"/>
  <c r="A78" i="141"/>
  <c r="A79" i="141"/>
  <c r="A80" i="141"/>
  <c r="A81" i="141"/>
  <c r="A82" i="141"/>
  <c r="A83" i="141"/>
  <c r="A84" i="141"/>
  <c r="A85" i="141"/>
  <c r="A86" i="141"/>
  <c r="A87" i="141"/>
  <c r="A88" i="141"/>
  <c r="A89" i="141"/>
  <c r="A90" i="141"/>
  <c r="A91" i="141"/>
  <c r="A92" i="141"/>
  <c r="A93" i="141"/>
  <c r="A94" i="141"/>
  <c r="A95" i="141"/>
  <c r="A96" i="141"/>
  <c r="A97" i="141"/>
  <c r="A98" i="141"/>
  <c r="A99" i="141"/>
  <c r="A100" i="141"/>
  <c r="A101" i="141"/>
  <c r="A102" i="141"/>
  <c r="A103" i="141"/>
  <c r="A104" i="141"/>
  <c r="A105" i="141"/>
  <c r="A106" i="141"/>
  <c r="A107" i="141"/>
  <c r="A108" i="141"/>
  <c r="A109" i="141"/>
  <c r="A110" i="141"/>
  <c r="A111" i="141"/>
  <c r="A112" i="141"/>
  <c r="A113" i="141"/>
  <c r="A114" i="141"/>
  <c r="A115" i="141"/>
  <c r="A116" i="141"/>
  <c r="A117" i="141"/>
  <c r="A118" i="141"/>
  <c r="A119" i="141"/>
  <c r="A120" i="141"/>
  <c r="A121" i="141"/>
  <c r="A122" i="141"/>
  <c r="A123" i="141"/>
  <c r="A124" i="141"/>
  <c r="A125" i="141"/>
  <c r="A126" i="141"/>
  <c r="A127" i="141"/>
  <c r="A128" i="141"/>
  <c r="A129" i="141"/>
  <c r="A130" i="141"/>
  <c r="A131" i="141"/>
  <c r="A132" i="141"/>
  <c r="A133" i="141"/>
  <c r="A134" i="141"/>
  <c r="A135" i="141"/>
  <c r="A136" i="141"/>
  <c r="A137" i="141"/>
  <c r="A138" i="141"/>
  <c r="A139" i="141"/>
  <c r="A140" i="141"/>
  <c r="A141" i="141"/>
  <c r="A142" i="141"/>
  <c r="A143" i="141"/>
  <c r="A144" i="141"/>
  <c r="A145" i="141"/>
  <c r="A146" i="141"/>
  <c r="A147" i="141"/>
  <c r="A148" i="141"/>
  <c r="A149" i="141"/>
  <c r="A150" i="141"/>
  <c r="A151" i="141"/>
  <c r="A152" i="141"/>
  <c r="A153" i="141"/>
  <c r="A154" i="141"/>
  <c r="A155" i="141"/>
  <c r="A156" i="141"/>
  <c r="A157" i="141"/>
  <c r="A158" i="141"/>
  <c r="A159" i="141"/>
  <c r="A160" i="141"/>
  <c r="A161" i="141"/>
  <c r="A162" i="141"/>
  <c r="A163" i="141"/>
  <c r="A164" i="141"/>
  <c r="A165" i="141"/>
  <c r="A166" i="141"/>
  <c r="A167" i="141"/>
  <c r="A168" i="141"/>
  <c r="A169" i="141"/>
  <c r="A170" i="141"/>
  <c r="A171" i="141"/>
  <c r="A172" i="141"/>
  <c r="A173" i="141"/>
  <c r="A174" i="141"/>
  <c r="A175" i="141"/>
  <c r="A176" i="141"/>
  <c r="A177" i="141"/>
  <c r="A178" i="141"/>
  <c r="A179" i="141"/>
  <c r="A180" i="141"/>
  <c r="A181" i="141"/>
  <c r="A182" i="141"/>
  <c r="A183" i="141"/>
  <c r="A184" i="141"/>
  <c r="A185" i="141"/>
  <c r="A186" i="141"/>
  <c r="A187" i="141"/>
  <c r="A188" i="141"/>
  <c r="A189" i="141"/>
  <c r="A190" i="141"/>
  <c r="A191" i="141"/>
  <c r="A192" i="141"/>
  <c r="A193" i="141"/>
  <c r="A194" i="141"/>
  <c r="A195" i="141"/>
  <c r="A196" i="141"/>
  <c r="A197" i="141"/>
  <c r="A198" i="141"/>
  <c r="A199" i="141"/>
  <c r="A200" i="141"/>
  <c r="A201" i="141"/>
  <c r="A202" i="141"/>
  <c r="A203" i="141"/>
  <c r="A204" i="141"/>
  <c r="A205" i="141"/>
  <c r="A206" i="141"/>
  <c r="A207" i="141"/>
  <c r="A208" i="141"/>
  <c r="A209" i="141"/>
  <c r="A210" i="141"/>
  <c r="A211" i="141"/>
  <c r="A212" i="141"/>
  <c r="A213" i="141"/>
  <c r="A214" i="141"/>
  <c r="A215" i="141"/>
  <c r="A216" i="141"/>
  <c r="A217" i="141"/>
  <c r="A218" i="141"/>
  <c r="A219" i="141"/>
  <c r="A220" i="141"/>
  <c r="A221" i="141"/>
  <c r="A222" i="141"/>
  <c r="A223" i="141"/>
  <c r="A224" i="141"/>
  <c r="A225" i="141"/>
  <c r="A226" i="141"/>
  <c r="A227" i="141"/>
  <c r="A228" i="141"/>
  <c r="A229" i="141"/>
  <c r="A230" i="141"/>
  <c r="A231" i="141"/>
  <c r="A232" i="141"/>
  <c r="A233" i="141"/>
  <c r="A234" i="141"/>
  <c r="A235" i="141"/>
  <c r="A236" i="141"/>
  <c r="A237" i="141"/>
  <c r="A238" i="141"/>
  <c r="A239" i="141"/>
  <c r="A240" i="141"/>
  <c r="A241" i="141"/>
  <c r="A242" i="141"/>
  <c r="A243" i="141"/>
  <c r="A244" i="141"/>
  <c r="A245" i="141"/>
  <c r="A246" i="141"/>
  <c r="A247" i="141"/>
  <c r="A248" i="141"/>
  <c r="A249" i="141"/>
  <c r="A250" i="141"/>
  <c r="A251" i="141"/>
  <c r="A252" i="141"/>
  <c r="A253" i="141"/>
  <c r="A254" i="141"/>
  <c r="A255" i="141"/>
  <c r="A256" i="141"/>
  <c r="A257" i="141"/>
  <c r="A258" i="141"/>
  <c r="A259" i="141"/>
  <c r="A260" i="141"/>
  <c r="A261" i="141"/>
  <c r="A262" i="141"/>
  <c r="A263" i="141"/>
  <c r="A264" i="141"/>
  <c r="A265" i="141"/>
  <c r="A266" i="141"/>
  <c r="A267" i="141"/>
  <c r="A268" i="141"/>
  <c r="A269" i="141"/>
  <c r="A270" i="141"/>
  <c r="A271" i="141"/>
  <c r="A272" i="141"/>
  <c r="A273" i="141"/>
  <c r="A274" i="141"/>
  <c r="A275" i="141"/>
  <c r="A276" i="141"/>
  <c r="A277" i="141"/>
  <c r="A278" i="141"/>
  <c r="A279" i="141"/>
  <c r="A280" i="141"/>
  <c r="A281" i="141"/>
  <c r="A282" i="141"/>
  <c r="A283" i="141"/>
  <c r="A284" i="141"/>
  <c r="A285" i="141"/>
  <c r="A286" i="141"/>
  <c r="A287" i="141"/>
  <c r="A288" i="141"/>
  <c r="A289" i="141"/>
  <c r="A290" i="141"/>
  <c r="A291" i="141"/>
  <c r="A292" i="141"/>
  <c r="A293" i="141"/>
  <c r="A294" i="141"/>
  <c r="A295" i="141"/>
  <c r="A296" i="141"/>
  <c r="A297" i="141"/>
  <c r="A298" i="141"/>
  <c r="A299" i="141"/>
  <c r="A300" i="141"/>
  <c r="A301" i="141"/>
  <c r="A302" i="141"/>
  <c r="A303" i="141"/>
  <c r="A304" i="141"/>
  <c r="A305" i="141"/>
  <c r="A306" i="141"/>
  <c r="A307" i="141"/>
  <c r="A308" i="141"/>
  <c r="A309" i="141"/>
  <c r="A310" i="141"/>
  <c r="A311" i="141"/>
  <c r="A312" i="141"/>
  <c r="A313" i="141"/>
  <c r="A314" i="141"/>
  <c r="A315" i="141"/>
  <c r="A316" i="141"/>
  <c r="A317" i="141"/>
  <c r="A318" i="141"/>
  <c r="A319" i="141"/>
  <c r="A320" i="141"/>
  <c r="A321" i="141"/>
  <c r="A322" i="141"/>
  <c r="A323" i="141"/>
  <c r="A324" i="141"/>
  <c r="A325" i="141"/>
  <c r="A326" i="141"/>
  <c r="A327" i="141"/>
  <c r="A328" i="141"/>
  <c r="A329" i="141"/>
  <c r="A330" i="141"/>
  <c r="A331" i="141"/>
  <c r="A332" i="141"/>
  <c r="A333" i="141"/>
  <c r="A334" i="141"/>
  <c r="A335" i="141"/>
  <c r="A336" i="141"/>
  <c r="A337" i="141"/>
  <c r="A338" i="141"/>
  <c r="A339" i="141"/>
  <c r="A340" i="141"/>
  <c r="A341" i="141"/>
  <c r="A342" i="141"/>
  <c r="A343" i="141"/>
  <c r="A344" i="141"/>
  <c r="A345" i="141"/>
  <c r="A346" i="141"/>
  <c r="A347" i="141"/>
  <c r="A348" i="141"/>
  <c r="A349" i="141"/>
  <c r="A350" i="141"/>
  <c r="A351" i="141"/>
  <c r="A352" i="141"/>
  <c r="A353" i="141"/>
  <c r="A354" i="141"/>
  <c r="A355" i="141"/>
  <c r="A356" i="141"/>
  <c r="A357" i="141"/>
  <c r="A358" i="141"/>
  <c r="A359" i="141"/>
  <c r="A360" i="141"/>
  <c r="A361" i="141"/>
  <c r="A362" i="141"/>
  <c r="A363" i="141"/>
  <c r="A364" i="141"/>
  <c r="A365" i="141"/>
  <c r="A366" i="141"/>
  <c r="A367" i="141"/>
  <c r="A368" i="141"/>
  <c r="A369" i="141"/>
  <c r="A370" i="141"/>
  <c r="A371" i="141"/>
  <c r="A372" i="141"/>
  <c r="A373" i="141"/>
  <c r="A374" i="141"/>
  <c r="A375" i="141"/>
  <c r="A376" i="141"/>
  <c r="A377" i="141"/>
  <c r="A378" i="141"/>
  <c r="A379" i="141"/>
  <c r="A380" i="141"/>
  <c r="A381" i="141"/>
  <c r="A382" i="141"/>
  <c r="A383" i="141"/>
  <c r="A384" i="141"/>
  <c r="A385" i="141"/>
  <c r="A386" i="141"/>
  <c r="A387" i="141"/>
  <c r="A388" i="141"/>
  <c r="A389" i="141"/>
  <c r="A390" i="141"/>
  <c r="A391" i="141"/>
  <c r="A392" i="141"/>
  <c r="A393" i="141"/>
  <c r="A394" i="141"/>
  <c r="A395" i="141"/>
  <c r="A396" i="141"/>
  <c r="A397" i="141"/>
  <c r="A398" i="141"/>
  <c r="A399" i="141"/>
  <c r="A400" i="141"/>
  <c r="A401" i="141"/>
  <c r="A402" i="141"/>
  <c r="A403" i="141"/>
  <c r="A404" i="141"/>
  <c r="A405" i="141"/>
  <c r="A406" i="141"/>
  <c r="A407" i="141"/>
  <c r="A408" i="141"/>
  <c r="A409" i="141"/>
  <c r="A410" i="141"/>
  <c r="A411" i="141"/>
  <c r="A412" i="141"/>
  <c r="A413" i="141"/>
  <c r="A414" i="141"/>
  <c r="A415" i="141"/>
  <c r="A416" i="141"/>
  <c r="A417" i="141"/>
  <c r="A418" i="141"/>
  <c r="A419" i="141"/>
  <c r="A420" i="141"/>
  <c r="A421" i="141"/>
  <c r="A422" i="141"/>
  <c r="A423" i="141"/>
  <c r="A424" i="141"/>
  <c r="A425" i="141"/>
  <c r="A426" i="141"/>
  <c r="A427" i="141"/>
  <c r="A428" i="141"/>
  <c r="A429" i="141"/>
  <c r="A430" i="141"/>
  <c r="A431" i="141"/>
  <c r="A432" i="141"/>
  <c r="A433" i="141"/>
  <c r="A434" i="141"/>
  <c r="A435" i="141"/>
  <c r="A436" i="141"/>
  <c r="A437" i="141"/>
  <c r="A438" i="141"/>
  <c r="A439" i="141"/>
  <c r="A440" i="141"/>
  <c r="A441" i="141"/>
  <c r="A442" i="141"/>
  <c r="A443" i="141"/>
  <c r="A444" i="141"/>
  <c r="A445" i="141"/>
  <c r="A446" i="141"/>
  <c r="A447" i="141"/>
  <c r="A448" i="141"/>
  <c r="A449" i="141"/>
  <c r="A450" i="141"/>
  <c r="A451" i="141"/>
  <c r="A452" i="141"/>
  <c r="A453" i="141"/>
  <c r="A454" i="141"/>
  <c r="A455" i="141"/>
  <c r="A456" i="141"/>
  <c r="A457" i="141"/>
  <c r="A458" i="141"/>
  <c r="A459" i="141"/>
  <c r="A460" i="141"/>
  <c r="A461" i="141"/>
  <c r="A462" i="141"/>
  <c r="A463" i="141"/>
  <c r="A464" i="141"/>
  <c r="A465" i="141"/>
  <c r="A466" i="141"/>
  <c r="A467" i="141"/>
  <c r="A468" i="141"/>
  <c r="A469" i="141"/>
  <c r="A470" i="141"/>
  <c r="A471" i="141"/>
  <c r="A472" i="141"/>
  <c r="A473" i="141"/>
  <c r="A474" i="141"/>
  <c r="A475" i="141"/>
  <c r="A476" i="141"/>
  <c r="A477" i="141"/>
  <c r="A478" i="141"/>
  <c r="A479" i="141"/>
  <c r="A480" i="141"/>
  <c r="A481" i="141"/>
  <c r="A482" i="141"/>
  <c r="A483" i="141"/>
  <c r="A484" i="141"/>
  <c r="A485" i="141"/>
  <c r="A486" i="141"/>
  <c r="A487" i="141"/>
  <c r="A488" i="141"/>
  <c r="A489" i="141"/>
  <c r="A490" i="141"/>
  <c r="A491" i="141"/>
  <c r="A492" i="141"/>
  <c r="A493" i="141"/>
  <c r="A494" i="141"/>
  <c r="A495" i="141"/>
  <c r="A496" i="141"/>
  <c r="A497" i="141"/>
  <c r="A498" i="141"/>
  <c r="A499" i="141"/>
  <c r="A500" i="141"/>
  <c r="A501" i="141"/>
  <c r="A502" i="141"/>
  <c r="A503" i="141"/>
  <c r="A504" i="141"/>
  <c r="A505" i="141"/>
  <c r="A506" i="141"/>
  <c r="A507" i="141"/>
  <c r="A4" i="141"/>
  <c r="A5" i="129"/>
  <c r="A6" i="129"/>
  <c r="A7" i="129"/>
  <c r="A8" i="129"/>
  <c r="A9" i="129"/>
  <c r="A10" i="129"/>
  <c r="A11" i="129"/>
  <c r="A12" i="129"/>
  <c r="A13" i="129"/>
  <c r="A14" i="129"/>
  <c r="A15" i="129"/>
  <c r="A16" i="129"/>
  <c r="A17" i="129"/>
  <c r="A18" i="129"/>
  <c r="A19" i="129"/>
  <c r="A20" i="129"/>
  <c r="A21" i="129"/>
  <c r="A22" i="129"/>
  <c r="A23" i="129"/>
  <c r="A24" i="129"/>
  <c r="A25" i="129"/>
  <c r="A26" i="129"/>
  <c r="A27" i="129"/>
  <c r="A28" i="129"/>
  <c r="A29" i="129"/>
  <c r="A30" i="129"/>
  <c r="A31" i="129"/>
  <c r="A32" i="129"/>
  <c r="A33" i="129"/>
  <c r="A34" i="129"/>
  <c r="A35" i="129"/>
  <c r="A36" i="129"/>
  <c r="A37" i="129"/>
  <c r="A38" i="129"/>
  <c r="A39" i="129"/>
  <c r="A40" i="129"/>
  <c r="A41" i="129"/>
  <c r="A42" i="129"/>
  <c r="A43" i="129"/>
  <c r="A44" i="129"/>
  <c r="A45" i="129"/>
  <c r="A46" i="129"/>
  <c r="A47" i="129"/>
  <c r="A48" i="129"/>
  <c r="A49" i="129"/>
  <c r="A50" i="129"/>
  <c r="A51" i="129"/>
  <c r="A52" i="129"/>
  <c r="A53" i="129"/>
  <c r="A54" i="129"/>
  <c r="A55" i="129"/>
  <c r="A56" i="129"/>
  <c r="A57" i="129"/>
  <c r="A58" i="129"/>
  <c r="A59" i="129"/>
  <c r="A60" i="129"/>
  <c r="A61" i="129"/>
  <c r="A62" i="129"/>
  <c r="A63" i="129"/>
  <c r="A64" i="129"/>
  <c r="A65" i="129"/>
  <c r="A66" i="129"/>
  <c r="A67" i="129"/>
  <c r="A68" i="129"/>
  <c r="A69" i="129"/>
  <c r="A70" i="129"/>
  <c r="A71" i="129"/>
  <c r="A72" i="129"/>
  <c r="A73" i="129"/>
  <c r="A74" i="129"/>
  <c r="A75" i="129"/>
  <c r="A76" i="129"/>
  <c r="A77" i="129"/>
  <c r="A78" i="129"/>
  <c r="A79" i="129"/>
  <c r="A80" i="129"/>
  <c r="A81" i="129"/>
  <c r="A82" i="129"/>
  <c r="A83" i="129"/>
  <c r="A84" i="129"/>
  <c r="A85" i="129"/>
  <c r="A86" i="129"/>
  <c r="A87" i="129"/>
  <c r="A88" i="129"/>
  <c r="A89" i="129"/>
  <c r="A90" i="129"/>
  <c r="A91" i="129"/>
  <c r="A92" i="129"/>
  <c r="A93" i="129"/>
  <c r="A94" i="129"/>
  <c r="A95" i="129"/>
  <c r="A96" i="129"/>
  <c r="A97" i="129"/>
  <c r="A98" i="129"/>
  <c r="A99" i="129"/>
  <c r="A100" i="129"/>
  <c r="A101" i="129"/>
  <c r="A102" i="129"/>
  <c r="A103" i="129"/>
  <c r="A104" i="129"/>
  <c r="A105" i="129"/>
  <c r="A106" i="129"/>
  <c r="A107" i="129"/>
  <c r="A108" i="129"/>
  <c r="A109" i="129"/>
  <c r="A110" i="129"/>
  <c r="A111" i="129"/>
  <c r="A112" i="129"/>
  <c r="A113" i="129"/>
  <c r="A114" i="129"/>
  <c r="A115" i="129"/>
  <c r="A116" i="129"/>
  <c r="A117" i="129"/>
  <c r="A118" i="129"/>
  <c r="A119" i="129"/>
  <c r="A120" i="129"/>
  <c r="A121" i="129"/>
  <c r="A122" i="129"/>
  <c r="A123" i="129"/>
  <c r="A124" i="129"/>
  <c r="A125" i="129"/>
  <c r="A126" i="129"/>
  <c r="A127" i="129"/>
  <c r="A128" i="129"/>
  <c r="A129" i="129"/>
  <c r="A130" i="129"/>
  <c r="A131" i="129"/>
  <c r="A132" i="129"/>
  <c r="A133" i="129"/>
  <c r="A134" i="129"/>
  <c r="A135" i="129"/>
  <c r="A136" i="129"/>
  <c r="A137" i="129"/>
  <c r="A138" i="129"/>
  <c r="A139" i="129"/>
  <c r="A140" i="129"/>
  <c r="A141" i="129"/>
  <c r="A142" i="129"/>
  <c r="A143" i="129"/>
  <c r="A144" i="129"/>
  <c r="A145" i="129"/>
  <c r="A146" i="129"/>
  <c r="A147" i="129"/>
  <c r="A148" i="129"/>
  <c r="A149" i="129"/>
  <c r="A150" i="129"/>
  <c r="A151" i="129"/>
  <c r="A152" i="129"/>
  <c r="A153" i="129"/>
  <c r="A154" i="129"/>
  <c r="A155" i="129"/>
  <c r="A156" i="129"/>
  <c r="A157" i="129"/>
  <c r="A158" i="129"/>
  <c r="A159" i="129"/>
  <c r="A160" i="129"/>
  <c r="A161" i="129"/>
  <c r="A162" i="129"/>
  <c r="A163" i="129"/>
  <c r="A164" i="129"/>
  <c r="A165" i="129"/>
  <c r="A166" i="129"/>
  <c r="A167" i="129"/>
  <c r="A168" i="129"/>
  <c r="A169" i="129"/>
  <c r="A170" i="129"/>
  <c r="A171" i="129"/>
  <c r="A172" i="129"/>
  <c r="A173" i="129"/>
  <c r="A174" i="129"/>
  <c r="A175" i="129"/>
  <c r="A176" i="129"/>
  <c r="A177" i="129"/>
  <c r="A178" i="129"/>
  <c r="A179" i="129"/>
  <c r="A180" i="129"/>
  <c r="A181" i="129"/>
  <c r="A182" i="129"/>
  <c r="A183" i="129"/>
  <c r="A184" i="129"/>
  <c r="A185" i="129"/>
  <c r="A186" i="129"/>
  <c r="A187" i="129"/>
  <c r="A188" i="129"/>
  <c r="A189" i="129"/>
  <c r="A190" i="129"/>
  <c r="A191" i="129"/>
  <c r="A192" i="129"/>
  <c r="A193" i="129"/>
  <c r="A194" i="129"/>
  <c r="A195" i="129"/>
  <c r="A196" i="129"/>
  <c r="A197" i="129"/>
  <c r="A198" i="129"/>
  <c r="A199" i="129"/>
  <c r="A200" i="129"/>
  <c r="A201" i="129"/>
  <c r="A202" i="129"/>
  <c r="A203" i="129"/>
  <c r="A204" i="129"/>
  <c r="A205" i="129"/>
  <c r="A206" i="129"/>
  <c r="A207" i="129"/>
  <c r="A208" i="129"/>
  <c r="A209" i="129"/>
  <c r="A210" i="129"/>
  <c r="A211" i="129"/>
  <c r="A212" i="129"/>
  <c r="A213" i="129"/>
  <c r="A214" i="129"/>
  <c r="A215" i="129"/>
  <c r="A216" i="129"/>
  <c r="A217" i="129"/>
  <c r="A218" i="129"/>
  <c r="A219" i="129"/>
  <c r="A220" i="129"/>
  <c r="A221" i="129"/>
  <c r="A222" i="129"/>
  <c r="A223" i="129"/>
  <c r="A224" i="129"/>
  <c r="A225" i="129"/>
  <c r="A226" i="129"/>
  <c r="A227" i="129"/>
  <c r="A228" i="129"/>
  <c r="A229" i="129"/>
  <c r="A230" i="129"/>
  <c r="A231" i="129"/>
  <c r="A232" i="129"/>
  <c r="A233" i="129"/>
  <c r="A234" i="129"/>
  <c r="A235" i="129"/>
  <c r="A236" i="129"/>
  <c r="A237" i="129"/>
  <c r="A238" i="129"/>
  <c r="A239" i="129"/>
  <c r="A240" i="129"/>
  <c r="A241" i="129"/>
  <c r="A242" i="129"/>
  <c r="A243" i="129"/>
  <c r="A244" i="129"/>
  <c r="A245" i="129"/>
  <c r="A246" i="129"/>
  <c r="A247" i="129"/>
  <c r="A248" i="129"/>
  <c r="A249" i="129"/>
  <c r="A250" i="129"/>
  <c r="A251" i="129"/>
  <c r="A252" i="129"/>
  <c r="A253" i="129"/>
  <c r="A254" i="129"/>
  <c r="A255" i="129"/>
  <c r="A256" i="129"/>
  <c r="A257" i="129"/>
  <c r="A258" i="129"/>
  <c r="A259" i="129"/>
  <c r="A260" i="129"/>
  <c r="A261" i="129"/>
  <c r="A262" i="129"/>
  <c r="A263" i="129"/>
  <c r="A264" i="129"/>
  <c r="A265" i="129"/>
  <c r="A266" i="129"/>
  <c r="A267" i="129"/>
  <c r="A268" i="129"/>
  <c r="A269" i="129"/>
  <c r="A270" i="129"/>
  <c r="A271" i="129"/>
  <c r="A272" i="129"/>
  <c r="A273" i="129"/>
  <c r="A274" i="129"/>
  <c r="A275" i="129"/>
  <c r="A276" i="129"/>
  <c r="A277" i="129"/>
  <c r="A278" i="129"/>
  <c r="A279" i="129"/>
  <c r="A280" i="129"/>
  <c r="A281" i="129"/>
  <c r="A282" i="129"/>
  <c r="A283" i="129"/>
  <c r="A284" i="129"/>
  <c r="A285" i="129"/>
  <c r="A286" i="129"/>
  <c r="A287" i="129"/>
  <c r="A288" i="129"/>
  <c r="A289" i="129"/>
  <c r="A290" i="129"/>
  <c r="A291" i="129"/>
  <c r="A292" i="129"/>
  <c r="A293" i="129"/>
  <c r="A294" i="129"/>
  <c r="A295" i="129"/>
  <c r="A296" i="129"/>
  <c r="A297" i="129"/>
  <c r="A298" i="129"/>
  <c r="A299" i="129"/>
  <c r="A300" i="129"/>
  <c r="A301" i="129"/>
  <c r="A302" i="129"/>
  <c r="A303" i="129"/>
  <c r="A304" i="129"/>
  <c r="A305" i="129"/>
  <c r="A306" i="129"/>
  <c r="A307" i="129"/>
  <c r="A308" i="129"/>
  <c r="A309" i="129"/>
  <c r="A310" i="129"/>
  <c r="A311" i="129"/>
  <c r="A312" i="129"/>
  <c r="A313" i="129"/>
  <c r="A314" i="129"/>
  <c r="A315" i="129"/>
  <c r="A316" i="129"/>
  <c r="A317" i="129"/>
  <c r="A318" i="129"/>
  <c r="A319" i="129"/>
  <c r="A320" i="129"/>
  <c r="A321" i="129"/>
  <c r="A322" i="129"/>
  <c r="A323" i="129"/>
  <c r="A324" i="129"/>
  <c r="A325" i="129"/>
  <c r="A326" i="129"/>
  <c r="A327" i="129"/>
  <c r="A328" i="129"/>
  <c r="A329" i="129"/>
  <c r="A330" i="129"/>
  <c r="A331" i="129"/>
  <c r="A332" i="129"/>
  <c r="A333" i="129"/>
  <c r="A334" i="129"/>
  <c r="A335" i="129"/>
  <c r="A336" i="129"/>
  <c r="A337" i="129"/>
  <c r="A338" i="129"/>
  <c r="A339" i="129"/>
  <c r="A340" i="129"/>
  <c r="A341" i="129"/>
  <c r="A342" i="129"/>
  <c r="A343" i="129"/>
  <c r="A344" i="129"/>
  <c r="A345" i="129"/>
  <c r="A346" i="129"/>
  <c r="A347" i="129"/>
  <c r="A348" i="129"/>
  <c r="A349" i="129"/>
  <c r="A350" i="129"/>
  <c r="A351" i="129"/>
  <c r="A352" i="129"/>
  <c r="A353" i="129"/>
  <c r="A354" i="129"/>
  <c r="A355" i="129"/>
  <c r="A356" i="129"/>
  <c r="A357" i="129"/>
  <c r="A358" i="129"/>
  <c r="A359" i="129"/>
  <c r="A360" i="129"/>
  <c r="A361" i="129"/>
  <c r="A362" i="129"/>
  <c r="A363" i="129"/>
  <c r="A364" i="129"/>
  <c r="A365" i="129"/>
  <c r="A366" i="129"/>
  <c r="A367" i="129"/>
  <c r="A368" i="129"/>
  <c r="A369" i="129"/>
  <c r="A370" i="129"/>
  <c r="A371" i="129"/>
  <c r="A372" i="129"/>
  <c r="A373" i="129"/>
  <c r="A374" i="129"/>
  <c r="A375" i="129"/>
  <c r="A376" i="129"/>
  <c r="A377" i="129"/>
  <c r="A378" i="129"/>
  <c r="A379" i="129"/>
  <c r="A380" i="129"/>
  <c r="A381" i="129"/>
  <c r="A382" i="129"/>
  <c r="A383" i="129"/>
  <c r="A384" i="129"/>
  <c r="A385" i="129"/>
  <c r="A386" i="129"/>
  <c r="A387" i="129"/>
  <c r="A388" i="129"/>
  <c r="A389" i="129"/>
  <c r="A390" i="129"/>
  <c r="A391" i="129"/>
  <c r="A392" i="129"/>
  <c r="A393" i="129"/>
  <c r="A394" i="129"/>
  <c r="A395" i="129"/>
  <c r="A396" i="129"/>
  <c r="A397" i="129"/>
  <c r="A398" i="129"/>
  <c r="A399" i="129"/>
  <c r="A400" i="129"/>
  <c r="A401" i="129"/>
  <c r="A402" i="129"/>
  <c r="A403" i="129"/>
  <c r="A404" i="129"/>
  <c r="A405" i="129"/>
  <c r="A406" i="129"/>
  <c r="A407" i="129"/>
  <c r="A408" i="129"/>
  <c r="A409" i="129"/>
  <c r="A410" i="129"/>
  <c r="A411" i="129"/>
  <c r="A412" i="129"/>
  <c r="A413" i="129"/>
  <c r="A414" i="129"/>
  <c r="A415" i="129"/>
  <c r="A416" i="129"/>
  <c r="A417" i="129"/>
  <c r="A418" i="129"/>
  <c r="A419" i="129"/>
  <c r="A420" i="129"/>
  <c r="A421" i="129"/>
  <c r="A422" i="129"/>
  <c r="A423" i="129"/>
  <c r="A424" i="129"/>
  <c r="A425" i="129"/>
  <c r="A426" i="129"/>
  <c r="A427" i="129"/>
  <c r="A428" i="129"/>
  <c r="A429" i="129"/>
  <c r="A430" i="129"/>
  <c r="A431" i="129"/>
  <c r="A432" i="129"/>
  <c r="A433" i="129"/>
  <c r="A434" i="129"/>
  <c r="A435" i="129"/>
  <c r="A436" i="129"/>
  <c r="A437" i="129"/>
  <c r="A438" i="129"/>
  <c r="A439" i="129"/>
  <c r="A440" i="129"/>
  <c r="A441" i="129"/>
  <c r="A442" i="129"/>
  <c r="A443" i="129"/>
  <c r="A444" i="129"/>
  <c r="A445" i="129"/>
  <c r="A446" i="129"/>
  <c r="A447" i="129"/>
  <c r="A448" i="129"/>
  <c r="A449" i="129"/>
  <c r="A450" i="129"/>
  <c r="A451" i="129"/>
  <c r="A452" i="129"/>
  <c r="A453" i="129"/>
  <c r="A454" i="129"/>
  <c r="A455" i="129"/>
  <c r="A456" i="129"/>
  <c r="A457" i="129"/>
  <c r="A458" i="129"/>
  <c r="A459" i="129"/>
  <c r="A460" i="129"/>
  <c r="V34" i="170" s="1"/>
  <c r="A461" i="129"/>
  <c r="A462" i="129"/>
  <c r="A463" i="129"/>
  <c r="A464" i="129"/>
  <c r="A465" i="129"/>
  <c r="A466" i="129"/>
  <c r="A467" i="129"/>
  <c r="A468" i="129"/>
  <c r="A469" i="129"/>
  <c r="A470" i="129"/>
  <c r="A471" i="129"/>
  <c r="A472" i="129"/>
  <c r="A473" i="129"/>
  <c r="A474" i="129"/>
  <c r="A475" i="129"/>
  <c r="A476" i="129"/>
  <c r="A477" i="129"/>
  <c r="A478" i="129"/>
  <c r="A479" i="129"/>
  <c r="A480" i="129"/>
  <c r="A481" i="129"/>
  <c r="A482" i="129"/>
  <c r="A483" i="129"/>
  <c r="A484" i="129"/>
  <c r="A485" i="129"/>
  <c r="A486" i="129"/>
  <c r="A487" i="129"/>
  <c r="A488" i="129"/>
  <c r="A489" i="129"/>
  <c r="A490" i="129"/>
  <c r="A491" i="129"/>
  <c r="A492" i="129"/>
  <c r="A493" i="129"/>
  <c r="A494" i="129"/>
  <c r="A495" i="129"/>
  <c r="A496" i="129"/>
  <c r="A497" i="129"/>
  <c r="A498" i="129"/>
  <c r="A499" i="129"/>
  <c r="A500" i="129"/>
  <c r="A501" i="129"/>
  <c r="A502" i="129"/>
  <c r="A503" i="129"/>
  <c r="A504" i="129"/>
  <c r="A505" i="129"/>
  <c r="A506" i="129"/>
  <c r="A507" i="129"/>
  <c r="A508" i="129"/>
  <c r="A509" i="129"/>
  <c r="A510" i="129"/>
  <c r="A511" i="129"/>
  <c r="A512" i="129"/>
  <c r="A513" i="129"/>
  <c r="A514" i="129"/>
  <c r="A515" i="129"/>
  <c r="A516" i="129"/>
  <c r="A517" i="129"/>
  <c r="A518" i="129"/>
  <c r="A519" i="129"/>
  <c r="A520" i="129"/>
  <c r="A521" i="129"/>
  <c r="A522" i="129"/>
  <c r="A523" i="129"/>
  <c r="A524" i="129"/>
  <c r="A525" i="129"/>
  <c r="A526" i="129"/>
  <c r="A527" i="129"/>
  <c r="A528" i="129"/>
  <c r="A529" i="129"/>
  <c r="A530" i="129"/>
  <c r="A531" i="129"/>
  <c r="A532" i="129"/>
  <c r="A533" i="129"/>
  <c r="A534" i="129"/>
  <c r="A535" i="129"/>
  <c r="A536" i="129"/>
  <c r="A537" i="129"/>
  <c r="A538" i="129"/>
  <c r="V32" i="170" s="1"/>
  <c r="A539" i="129"/>
  <c r="A540" i="129"/>
  <c r="A541" i="129"/>
  <c r="A542" i="129"/>
  <c r="A543" i="129"/>
  <c r="A544" i="129"/>
  <c r="A545" i="129"/>
  <c r="A546" i="129"/>
  <c r="A547" i="129"/>
  <c r="A548" i="129"/>
  <c r="A549" i="129"/>
  <c r="A550" i="129"/>
  <c r="A551" i="129"/>
  <c r="A552" i="129"/>
  <c r="A553" i="129"/>
  <c r="A554" i="129"/>
  <c r="A555" i="129"/>
  <c r="A556" i="129"/>
  <c r="A557" i="129"/>
  <c r="A558" i="129"/>
  <c r="A559" i="129"/>
  <c r="A560" i="129"/>
  <c r="A561" i="129"/>
  <c r="A562" i="129"/>
  <c r="A563" i="129"/>
  <c r="A564" i="129"/>
  <c r="A565" i="129"/>
  <c r="A566" i="129"/>
  <c r="A567" i="129"/>
  <c r="A568" i="129"/>
  <c r="A569" i="129"/>
  <c r="A570" i="129"/>
  <c r="A571" i="129"/>
  <c r="A572" i="129"/>
  <c r="A573" i="129"/>
  <c r="A574" i="129"/>
  <c r="A575" i="129"/>
  <c r="A576" i="129"/>
  <c r="A577" i="129"/>
  <c r="A578" i="129"/>
  <c r="A579" i="129"/>
  <c r="A580" i="129"/>
  <c r="A581" i="129"/>
  <c r="A582" i="129"/>
  <c r="A583" i="129"/>
  <c r="A584" i="129"/>
  <c r="A585" i="129"/>
  <c r="A586" i="129"/>
  <c r="A587" i="129"/>
  <c r="A588" i="129"/>
  <c r="A589" i="129"/>
  <c r="A590" i="129"/>
  <c r="A591" i="129"/>
  <c r="A592" i="129"/>
  <c r="A593" i="129"/>
  <c r="A594" i="129"/>
  <c r="A595" i="129"/>
  <c r="A596" i="129"/>
  <c r="A597" i="129"/>
  <c r="A598" i="129"/>
  <c r="A599" i="129"/>
  <c r="A600" i="129"/>
  <c r="A601" i="129"/>
  <c r="A602" i="129"/>
  <c r="A603" i="129"/>
  <c r="A604" i="129"/>
  <c r="A605" i="129"/>
  <c r="A606" i="129"/>
  <c r="A607" i="129"/>
  <c r="A608" i="129"/>
  <c r="A609" i="129"/>
  <c r="A610" i="129"/>
  <c r="A611" i="129"/>
  <c r="A612" i="129"/>
  <c r="A613" i="129"/>
  <c r="A614" i="129"/>
  <c r="V30" i="170" s="1"/>
  <c r="A615" i="129"/>
  <c r="A616" i="129"/>
  <c r="A617" i="129"/>
  <c r="A618" i="129"/>
  <c r="A619" i="129"/>
  <c r="A620" i="129"/>
  <c r="A621" i="129"/>
  <c r="A622" i="129"/>
  <c r="A623" i="129"/>
  <c r="A624" i="129"/>
  <c r="A625" i="129"/>
  <c r="A626" i="129"/>
  <c r="A627" i="129"/>
  <c r="A628" i="129"/>
  <c r="A629" i="129"/>
  <c r="A630" i="129"/>
  <c r="A631" i="129"/>
  <c r="A632" i="129"/>
  <c r="A633" i="129"/>
  <c r="A634" i="129"/>
  <c r="A635" i="129"/>
  <c r="A636" i="129"/>
  <c r="A637" i="129"/>
  <c r="A638" i="129"/>
  <c r="A639" i="129"/>
  <c r="A640" i="129"/>
  <c r="A641" i="129"/>
  <c r="A642" i="129"/>
  <c r="A643" i="129"/>
  <c r="A644" i="129"/>
  <c r="A645" i="129"/>
  <c r="A646" i="129"/>
  <c r="A647" i="129"/>
  <c r="A648" i="129"/>
  <c r="A649" i="129"/>
  <c r="A650" i="129"/>
  <c r="A651" i="129"/>
  <c r="A652" i="129"/>
  <c r="A653" i="129"/>
  <c r="A654" i="129"/>
  <c r="A655" i="129"/>
  <c r="A656" i="129"/>
  <c r="A657" i="129"/>
  <c r="A658" i="129"/>
  <c r="A659" i="129"/>
  <c r="A660" i="129"/>
  <c r="A661" i="129"/>
  <c r="A662" i="129"/>
  <c r="A663" i="129"/>
  <c r="A664" i="129"/>
  <c r="A665" i="129"/>
  <c r="A666" i="129"/>
  <c r="A667" i="129"/>
  <c r="A668" i="129"/>
  <c r="A669" i="129"/>
  <c r="A670" i="129"/>
  <c r="A671" i="129"/>
  <c r="A672" i="129"/>
  <c r="A673" i="129"/>
  <c r="A674" i="129"/>
  <c r="A675" i="129"/>
  <c r="A676" i="129"/>
  <c r="A677" i="129"/>
  <c r="A678" i="129"/>
  <c r="A679" i="129"/>
  <c r="A680" i="129"/>
  <c r="A681" i="129"/>
  <c r="A682" i="129"/>
  <c r="A683" i="129"/>
  <c r="A684" i="129"/>
  <c r="A685" i="129"/>
  <c r="A686" i="129"/>
  <c r="A687" i="129"/>
  <c r="A688" i="129"/>
  <c r="A689" i="129"/>
  <c r="A690" i="129"/>
  <c r="A691" i="129"/>
  <c r="A692" i="129"/>
  <c r="A693" i="129"/>
  <c r="A694" i="129"/>
  <c r="A695" i="129"/>
  <c r="A696" i="129"/>
  <c r="A697" i="129"/>
  <c r="A698" i="129"/>
  <c r="A699" i="129"/>
  <c r="A700" i="129"/>
  <c r="A701" i="129"/>
  <c r="A702" i="129"/>
  <c r="A703" i="129"/>
  <c r="A704" i="129"/>
  <c r="A705" i="129"/>
  <c r="A706" i="129"/>
  <c r="A707" i="129"/>
  <c r="A708" i="129"/>
  <c r="A709" i="129"/>
  <c r="A710" i="129"/>
  <c r="A711" i="129"/>
  <c r="A712" i="129"/>
  <c r="A713" i="129"/>
  <c r="A714" i="129"/>
  <c r="A715" i="129"/>
  <c r="A716" i="129"/>
  <c r="A717" i="129"/>
  <c r="A718" i="129"/>
  <c r="A719" i="129"/>
  <c r="A720" i="129"/>
  <c r="A721" i="129"/>
  <c r="A722" i="129"/>
  <c r="A723" i="129"/>
  <c r="A724" i="129"/>
  <c r="A725" i="129"/>
  <c r="A726" i="129"/>
  <c r="A727" i="129"/>
  <c r="A728" i="129"/>
  <c r="A729" i="129"/>
  <c r="A730" i="129"/>
  <c r="A731" i="129"/>
  <c r="A732" i="129"/>
  <c r="A733" i="129"/>
  <c r="A734" i="129"/>
  <c r="A735" i="129"/>
  <c r="A736" i="129"/>
  <c r="A737" i="129"/>
  <c r="A738" i="129"/>
  <c r="A739" i="129"/>
  <c r="A740" i="129"/>
  <c r="A741" i="129"/>
  <c r="A742" i="129"/>
  <c r="A743" i="129"/>
  <c r="A744" i="129"/>
  <c r="A745" i="129"/>
  <c r="A746" i="129"/>
  <c r="A747" i="129"/>
  <c r="A748" i="129"/>
  <c r="V28" i="170" s="1"/>
  <c r="A749" i="129"/>
  <c r="A750" i="129"/>
  <c r="A751" i="129"/>
  <c r="A752" i="129"/>
  <c r="A753" i="129"/>
  <c r="A754" i="129"/>
  <c r="A755" i="129"/>
  <c r="A756" i="129"/>
  <c r="A757" i="129"/>
  <c r="A758" i="129"/>
  <c r="A759" i="129"/>
  <c r="A760" i="129"/>
  <c r="A761" i="129"/>
  <c r="A762" i="129"/>
  <c r="A763" i="129"/>
  <c r="A764" i="129"/>
  <c r="A765" i="129"/>
  <c r="A766" i="129"/>
  <c r="A767" i="129"/>
  <c r="A768" i="129"/>
  <c r="A769" i="129"/>
  <c r="A770" i="129"/>
  <c r="A771" i="129"/>
  <c r="A772" i="129"/>
  <c r="A773" i="129"/>
  <c r="A774" i="129"/>
  <c r="A775" i="129"/>
  <c r="A776" i="129"/>
  <c r="A777" i="129"/>
  <c r="A778" i="129"/>
  <c r="A779" i="129"/>
  <c r="A780" i="129"/>
  <c r="A781" i="129"/>
  <c r="A782" i="129"/>
  <c r="A783" i="129"/>
  <c r="A784" i="129"/>
  <c r="A785" i="129"/>
  <c r="A786" i="129"/>
  <c r="A787" i="129"/>
  <c r="A788" i="129"/>
  <c r="A789" i="129"/>
  <c r="A790" i="129"/>
  <c r="A791" i="129"/>
  <c r="A792" i="129"/>
  <c r="A793" i="129"/>
  <c r="A794" i="129"/>
  <c r="A795" i="129"/>
  <c r="A796" i="129"/>
  <c r="A797" i="129"/>
  <c r="A798" i="129"/>
  <c r="A799" i="129"/>
  <c r="A800" i="129"/>
  <c r="A801" i="129"/>
  <c r="A802" i="129"/>
  <c r="A803" i="129"/>
  <c r="A804" i="129"/>
  <c r="A805" i="129"/>
  <c r="A806" i="129"/>
  <c r="A807" i="129"/>
  <c r="A808" i="129"/>
  <c r="A809" i="129"/>
  <c r="A810" i="129"/>
  <c r="A811" i="129"/>
  <c r="A812" i="129"/>
  <c r="A813" i="129"/>
  <c r="A814" i="129"/>
  <c r="A815" i="129"/>
  <c r="A816" i="129"/>
  <c r="A817" i="129"/>
  <c r="A818" i="129"/>
  <c r="A819" i="129"/>
  <c r="A820" i="129"/>
  <c r="A821" i="129"/>
  <c r="A822" i="129"/>
  <c r="A823" i="129"/>
  <c r="A824" i="129"/>
  <c r="A825" i="129"/>
  <c r="A826" i="129"/>
  <c r="A827" i="129"/>
  <c r="A828" i="129"/>
  <c r="A829" i="129"/>
  <c r="A830" i="129"/>
  <c r="A831" i="129"/>
  <c r="A832" i="129"/>
  <c r="A833" i="129"/>
  <c r="A834" i="129"/>
  <c r="A835" i="129"/>
  <c r="A836" i="129"/>
  <c r="A837" i="129"/>
  <c r="A838" i="129"/>
  <c r="A839" i="129"/>
  <c r="A840" i="129"/>
  <c r="A841" i="129"/>
  <c r="A842" i="129"/>
  <c r="A843" i="129"/>
  <c r="A844" i="129"/>
  <c r="A845" i="129"/>
  <c r="A846" i="129"/>
  <c r="A847" i="129"/>
  <c r="A848" i="129"/>
  <c r="A849" i="129"/>
  <c r="A850" i="129"/>
  <c r="A851" i="129"/>
  <c r="A852" i="129"/>
  <c r="A853" i="129"/>
  <c r="A854" i="129"/>
  <c r="A855" i="129"/>
  <c r="A856" i="129"/>
  <c r="A857" i="129"/>
  <c r="A858" i="129"/>
  <c r="A859" i="129"/>
  <c r="A860" i="129"/>
  <c r="A861" i="129"/>
  <c r="A862" i="129"/>
  <c r="A863" i="129"/>
  <c r="A864" i="129"/>
  <c r="A865" i="129"/>
  <c r="A866" i="129"/>
  <c r="A867" i="129"/>
  <c r="A868" i="129"/>
  <c r="A869" i="129"/>
  <c r="A870" i="129"/>
  <c r="A871" i="129"/>
  <c r="A872" i="129"/>
  <c r="A873" i="129"/>
  <c r="A874" i="129"/>
  <c r="A875" i="129"/>
  <c r="A876" i="129"/>
  <c r="A877" i="129"/>
  <c r="A878" i="129"/>
  <c r="A879" i="129"/>
  <c r="A880" i="129"/>
  <c r="A881" i="129"/>
  <c r="A882" i="129"/>
  <c r="A883" i="129"/>
  <c r="A884" i="129"/>
  <c r="A885" i="129"/>
  <c r="A886" i="129"/>
  <c r="A887" i="129"/>
  <c r="A888" i="129"/>
  <c r="A889" i="129"/>
  <c r="A890" i="129"/>
  <c r="A891" i="129"/>
  <c r="A892" i="129"/>
  <c r="A893" i="129"/>
  <c r="A894" i="129"/>
  <c r="A895" i="129"/>
  <c r="A896" i="129"/>
  <c r="A897" i="129"/>
  <c r="A898" i="129"/>
  <c r="A899" i="129"/>
  <c r="A900" i="129"/>
  <c r="A901" i="129"/>
  <c r="A902" i="129"/>
  <c r="A903" i="129"/>
  <c r="A904" i="129"/>
  <c r="A905" i="129"/>
  <c r="A906" i="129"/>
  <c r="A907" i="129"/>
  <c r="A908" i="129"/>
  <c r="A909" i="129"/>
  <c r="A910" i="129"/>
  <c r="A911" i="129"/>
  <c r="A912" i="129"/>
  <c r="A913" i="129"/>
  <c r="A914" i="129"/>
  <c r="A915" i="129"/>
  <c r="A916" i="129"/>
  <c r="A917" i="129"/>
  <c r="A918" i="129"/>
  <c r="A919" i="129"/>
  <c r="A920" i="129"/>
  <c r="A921" i="129"/>
  <c r="A922" i="129"/>
  <c r="A923" i="129"/>
  <c r="A924" i="129"/>
  <c r="A925" i="129"/>
  <c r="A926" i="129"/>
  <c r="A927" i="129"/>
  <c r="A928" i="129"/>
  <c r="A929" i="129"/>
  <c r="A930" i="129"/>
  <c r="A931" i="129"/>
  <c r="A932" i="129"/>
  <c r="A933" i="129"/>
  <c r="A934" i="129"/>
  <c r="A935" i="129"/>
  <c r="A936" i="129"/>
  <c r="A937" i="129"/>
  <c r="A938" i="129"/>
  <c r="A939" i="129"/>
  <c r="A940" i="129"/>
  <c r="A941" i="129"/>
  <c r="A942" i="129"/>
  <c r="A943" i="129"/>
  <c r="A944" i="129"/>
  <c r="A945" i="129"/>
  <c r="A946" i="129"/>
  <c r="A947" i="129"/>
  <c r="A948" i="129"/>
  <c r="A949" i="129"/>
  <c r="A950" i="129"/>
  <c r="A951" i="129"/>
  <c r="A952" i="129"/>
  <c r="A953" i="129"/>
  <c r="A954" i="129"/>
  <c r="A955" i="129"/>
  <c r="A956" i="129"/>
  <c r="A957" i="129"/>
  <c r="A958" i="129"/>
  <c r="A959" i="129"/>
  <c r="A960" i="129"/>
  <c r="A961" i="129"/>
  <c r="A962" i="129"/>
  <c r="A963" i="129"/>
  <c r="A964" i="129"/>
  <c r="A965" i="129"/>
  <c r="A966" i="129"/>
  <c r="A967" i="129"/>
  <c r="A968" i="129"/>
  <c r="A969" i="129"/>
  <c r="A970" i="129"/>
  <c r="A971" i="129"/>
  <c r="A972" i="129"/>
  <c r="A973" i="129"/>
  <c r="A974" i="129"/>
  <c r="A975" i="129"/>
  <c r="A976" i="129"/>
  <c r="A977" i="129"/>
  <c r="A978" i="129"/>
  <c r="A979" i="129"/>
  <c r="A980" i="129"/>
  <c r="A981" i="129"/>
  <c r="A982" i="129"/>
  <c r="A983" i="129"/>
  <c r="A984" i="129"/>
  <c r="A985" i="129"/>
  <c r="A986" i="129"/>
  <c r="A987" i="129"/>
  <c r="A988" i="129"/>
  <c r="A989" i="129"/>
  <c r="A990" i="129"/>
  <c r="A991" i="129"/>
  <c r="A992" i="129"/>
  <c r="A993" i="129"/>
  <c r="A994" i="129"/>
  <c r="A995" i="129"/>
  <c r="A996" i="129"/>
  <c r="A997" i="129"/>
  <c r="A998" i="129"/>
  <c r="A999" i="129"/>
  <c r="A1000" i="129"/>
  <c r="A1001" i="129"/>
  <c r="A1002" i="129"/>
  <c r="A1003" i="129"/>
  <c r="A1004" i="129"/>
  <c r="A1005" i="129"/>
  <c r="A1006" i="129"/>
  <c r="A1007" i="129"/>
  <c r="A1008" i="129"/>
  <c r="A1009" i="129"/>
  <c r="A1010" i="129"/>
  <c r="A1011" i="129"/>
  <c r="A1012" i="129"/>
  <c r="A1013" i="129"/>
  <c r="A1014" i="129"/>
  <c r="A1015" i="129"/>
  <c r="A1016" i="129"/>
  <c r="A1017" i="129"/>
  <c r="A1018" i="129"/>
  <c r="A1019" i="129"/>
  <c r="A1020" i="129"/>
  <c r="A1021" i="129"/>
  <c r="A1022" i="129"/>
  <c r="A1023" i="129"/>
  <c r="A1024" i="129"/>
  <c r="A1025" i="129"/>
  <c r="A1026" i="129"/>
  <c r="A1027" i="129"/>
  <c r="A1028" i="129"/>
  <c r="A1029" i="129"/>
  <c r="A1030" i="129"/>
  <c r="A1031" i="129"/>
  <c r="A1032" i="129"/>
  <c r="A1033" i="129"/>
  <c r="A1034" i="129"/>
  <c r="A1035" i="129"/>
  <c r="A1036" i="129"/>
  <c r="A1037" i="129"/>
  <c r="A1038" i="129"/>
  <c r="A1039" i="129"/>
  <c r="A1040" i="129"/>
  <c r="A1041" i="129"/>
  <c r="A1042" i="129"/>
  <c r="A1043" i="129"/>
  <c r="A1044" i="129"/>
  <c r="A1045" i="129"/>
  <c r="A1046" i="129"/>
  <c r="A1047" i="129"/>
  <c r="A1048" i="129"/>
  <c r="A1049" i="129"/>
  <c r="A1050" i="129"/>
  <c r="A1051" i="129"/>
  <c r="A1052" i="129"/>
  <c r="A1053" i="129"/>
  <c r="A1054" i="129"/>
  <c r="A1055" i="129"/>
  <c r="A1056" i="129"/>
  <c r="A1057" i="129"/>
  <c r="A1058" i="129"/>
  <c r="A1059" i="129"/>
  <c r="A1060" i="129"/>
  <c r="A1061" i="129"/>
  <c r="A1062" i="129"/>
  <c r="A1063" i="129"/>
  <c r="A1064" i="129"/>
  <c r="A1065" i="129"/>
  <c r="A1066" i="129"/>
  <c r="A1067" i="129"/>
  <c r="A1068" i="129"/>
  <c r="A1069" i="129"/>
  <c r="A1070" i="129"/>
  <c r="A1071" i="129"/>
  <c r="A1072" i="129"/>
  <c r="A1073" i="129"/>
  <c r="A1074" i="129"/>
  <c r="A1075" i="129"/>
  <c r="A1076" i="129"/>
  <c r="A1077" i="129"/>
  <c r="A1078" i="129"/>
  <c r="A1079" i="129"/>
  <c r="A1080" i="129"/>
  <c r="A1081" i="129"/>
  <c r="A1082" i="129"/>
  <c r="A1083" i="129"/>
  <c r="A1084" i="129"/>
  <c r="A1085" i="129"/>
  <c r="A1086" i="129"/>
  <c r="A1087" i="129"/>
  <c r="A1088" i="129"/>
  <c r="A1089" i="129"/>
  <c r="A1090" i="129"/>
  <c r="A1091" i="129"/>
  <c r="A1092" i="129"/>
  <c r="A1093" i="129"/>
  <c r="A1094" i="129"/>
  <c r="A1095" i="129"/>
  <c r="A1096" i="129"/>
  <c r="A1097" i="129"/>
  <c r="A1098" i="129"/>
  <c r="A1099" i="129"/>
  <c r="A1100" i="129"/>
  <c r="A1101" i="129"/>
  <c r="A1102" i="129"/>
  <c r="A1103" i="129"/>
  <c r="A1104" i="129"/>
  <c r="A1105" i="129"/>
  <c r="A1106" i="129"/>
  <c r="A1107" i="129"/>
  <c r="A1108" i="129"/>
  <c r="A1109" i="129"/>
  <c r="A1110" i="129"/>
  <c r="A1111" i="129"/>
  <c r="A1112" i="129"/>
  <c r="A1113" i="129"/>
  <c r="A1114" i="129"/>
  <c r="A1115" i="129"/>
  <c r="A1116" i="129"/>
  <c r="A1117" i="129"/>
  <c r="A1118" i="129"/>
  <c r="A1119" i="129"/>
  <c r="A1120" i="129"/>
  <c r="A1121" i="129"/>
  <c r="A1122" i="129"/>
  <c r="A1123" i="129"/>
  <c r="A1124" i="129"/>
  <c r="A1125" i="129"/>
  <c r="A1126" i="129"/>
  <c r="A1127" i="129"/>
  <c r="A1128" i="129"/>
  <c r="A1129" i="129"/>
  <c r="A1130" i="129"/>
  <c r="A1131" i="129"/>
  <c r="A1132" i="129"/>
  <c r="A1133" i="129"/>
  <c r="A1134" i="129"/>
  <c r="A1135" i="129"/>
  <c r="A1136" i="129"/>
  <c r="A1137" i="129"/>
  <c r="A1138" i="129"/>
  <c r="A1139" i="129"/>
  <c r="A1140" i="129"/>
  <c r="A1141" i="129"/>
  <c r="A1142" i="129"/>
  <c r="A1143" i="129"/>
  <c r="A1144" i="129"/>
  <c r="A1145" i="129"/>
  <c r="A1146" i="129"/>
  <c r="A1147" i="129"/>
  <c r="A1148" i="129"/>
  <c r="A1149" i="129"/>
  <c r="A1150" i="129"/>
  <c r="A1151" i="129"/>
  <c r="A1152" i="129"/>
  <c r="A1153" i="129"/>
  <c r="A1154" i="129"/>
  <c r="A1155" i="129"/>
  <c r="A1156" i="129"/>
  <c r="A1157" i="129"/>
  <c r="A1158" i="129"/>
  <c r="A1159" i="129"/>
  <c r="A1160" i="129"/>
  <c r="A1161" i="129"/>
  <c r="A1162" i="129"/>
  <c r="A1163" i="129"/>
  <c r="A1164" i="129"/>
  <c r="A1165" i="129"/>
  <c r="A1166" i="129"/>
  <c r="A1167" i="129"/>
  <c r="A1168" i="129"/>
  <c r="A1169" i="129"/>
  <c r="A1170" i="129"/>
  <c r="A1171" i="129"/>
  <c r="A1172" i="129"/>
  <c r="A1173" i="129"/>
  <c r="A1174" i="129"/>
  <c r="A1175" i="129"/>
  <c r="A1176" i="129"/>
  <c r="A1177" i="129"/>
  <c r="A1178" i="129"/>
  <c r="A1179" i="129"/>
  <c r="A1180" i="129"/>
  <c r="A1181" i="129"/>
  <c r="A1182" i="129"/>
  <c r="A1183" i="129"/>
  <c r="A1184" i="129"/>
  <c r="A1185" i="129"/>
  <c r="A1186" i="129"/>
  <c r="A1187" i="129"/>
  <c r="A1188" i="129"/>
  <c r="A1189" i="129"/>
  <c r="A1190" i="129"/>
  <c r="A1191" i="129"/>
  <c r="A1192" i="129"/>
  <c r="A1193" i="129"/>
  <c r="A1194" i="129"/>
  <c r="A1195" i="129"/>
  <c r="A1196" i="129"/>
  <c r="A1197" i="129"/>
  <c r="A1198" i="129"/>
  <c r="A1199" i="129"/>
  <c r="A1200" i="129"/>
  <c r="A1201" i="129"/>
  <c r="A1202" i="129"/>
  <c r="A1203" i="129"/>
  <c r="A1204" i="129"/>
  <c r="A1205" i="129"/>
  <c r="A1206" i="129"/>
  <c r="A1207" i="129"/>
  <c r="A1208" i="129"/>
  <c r="A1209" i="129"/>
  <c r="A1210" i="129"/>
  <c r="A1211" i="129"/>
  <c r="A1212" i="129"/>
  <c r="A1213" i="129"/>
  <c r="A1214" i="129"/>
  <c r="A1215" i="129"/>
  <c r="A1216" i="129"/>
  <c r="A1217" i="129"/>
  <c r="A1218" i="129"/>
  <c r="A1219" i="129"/>
  <c r="A1220" i="129"/>
  <c r="A1221" i="129"/>
  <c r="A1222" i="129"/>
  <c r="A1223" i="129"/>
  <c r="A1224" i="129"/>
  <c r="A1225" i="129"/>
  <c r="A1226" i="129"/>
  <c r="A1227" i="129"/>
  <c r="A1228" i="129"/>
  <c r="A1229" i="129"/>
  <c r="A1230" i="129"/>
  <c r="A1231" i="129"/>
  <c r="A1232" i="129"/>
  <c r="A1233" i="129"/>
  <c r="A1234" i="129"/>
  <c r="A1235" i="129"/>
  <c r="A1236" i="129"/>
  <c r="A1237" i="129"/>
  <c r="A1238" i="129"/>
  <c r="A1239" i="129"/>
  <c r="A1240" i="129"/>
  <c r="A1241" i="129"/>
  <c r="A1242" i="129"/>
  <c r="A1243" i="129"/>
  <c r="A1244" i="129"/>
  <c r="A1245" i="129"/>
  <c r="A1246" i="129"/>
  <c r="A1247" i="129"/>
  <c r="A1248" i="129"/>
  <c r="A1249" i="129"/>
  <c r="A1250" i="129"/>
  <c r="A1251" i="129"/>
  <c r="A1252" i="129"/>
  <c r="A1253" i="129"/>
  <c r="A1254" i="129"/>
  <c r="A1255" i="129"/>
  <c r="A1256" i="129"/>
  <c r="A1257" i="129"/>
  <c r="A1258" i="129"/>
  <c r="A1259" i="129"/>
  <c r="A1260" i="129"/>
  <c r="A1261" i="129"/>
  <c r="A1262" i="129"/>
  <c r="A1263" i="129"/>
  <c r="A1264" i="129"/>
  <c r="A1265" i="129"/>
  <c r="A1266" i="129"/>
  <c r="A1267" i="129"/>
  <c r="A1268" i="129"/>
  <c r="A1269" i="129"/>
  <c r="A1270" i="129"/>
  <c r="A1271" i="129"/>
  <c r="A1272" i="129"/>
  <c r="A1273" i="129"/>
  <c r="A1274" i="129"/>
  <c r="A1275" i="129"/>
  <c r="A1276" i="129"/>
  <c r="A1277" i="129"/>
  <c r="A1278" i="129"/>
  <c r="A1279" i="129"/>
  <c r="A1280" i="129"/>
  <c r="A1281" i="129"/>
  <c r="A1282" i="129"/>
  <c r="A1283" i="129"/>
  <c r="A1284" i="129"/>
  <c r="A1285" i="129"/>
  <c r="A1286" i="129"/>
  <c r="A1287" i="129"/>
  <c r="A1288" i="129"/>
  <c r="A1289" i="129"/>
  <c r="A1290" i="129"/>
  <c r="A1291" i="129"/>
  <c r="A1292" i="129"/>
  <c r="A1293" i="129"/>
  <c r="A1294" i="129"/>
  <c r="A1295" i="129"/>
  <c r="A1296" i="129"/>
  <c r="A1297" i="129"/>
  <c r="A1298" i="129"/>
  <c r="A1299" i="129"/>
  <c r="A1300" i="129"/>
  <c r="A1301" i="129"/>
  <c r="A1302" i="129"/>
  <c r="A1303" i="129"/>
  <c r="A1304" i="129"/>
  <c r="A1305" i="129"/>
  <c r="A1306" i="129"/>
  <c r="A1307" i="129"/>
  <c r="A1308" i="129"/>
  <c r="A1309" i="129"/>
  <c r="A1310" i="129"/>
  <c r="A1311" i="129"/>
  <c r="A1312" i="129"/>
  <c r="A1313" i="129"/>
  <c r="A1314" i="129"/>
  <c r="A1315" i="129"/>
  <c r="A1316" i="129"/>
  <c r="A1317" i="129"/>
  <c r="A1318" i="129"/>
  <c r="A1319" i="129"/>
  <c r="A1320" i="129"/>
  <c r="A1321" i="129"/>
  <c r="A1322" i="129"/>
  <c r="A1323" i="129"/>
  <c r="A1324" i="129"/>
  <c r="A1325" i="129"/>
  <c r="A1326" i="129"/>
  <c r="A1327" i="129"/>
  <c r="A1328" i="129"/>
  <c r="A1329" i="129"/>
  <c r="A1330" i="129"/>
  <c r="A1331" i="129"/>
  <c r="A1332" i="129"/>
  <c r="A1333" i="129"/>
  <c r="A1334" i="129"/>
  <c r="A1335" i="129"/>
  <c r="A1336" i="129"/>
  <c r="A1337" i="129"/>
  <c r="A1338" i="129"/>
  <c r="A1339" i="129"/>
  <c r="A1340" i="129"/>
  <c r="A1341" i="129"/>
  <c r="A1342" i="129"/>
  <c r="A1343" i="129"/>
  <c r="A1344" i="129"/>
  <c r="A1345" i="129"/>
  <c r="A1346" i="129"/>
  <c r="A1347" i="129"/>
  <c r="A1348" i="129"/>
  <c r="A1349" i="129"/>
  <c r="A1350" i="129"/>
  <c r="A1351" i="129"/>
  <c r="A1352" i="129"/>
  <c r="A1353" i="129"/>
  <c r="A1354" i="129"/>
  <c r="A1355" i="129"/>
  <c r="A1356" i="129"/>
  <c r="A1357" i="129"/>
  <c r="A1358" i="129"/>
  <c r="A1359" i="129"/>
  <c r="A1360" i="129"/>
  <c r="A1361" i="129"/>
  <c r="A1362" i="129"/>
  <c r="A1363" i="129"/>
  <c r="A1364" i="129"/>
  <c r="A1365" i="129"/>
  <c r="A1366" i="129"/>
  <c r="A1367" i="129"/>
  <c r="A1368" i="129"/>
  <c r="A1369" i="129"/>
  <c r="A1370" i="129"/>
  <c r="A1371" i="129"/>
  <c r="A1372" i="129"/>
  <c r="A1373" i="129"/>
  <c r="A1374" i="129"/>
  <c r="A1375" i="129"/>
  <c r="A1376" i="129"/>
  <c r="A1377" i="129"/>
  <c r="A1378" i="129"/>
  <c r="A1379" i="129"/>
  <c r="A1380" i="129"/>
  <c r="A1381" i="129"/>
  <c r="A1382" i="129"/>
  <c r="A1383" i="129"/>
  <c r="A1384" i="129"/>
  <c r="A1385" i="129"/>
  <c r="A1386" i="129"/>
  <c r="A1387" i="129"/>
  <c r="A1388" i="129"/>
  <c r="A1389" i="129"/>
  <c r="A1390" i="129"/>
  <c r="A1391" i="129"/>
  <c r="A1392" i="129"/>
  <c r="A1393" i="129"/>
  <c r="A1394" i="129"/>
  <c r="A1395" i="129"/>
  <c r="A1396" i="129"/>
  <c r="A1397" i="129"/>
  <c r="A1398" i="129"/>
  <c r="A1399" i="129"/>
  <c r="A1400" i="129"/>
  <c r="A1401" i="129"/>
  <c r="A1402" i="129"/>
  <c r="A1403" i="129"/>
  <c r="A1404" i="129"/>
  <c r="A1405" i="129"/>
  <c r="A1406" i="129"/>
  <c r="A1407" i="129"/>
  <c r="A1408" i="129"/>
  <c r="A1409" i="129"/>
  <c r="A1410" i="129"/>
  <c r="A1411" i="129"/>
  <c r="A1412" i="129"/>
  <c r="A1413" i="129"/>
  <c r="A1414" i="129"/>
  <c r="A1415" i="129"/>
  <c r="A1416" i="129"/>
  <c r="A1417" i="129"/>
  <c r="A1418" i="129"/>
  <c r="A1419" i="129"/>
  <c r="A1420" i="129"/>
  <c r="A1421" i="129"/>
  <c r="A1422" i="129"/>
  <c r="A1423" i="129"/>
  <c r="A1424" i="129"/>
  <c r="A1425" i="129"/>
  <c r="A1426" i="129"/>
  <c r="A1427" i="129"/>
  <c r="A1428" i="129"/>
  <c r="A1429" i="129"/>
  <c r="A1430" i="129"/>
  <c r="A1431" i="129"/>
  <c r="A1432" i="129"/>
  <c r="A1433" i="129"/>
  <c r="A1434" i="129"/>
  <c r="A1435" i="129"/>
  <c r="A1436" i="129"/>
  <c r="A1437" i="129"/>
  <c r="A1438" i="129"/>
  <c r="A1439" i="129"/>
  <c r="A1440" i="129"/>
  <c r="A1441" i="129"/>
  <c r="A1442" i="129"/>
  <c r="A1443" i="129"/>
  <c r="A1444" i="129"/>
  <c r="A1445" i="129"/>
  <c r="A1446" i="129"/>
  <c r="A1447" i="129"/>
  <c r="A1448" i="129"/>
  <c r="A1449" i="129"/>
  <c r="A1450" i="129"/>
  <c r="A1451" i="129"/>
  <c r="A1452" i="129"/>
  <c r="A1453" i="129"/>
  <c r="A1454" i="129"/>
  <c r="A1455" i="129"/>
  <c r="A1456" i="129"/>
  <c r="A1457" i="129"/>
  <c r="A1458" i="129"/>
  <c r="A1459" i="129"/>
  <c r="A1460" i="129"/>
  <c r="A1461" i="129"/>
  <c r="A1462" i="129"/>
  <c r="A1463" i="129"/>
  <c r="A1464" i="129"/>
  <c r="A1465" i="129"/>
  <c r="A1466" i="129"/>
  <c r="A1467" i="129"/>
  <c r="A1468" i="129"/>
  <c r="A1469" i="129"/>
  <c r="A1470" i="129"/>
  <c r="A1471" i="129"/>
  <c r="A1472" i="129"/>
  <c r="A1473" i="129"/>
  <c r="A1474" i="129"/>
  <c r="A1475" i="129"/>
  <c r="A1476" i="129"/>
  <c r="A1477" i="129"/>
  <c r="A1478" i="129"/>
  <c r="A1479" i="129"/>
  <c r="A1480" i="129"/>
  <c r="A1481" i="129"/>
  <c r="A1482" i="129"/>
  <c r="A1483" i="129"/>
  <c r="A1484" i="129"/>
  <c r="A1485" i="129"/>
  <c r="A1486" i="129"/>
  <c r="A1487" i="129"/>
  <c r="A1488" i="129"/>
  <c r="A1489" i="129"/>
  <c r="A1490" i="129"/>
  <c r="A1491" i="129"/>
  <c r="A1492" i="129"/>
  <c r="A1493" i="129"/>
  <c r="A1494" i="129"/>
  <c r="A1495" i="129"/>
  <c r="A1496" i="129"/>
  <c r="A1497" i="129"/>
  <c r="A1498" i="129"/>
  <c r="A1499" i="129"/>
  <c r="A1500" i="129"/>
  <c r="A1501" i="129"/>
  <c r="A1502" i="129"/>
  <c r="A1503" i="129"/>
  <c r="A1504" i="129"/>
  <c r="A1505" i="129"/>
  <c r="A1506" i="129"/>
  <c r="A1507" i="129"/>
  <c r="A1508" i="129"/>
  <c r="A1509" i="129"/>
  <c r="A1510" i="129"/>
  <c r="A1511" i="129"/>
  <c r="A1512" i="129"/>
  <c r="A1513" i="129"/>
  <c r="A1514" i="129"/>
  <c r="A1515" i="129"/>
  <c r="A1516" i="129"/>
  <c r="A1517" i="129"/>
  <c r="A1518" i="129"/>
  <c r="A1519" i="129"/>
  <c r="A1520" i="129"/>
  <c r="A1521" i="129"/>
  <c r="A1522" i="129"/>
  <c r="A1523" i="129"/>
  <c r="A1524" i="129"/>
  <c r="A1525" i="129"/>
  <c r="A1526" i="129"/>
  <c r="A1527" i="129"/>
  <c r="A1528" i="129"/>
  <c r="A1529" i="129"/>
  <c r="A1530" i="129"/>
  <c r="A1531" i="129"/>
  <c r="A1532" i="129"/>
  <c r="A1533" i="129"/>
  <c r="A1534" i="129"/>
  <c r="A1535" i="129"/>
  <c r="A1536" i="129"/>
  <c r="A1537" i="129"/>
  <c r="A1538" i="129"/>
  <c r="A1539" i="129"/>
  <c r="A1540" i="129"/>
  <c r="A1541" i="129"/>
  <c r="A1542" i="129"/>
  <c r="A1543" i="129"/>
  <c r="A1544" i="129"/>
  <c r="A1545" i="129"/>
  <c r="A1546" i="129"/>
  <c r="A1547" i="129"/>
  <c r="A1548" i="129"/>
  <c r="A1549" i="129"/>
  <c r="A1550" i="129"/>
  <c r="A1551" i="129"/>
  <c r="A1552" i="129"/>
  <c r="A1553" i="129"/>
  <c r="A1554" i="129"/>
  <c r="A1555" i="129"/>
  <c r="A1556" i="129"/>
  <c r="A1557" i="129"/>
  <c r="A1558" i="129"/>
  <c r="A1559" i="129"/>
  <c r="A1560" i="129"/>
  <c r="A1561" i="129"/>
  <c r="A1562" i="129"/>
  <c r="A1563" i="129"/>
  <c r="A1564" i="129"/>
  <c r="A1565" i="129"/>
  <c r="A1566" i="129"/>
  <c r="A1567" i="129"/>
  <c r="A1568" i="129"/>
  <c r="A1569" i="129"/>
  <c r="A1570" i="129"/>
  <c r="A1571" i="129"/>
  <c r="A1572" i="129"/>
  <c r="A1573" i="129"/>
  <c r="A1574" i="129"/>
  <c r="A1575" i="129"/>
  <c r="A1576" i="129"/>
  <c r="A1577" i="129"/>
  <c r="A1578" i="129"/>
  <c r="A1579" i="129"/>
  <c r="A1580" i="129"/>
  <c r="A1581" i="129"/>
  <c r="A1582" i="129"/>
  <c r="A1583" i="129"/>
  <c r="A1584" i="129"/>
  <c r="A1585" i="129"/>
  <c r="A1586" i="129"/>
  <c r="A1587" i="129"/>
  <c r="A1588" i="129"/>
  <c r="A1589" i="129"/>
  <c r="A1590" i="129"/>
  <c r="A1591" i="129"/>
  <c r="A1592" i="129"/>
  <c r="A1593" i="129"/>
  <c r="A1594" i="129"/>
  <c r="A1595" i="129"/>
  <c r="A1596" i="129"/>
  <c r="A1597" i="129"/>
  <c r="A1598" i="129"/>
  <c r="A1599" i="129"/>
  <c r="A1600" i="129"/>
  <c r="A1601" i="129"/>
  <c r="A1602" i="129"/>
  <c r="A1603" i="129"/>
  <c r="A1604" i="129"/>
  <c r="A1605" i="129"/>
  <c r="A1606" i="129"/>
  <c r="A1607" i="129"/>
  <c r="A1608" i="129"/>
  <c r="A1609" i="129"/>
  <c r="A1610" i="129"/>
  <c r="A1611" i="129"/>
  <c r="A1612" i="129"/>
  <c r="A1613" i="129"/>
  <c r="A1614" i="129"/>
  <c r="A1615" i="129"/>
  <c r="A1616" i="129"/>
  <c r="A1617" i="129"/>
  <c r="A1618" i="129"/>
  <c r="A1619" i="129"/>
  <c r="A1620" i="129"/>
  <c r="A1621" i="129"/>
  <c r="A1622" i="129"/>
  <c r="A1623" i="129"/>
  <c r="A1624" i="129"/>
  <c r="A1625" i="129"/>
  <c r="A1626" i="129"/>
  <c r="A1627" i="129"/>
  <c r="A1628" i="129"/>
  <c r="A1629" i="129"/>
  <c r="A1630" i="129"/>
  <c r="A1631" i="129"/>
  <c r="A1632" i="129"/>
  <c r="A1633" i="129"/>
  <c r="A1634" i="129"/>
  <c r="A1635" i="129"/>
  <c r="A1636" i="129"/>
  <c r="A1637" i="129"/>
  <c r="A1638" i="129"/>
  <c r="A1639" i="129"/>
  <c r="A1640" i="129"/>
  <c r="A1641" i="129"/>
  <c r="A1642" i="129"/>
  <c r="A1643" i="129"/>
  <c r="A1644" i="129"/>
  <c r="A1645" i="129"/>
  <c r="A1646" i="129"/>
  <c r="A1647" i="129"/>
  <c r="A1648" i="129"/>
  <c r="A1649" i="129"/>
  <c r="A1650" i="129"/>
  <c r="A1651" i="129"/>
  <c r="A1652" i="129"/>
  <c r="A1653" i="129"/>
  <c r="A1654" i="129"/>
  <c r="A1655" i="129"/>
  <c r="A1656" i="129"/>
  <c r="A1657" i="129"/>
  <c r="A1658" i="129"/>
  <c r="A1659" i="129"/>
  <c r="A1660" i="129"/>
  <c r="A1661" i="129"/>
  <c r="A1662" i="129"/>
  <c r="A1663" i="129"/>
  <c r="A1664" i="129"/>
  <c r="A1665" i="129"/>
  <c r="A1666" i="129"/>
  <c r="A1667" i="129"/>
  <c r="A1668" i="129"/>
  <c r="A1669" i="129"/>
  <c r="A1670" i="129"/>
  <c r="A1671" i="129"/>
  <c r="A1672" i="129"/>
  <c r="A1673" i="129"/>
  <c r="A1674" i="129"/>
  <c r="A1675" i="129"/>
  <c r="A1676" i="129"/>
  <c r="A1677" i="129"/>
  <c r="A1678" i="129"/>
  <c r="A1679" i="129"/>
  <c r="A1680" i="129"/>
  <c r="A1681" i="129"/>
  <c r="A1682" i="129"/>
  <c r="A1683" i="129"/>
  <c r="A1684" i="129"/>
  <c r="A1685" i="129"/>
  <c r="A1686" i="129"/>
  <c r="A1687" i="129"/>
  <c r="A1688" i="129"/>
  <c r="A1689" i="129"/>
  <c r="A1690" i="129"/>
  <c r="A1691" i="129"/>
  <c r="A1692" i="129"/>
  <c r="A1693" i="129"/>
  <c r="A1694" i="129"/>
  <c r="A1695" i="129"/>
  <c r="A1696" i="129"/>
  <c r="A1697" i="129"/>
  <c r="A1698" i="129"/>
  <c r="A1699" i="129"/>
  <c r="A1700" i="129"/>
  <c r="A1701" i="129"/>
  <c r="A1702" i="129"/>
  <c r="A1703" i="129"/>
  <c r="A1704" i="129"/>
  <c r="A1705" i="129"/>
  <c r="A1706" i="129"/>
  <c r="A1707" i="129"/>
  <c r="A1708" i="129"/>
  <c r="A1709" i="129"/>
  <c r="A1710" i="129"/>
  <c r="A1711" i="129"/>
  <c r="A1712" i="129"/>
  <c r="A1713" i="129"/>
  <c r="A1714" i="129"/>
  <c r="A1715" i="129"/>
  <c r="A1716" i="129"/>
  <c r="A1717" i="129"/>
  <c r="A1718" i="129"/>
  <c r="A1719" i="129"/>
  <c r="A1720" i="129"/>
  <c r="A1721" i="129"/>
  <c r="A1722" i="129"/>
  <c r="A1723" i="129"/>
  <c r="A1724" i="129"/>
  <c r="A1725" i="129"/>
  <c r="A1726" i="129"/>
  <c r="A1727" i="129"/>
  <c r="A1728" i="129"/>
  <c r="A1729" i="129"/>
  <c r="A1730" i="129"/>
  <c r="A1731" i="129"/>
  <c r="A1732" i="129"/>
  <c r="A1733" i="129"/>
  <c r="A1734" i="129"/>
  <c r="A1735" i="129"/>
  <c r="A1736" i="129"/>
  <c r="A1737" i="129"/>
  <c r="A1738" i="129"/>
  <c r="A1739" i="129"/>
  <c r="A1740" i="129"/>
  <c r="A1741" i="129"/>
  <c r="A1742" i="129"/>
  <c r="A1743" i="129"/>
  <c r="A1744" i="129"/>
  <c r="A1745" i="129"/>
  <c r="A1746" i="129"/>
  <c r="A1747" i="129"/>
  <c r="A1748" i="129"/>
  <c r="A1749" i="129"/>
  <c r="A1750" i="129"/>
  <c r="A1751" i="129"/>
  <c r="A1752" i="129"/>
  <c r="A1753" i="129"/>
  <c r="A1754" i="129"/>
  <c r="A1755" i="129"/>
  <c r="A1756" i="129"/>
  <c r="A1757" i="129"/>
  <c r="A1758" i="129"/>
  <c r="A1759" i="129"/>
  <c r="A1760" i="129"/>
  <c r="A1761" i="129"/>
  <c r="A1762" i="129"/>
  <c r="A1763" i="129"/>
  <c r="A1764" i="129"/>
  <c r="A1765" i="129"/>
  <c r="A1766" i="129"/>
  <c r="A1767" i="129"/>
  <c r="A1768" i="129"/>
  <c r="A1769" i="129"/>
  <c r="A1770" i="129"/>
  <c r="A1771" i="129"/>
  <c r="A1772" i="129"/>
  <c r="A1773" i="129"/>
  <c r="A1774" i="129"/>
  <c r="A1775" i="129"/>
  <c r="A1776" i="129"/>
  <c r="A1777" i="129"/>
  <c r="A1778" i="129"/>
  <c r="A1779" i="129"/>
  <c r="A1780" i="129"/>
  <c r="A1781" i="129"/>
  <c r="A1782" i="129"/>
  <c r="A1783" i="129"/>
  <c r="A1784" i="129"/>
  <c r="A1785" i="129"/>
  <c r="A1786" i="129"/>
  <c r="A1787" i="129"/>
  <c r="A1788" i="129"/>
  <c r="A1789" i="129"/>
  <c r="A1790" i="129"/>
  <c r="A1791" i="129"/>
  <c r="A1792" i="129"/>
  <c r="A1793" i="129"/>
  <c r="A1794" i="129"/>
  <c r="A1795" i="129"/>
  <c r="A1796" i="129"/>
  <c r="A1797" i="129"/>
  <c r="A1798" i="129"/>
  <c r="A1799" i="129"/>
  <c r="A1800" i="129"/>
  <c r="A1801" i="129"/>
  <c r="A1802" i="129"/>
  <c r="A1803" i="129"/>
  <c r="A1804" i="129"/>
  <c r="A1805" i="129"/>
  <c r="A1806" i="129"/>
  <c r="A1807" i="129"/>
  <c r="A1808" i="129"/>
  <c r="A1809" i="129"/>
  <c r="A1810" i="129"/>
  <c r="A1811" i="129"/>
  <c r="A1812" i="129"/>
  <c r="A1813" i="129"/>
  <c r="A1814" i="129"/>
  <c r="A1815" i="129"/>
  <c r="A1816" i="129"/>
  <c r="A1817" i="129"/>
  <c r="A1818" i="129"/>
  <c r="A1819" i="129"/>
  <c r="A1820" i="129"/>
  <c r="A1821" i="129"/>
  <c r="A1822" i="129"/>
  <c r="A1823" i="129"/>
  <c r="A1824" i="129"/>
  <c r="A1825" i="129"/>
  <c r="A1826" i="129"/>
  <c r="A1827" i="129"/>
  <c r="A1828" i="129"/>
  <c r="A1829" i="129"/>
  <c r="A1830" i="129"/>
  <c r="A1831" i="129"/>
  <c r="A1832" i="129"/>
  <c r="A1833" i="129"/>
  <c r="A1834" i="129"/>
  <c r="A1835" i="129"/>
  <c r="A1836" i="129"/>
  <c r="A1837" i="129"/>
  <c r="A1838" i="129"/>
  <c r="A1839" i="129"/>
  <c r="A1840" i="129"/>
  <c r="A1841" i="129"/>
  <c r="A1842" i="129"/>
  <c r="A1843" i="129"/>
  <c r="A1844" i="129"/>
  <c r="A1845" i="129"/>
  <c r="A1846" i="129"/>
  <c r="A1847" i="129"/>
  <c r="A1848" i="129"/>
  <c r="A1849" i="129"/>
  <c r="A1850" i="129"/>
  <c r="A1851" i="129"/>
  <c r="A1852" i="129"/>
  <c r="A1853" i="129"/>
  <c r="A1854" i="129"/>
  <c r="A1855" i="129"/>
  <c r="A1856" i="129"/>
  <c r="A1857" i="129"/>
  <c r="A1858" i="129"/>
  <c r="A1859" i="129"/>
  <c r="A1860" i="129"/>
  <c r="A1861" i="129"/>
  <c r="A1862" i="129"/>
  <c r="A1863" i="129"/>
  <c r="A1864" i="129"/>
  <c r="A1865" i="129"/>
  <c r="A1866" i="129"/>
  <c r="A1867" i="129"/>
  <c r="A1868" i="129"/>
  <c r="A1869" i="129"/>
  <c r="A1870" i="129"/>
  <c r="A1871" i="129"/>
  <c r="A1872" i="129"/>
  <c r="A1873" i="129"/>
  <c r="A1874" i="129"/>
  <c r="A1875" i="129"/>
  <c r="A1876" i="129"/>
  <c r="A1877" i="129"/>
  <c r="A1878" i="129"/>
  <c r="A1879" i="129"/>
  <c r="A1880" i="129"/>
  <c r="A1881" i="129"/>
  <c r="A1882" i="129"/>
  <c r="A1883" i="129"/>
  <c r="A1884" i="129"/>
  <c r="A1885" i="129"/>
  <c r="A1886" i="129"/>
  <c r="A1887" i="129"/>
  <c r="A1888" i="129"/>
  <c r="A1889" i="129"/>
  <c r="A1890" i="129"/>
  <c r="A1891" i="129"/>
  <c r="A1892" i="129"/>
  <c r="A1893" i="129"/>
  <c r="A1894" i="129"/>
  <c r="A1895" i="129"/>
  <c r="A1896" i="129"/>
  <c r="A1897" i="129"/>
  <c r="A1898" i="129"/>
  <c r="A1899" i="129"/>
  <c r="A1900" i="129"/>
  <c r="A1901" i="129"/>
  <c r="A1902" i="129"/>
  <c r="A1903" i="129"/>
  <c r="A1904" i="129"/>
  <c r="A1905" i="129"/>
  <c r="A1906" i="129"/>
  <c r="A1907" i="129"/>
  <c r="A1908" i="129"/>
  <c r="A1909" i="129"/>
  <c r="A1910" i="129"/>
  <c r="A1911" i="129"/>
  <c r="A1912" i="129"/>
  <c r="A1913" i="129"/>
  <c r="A1914" i="129"/>
  <c r="A1915" i="129"/>
  <c r="A1916" i="129"/>
  <c r="A1917" i="129"/>
  <c r="A1918" i="129"/>
  <c r="A1919" i="129"/>
  <c r="A1920" i="129"/>
  <c r="A1921" i="129"/>
  <c r="A1922" i="129"/>
  <c r="A1923" i="129"/>
  <c r="A1924" i="129"/>
  <c r="A1925" i="129"/>
  <c r="A1926" i="129"/>
  <c r="A1927" i="129"/>
  <c r="A1928" i="129"/>
  <c r="A1929" i="129"/>
  <c r="A1930" i="129"/>
  <c r="A1931" i="129"/>
  <c r="A1932" i="129"/>
  <c r="A1933" i="129"/>
  <c r="A1934" i="129"/>
  <c r="A1935" i="129"/>
  <c r="A1936" i="129"/>
  <c r="A1937" i="129"/>
  <c r="A1938" i="129"/>
  <c r="A1939" i="129"/>
  <c r="A1940" i="129"/>
  <c r="A1941" i="129"/>
  <c r="A1942" i="129"/>
  <c r="A1943" i="129"/>
  <c r="A1944" i="129"/>
  <c r="A1945" i="129"/>
  <c r="A1946" i="129"/>
  <c r="A1947" i="129"/>
  <c r="A1948" i="129"/>
  <c r="A1949" i="129"/>
  <c r="A1950" i="129"/>
  <c r="A1951" i="129"/>
  <c r="A1952" i="129"/>
  <c r="A1953" i="129"/>
  <c r="A1954" i="129"/>
  <c r="A1955" i="129"/>
  <c r="A1956" i="129"/>
  <c r="A1957" i="129"/>
  <c r="A1958" i="129"/>
  <c r="A1959" i="129"/>
  <c r="A1960" i="129"/>
  <c r="A1961" i="129"/>
  <c r="A1962" i="129"/>
  <c r="A1963" i="129"/>
  <c r="A1964" i="129"/>
  <c r="A1965" i="129"/>
  <c r="A1966" i="129"/>
  <c r="A1967" i="129"/>
  <c r="A1968" i="129"/>
  <c r="A1969" i="129"/>
  <c r="A1970" i="129"/>
  <c r="A1971" i="129"/>
  <c r="A1972" i="129"/>
  <c r="A1973" i="129"/>
  <c r="A1974" i="129"/>
  <c r="A1975" i="129"/>
  <c r="A1976" i="129"/>
  <c r="A1977" i="129"/>
  <c r="A1978" i="129"/>
  <c r="A1979" i="129"/>
  <c r="A1980" i="129"/>
  <c r="A1981" i="129"/>
  <c r="A1982" i="129"/>
  <c r="A1983" i="129"/>
  <c r="A1984" i="129"/>
  <c r="A1985" i="129"/>
  <c r="A1986" i="129"/>
  <c r="A1987" i="129"/>
  <c r="A1988" i="129"/>
  <c r="A1989" i="129"/>
  <c r="A1990" i="129"/>
  <c r="A1991" i="129"/>
  <c r="A1992" i="129"/>
  <c r="A1993" i="129"/>
  <c r="A1994" i="129"/>
  <c r="A1995" i="129"/>
  <c r="A1996" i="129"/>
  <c r="A1997" i="129"/>
  <c r="A1998" i="129"/>
  <c r="A1999" i="129"/>
  <c r="A2000" i="129"/>
  <c r="A2001" i="129"/>
  <c r="A2002" i="129"/>
  <c r="A2003" i="129"/>
  <c r="A2004" i="129"/>
  <c r="A2005" i="129"/>
  <c r="A2006" i="129"/>
  <c r="A2007" i="129"/>
  <c r="A2008" i="129"/>
  <c r="A2009" i="129"/>
  <c r="A2010" i="129"/>
  <c r="A2011" i="129"/>
  <c r="A2012" i="129"/>
  <c r="A2013" i="129"/>
  <c r="A2014" i="129"/>
  <c r="A2015" i="129"/>
  <c r="A2016" i="129"/>
  <c r="A2017" i="129"/>
  <c r="A2018" i="129"/>
  <c r="A2019" i="129"/>
  <c r="A4" i="129"/>
  <c r="V33" i="170"/>
  <c r="V31" i="170"/>
  <c r="G44" i="170" s="1"/>
  <c r="V29" i="170"/>
  <c r="V27" i="170"/>
  <c r="A5" i="132"/>
  <c r="A6" i="132"/>
  <c r="A7" i="132"/>
  <c r="A8" i="132"/>
  <c r="V30" i="169" s="1"/>
  <c r="A9" i="132"/>
  <c r="A10" i="132"/>
  <c r="V32" i="169" s="1"/>
  <c r="A11" i="132"/>
  <c r="A12" i="132"/>
  <c r="V34" i="169" s="1"/>
  <c r="A13" i="132"/>
  <c r="A14" i="132"/>
  <c r="A15" i="132"/>
  <c r="A16" i="132"/>
  <c r="A17" i="132"/>
  <c r="A18" i="132"/>
  <c r="A19" i="132"/>
  <c r="A20" i="132"/>
  <c r="A21" i="132"/>
  <c r="A22" i="132"/>
  <c r="A23" i="132"/>
  <c r="A24" i="132"/>
  <c r="A25" i="132"/>
  <c r="A26" i="132"/>
  <c r="A27" i="132"/>
  <c r="A28" i="132"/>
  <c r="A29" i="132"/>
  <c r="A30" i="132"/>
  <c r="A31" i="132"/>
  <c r="A32" i="132"/>
  <c r="A33" i="132"/>
  <c r="A34" i="132"/>
  <c r="A35" i="132"/>
  <c r="A36" i="132"/>
  <c r="A37" i="132"/>
  <c r="A38" i="132"/>
  <c r="A39" i="132"/>
  <c r="A40" i="132"/>
  <c r="A41" i="132"/>
  <c r="A42" i="132"/>
  <c r="A43" i="132"/>
  <c r="A44" i="132"/>
  <c r="A45" i="132"/>
  <c r="A46" i="132"/>
  <c r="A47" i="132"/>
  <c r="A48" i="132"/>
  <c r="A49" i="132"/>
  <c r="A50" i="132"/>
  <c r="A51" i="132"/>
  <c r="A52" i="132"/>
  <c r="A53" i="132"/>
  <c r="A54" i="132"/>
  <c r="A55" i="132"/>
  <c r="A56" i="132"/>
  <c r="A57" i="132"/>
  <c r="A58" i="132"/>
  <c r="A59" i="132"/>
  <c r="A60" i="132"/>
  <c r="A61" i="132"/>
  <c r="A62" i="132"/>
  <c r="A63" i="132"/>
  <c r="A64" i="132"/>
  <c r="A65" i="132"/>
  <c r="A66" i="132"/>
  <c r="A67" i="132"/>
  <c r="A68" i="132"/>
  <c r="A69" i="132"/>
  <c r="A70" i="132"/>
  <c r="A71" i="132"/>
  <c r="A72" i="132"/>
  <c r="A73" i="132"/>
  <c r="A74" i="132"/>
  <c r="A75" i="132"/>
  <c r="A76" i="132"/>
  <c r="A77" i="132"/>
  <c r="A78" i="132"/>
  <c r="A79" i="132"/>
  <c r="A80" i="132"/>
  <c r="A81" i="132"/>
  <c r="A82" i="132"/>
  <c r="A83" i="132"/>
  <c r="A84" i="132"/>
  <c r="A85" i="132"/>
  <c r="A86" i="132"/>
  <c r="A87" i="132"/>
  <c r="A88" i="132"/>
  <c r="A89" i="132"/>
  <c r="A90" i="132"/>
  <c r="A91" i="132"/>
  <c r="A92" i="132"/>
  <c r="A93" i="132"/>
  <c r="A94" i="132"/>
  <c r="A95" i="132"/>
  <c r="A96" i="132"/>
  <c r="A97" i="132"/>
  <c r="A98" i="132"/>
  <c r="A99" i="132"/>
  <c r="A100" i="132"/>
  <c r="A101" i="132"/>
  <c r="A102" i="132"/>
  <c r="A103" i="132"/>
  <c r="A104" i="132"/>
  <c r="A105" i="132"/>
  <c r="A106" i="132"/>
  <c r="A107" i="132"/>
  <c r="A108" i="132"/>
  <c r="A109" i="132"/>
  <c r="A110" i="132"/>
  <c r="A111" i="132"/>
  <c r="A112" i="132"/>
  <c r="A113" i="132"/>
  <c r="A114" i="132"/>
  <c r="A115" i="132"/>
  <c r="A116" i="132"/>
  <c r="A117" i="132"/>
  <c r="A118" i="132"/>
  <c r="A119" i="132"/>
  <c r="A120" i="132"/>
  <c r="A121" i="132"/>
  <c r="A122" i="132"/>
  <c r="A123" i="132"/>
  <c r="A124" i="132"/>
  <c r="A125" i="132"/>
  <c r="A126" i="132"/>
  <c r="A127" i="132"/>
  <c r="A128" i="132"/>
  <c r="A129" i="132"/>
  <c r="A130" i="132"/>
  <c r="A131" i="132"/>
  <c r="A132" i="132"/>
  <c r="A133" i="132"/>
  <c r="A134" i="132"/>
  <c r="A135" i="132"/>
  <c r="A136" i="132"/>
  <c r="A137" i="132"/>
  <c r="A138" i="132"/>
  <c r="A139" i="132"/>
  <c r="A140" i="132"/>
  <c r="A141" i="132"/>
  <c r="A142" i="132"/>
  <c r="A143" i="132"/>
  <c r="A144" i="132"/>
  <c r="A145" i="132"/>
  <c r="A146" i="132"/>
  <c r="A147" i="132"/>
  <c r="A148" i="132"/>
  <c r="A149" i="132"/>
  <c r="A150" i="132"/>
  <c r="A151" i="132"/>
  <c r="A152" i="132"/>
  <c r="A153" i="132"/>
  <c r="A154" i="132"/>
  <c r="A155" i="132"/>
  <c r="A156" i="132"/>
  <c r="A157" i="132"/>
  <c r="A158" i="132"/>
  <c r="A159" i="132"/>
  <c r="A160" i="132"/>
  <c r="A161" i="132"/>
  <c r="A162" i="132"/>
  <c r="A163" i="132"/>
  <c r="A164" i="132"/>
  <c r="A165" i="132"/>
  <c r="A166" i="132"/>
  <c r="A167" i="132"/>
  <c r="A168" i="132"/>
  <c r="A169" i="132"/>
  <c r="A170" i="132"/>
  <c r="A171" i="132"/>
  <c r="A172" i="132"/>
  <c r="A173" i="132"/>
  <c r="A174" i="132"/>
  <c r="A175" i="132"/>
  <c r="A176" i="132"/>
  <c r="A177" i="132"/>
  <c r="A178" i="132"/>
  <c r="A179" i="132"/>
  <c r="A180" i="132"/>
  <c r="A181" i="132"/>
  <c r="A182" i="132"/>
  <c r="A183" i="132"/>
  <c r="A184" i="132"/>
  <c r="A185" i="132"/>
  <c r="A186" i="132"/>
  <c r="A187" i="132"/>
  <c r="A188" i="132"/>
  <c r="A189" i="132"/>
  <c r="A190" i="132"/>
  <c r="A191" i="132"/>
  <c r="A192" i="132"/>
  <c r="A193" i="132"/>
  <c r="A194" i="132"/>
  <c r="A195" i="132"/>
  <c r="A196" i="132"/>
  <c r="A197" i="132"/>
  <c r="A198" i="132"/>
  <c r="A199" i="132"/>
  <c r="A200" i="132"/>
  <c r="A201" i="132"/>
  <c r="A202" i="132"/>
  <c r="A203" i="132"/>
  <c r="A204" i="132"/>
  <c r="A205" i="132"/>
  <c r="A206" i="132"/>
  <c r="A207" i="132"/>
  <c r="A208" i="132"/>
  <c r="A209" i="132"/>
  <c r="A210" i="132"/>
  <c r="A211" i="132"/>
  <c r="A212" i="132"/>
  <c r="A213" i="132"/>
  <c r="A214" i="132"/>
  <c r="A215" i="132"/>
  <c r="A216" i="132"/>
  <c r="A217" i="132"/>
  <c r="A218" i="132"/>
  <c r="A219" i="132"/>
  <c r="A220" i="132"/>
  <c r="A221" i="132"/>
  <c r="A222" i="132"/>
  <c r="A223" i="132"/>
  <c r="A224" i="132"/>
  <c r="A225" i="132"/>
  <c r="A226" i="132"/>
  <c r="A227" i="132"/>
  <c r="A228" i="132"/>
  <c r="A229" i="132"/>
  <c r="A230" i="132"/>
  <c r="A231" i="132"/>
  <c r="A232" i="132"/>
  <c r="A233" i="132"/>
  <c r="A234" i="132"/>
  <c r="A235" i="132"/>
  <c r="A236" i="132"/>
  <c r="A237" i="132"/>
  <c r="A238" i="132"/>
  <c r="A239" i="132"/>
  <c r="A240" i="132"/>
  <c r="A241" i="132"/>
  <c r="A242" i="132"/>
  <c r="A243" i="132"/>
  <c r="A244" i="132"/>
  <c r="A245" i="132"/>
  <c r="A246" i="132"/>
  <c r="A247" i="132"/>
  <c r="A248" i="132"/>
  <c r="A249" i="132"/>
  <c r="A250" i="132"/>
  <c r="A251" i="132"/>
  <c r="A252" i="132"/>
  <c r="A253" i="132"/>
  <c r="A254" i="132"/>
  <c r="A255" i="132"/>
  <c r="A256" i="132"/>
  <c r="A257" i="132"/>
  <c r="A258" i="132"/>
  <c r="A259" i="132"/>
  <c r="A260" i="132"/>
  <c r="A261" i="132"/>
  <c r="A262" i="132"/>
  <c r="A263" i="132"/>
  <c r="A264" i="132"/>
  <c r="A265" i="132"/>
  <c r="A266" i="132"/>
  <c r="A267" i="132"/>
  <c r="A268" i="132"/>
  <c r="A269" i="132"/>
  <c r="A270" i="132"/>
  <c r="A271" i="132"/>
  <c r="A272" i="132"/>
  <c r="A273" i="132"/>
  <c r="A274" i="132"/>
  <c r="A275" i="132"/>
  <c r="A276" i="132"/>
  <c r="A277" i="132"/>
  <c r="A278" i="132"/>
  <c r="A279" i="132"/>
  <c r="A280" i="132"/>
  <c r="A281" i="132"/>
  <c r="A282" i="132"/>
  <c r="A283" i="132"/>
  <c r="A284" i="132"/>
  <c r="A285" i="132"/>
  <c r="A286" i="132"/>
  <c r="A287" i="132"/>
  <c r="A288" i="132"/>
  <c r="A289" i="132"/>
  <c r="A290" i="132"/>
  <c r="A291" i="132"/>
  <c r="A292" i="132"/>
  <c r="A293" i="132"/>
  <c r="A294" i="132"/>
  <c r="A295" i="132"/>
  <c r="A296" i="132"/>
  <c r="A297" i="132"/>
  <c r="A298" i="132"/>
  <c r="A299" i="132"/>
  <c r="A300" i="132"/>
  <c r="A301" i="132"/>
  <c r="A302" i="132"/>
  <c r="A303" i="132"/>
  <c r="A304" i="132"/>
  <c r="A305" i="132"/>
  <c r="A306" i="132"/>
  <c r="A307" i="132"/>
  <c r="A308" i="132"/>
  <c r="A309" i="132"/>
  <c r="A310" i="132"/>
  <c r="A311" i="132"/>
  <c r="A312" i="132"/>
  <c r="A313" i="132"/>
  <c r="A314" i="132"/>
  <c r="A315" i="132"/>
  <c r="A316" i="132"/>
  <c r="A317" i="132"/>
  <c r="A318" i="132"/>
  <c r="A319" i="132"/>
  <c r="A320" i="132"/>
  <c r="A321" i="132"/>
  <c r="A322" i="132"/>
  <c r="A323" i="132"/>
  <c r="A324" i="132"/>
  <c r="A325" i="132"/>
  <c r="A326" i="132"/>
  <c r="A327" i="132"/>
  <c r="A328" i="132"/>
  <c r="A329" i="132"/>
  <c r="A330" i="132"/>
  <c r="A331" i="132"/>
  <c r="A332" i="132"/>
  <c r="A333" i="132"/>
  <c r="A334" i="132"/>
  <c r="A335" i="132"/>
  <c r="A336" i="132"/>
  <c r="A337" i="132"/>
  <c r="A338" i="132"/>
  <c r="A339" i="132"/>
  <c r="A340" i="132"/>
  <c r="A341" i="132"/>
  <c r="A342" i="132"/>
  <c r="A343" i="132"/>
  <c r="A344" i="132"/>
  <c r="A345" i="132"/>
  <c r="A346" i="132"/>
  <c r="A347" i="132"/>
  <c r="A348" i="132"/>
  <c r="A349" i="132"/>
  <c r="A350" i="132"/>
  <c r="A351" i="132"/>
  <c r="A352" i="132"/>
  <c r="A353" i="132"/>
  <c r="A354" i="132"/>
  <c r="A355" i="132"/>
  <c r="A356" i="132"/>
  <c r="A357" i="132"/>
  <c r="A358" i="132"/>
  <c r="A359" i="132"/>
  <c r="A360" i="132"/>
  <c r="A361" i="132"/>
  <c r="A362" i="132"/>
  <c r="A363" i="132"/>
  <c r="A364" i="132"/>
  <c r="A365" i="132"/>
  <c r="A366" i="132"/>
  <c r="A367" i="132"/>
  <c r="A368" i="132"/>
  <c r="A369" i="132"/>
  <c r="A370" i="132"/>
  <c r="A371" i="132"/>
  <c r="A372" i="132"/>
  <c r="A373" i="132"/>
  <c r="A374" i="132"/>
  <c r="A375" i="132"/>
  <c r="A376" i="132"/>
  <c r="A377" i="132"/>
  <c r="A378" i="132"/>
  <c r="A379" i="132"/>
  <c r="A380" i="132"/>
  <c r="A381" i="132"/>
  <c r="A382" i="132"/>
  <c r="A383" i="132"/>
  <c r="A384" i="132"/>
  <c r="A385" i="132"/>
  <c r="A386" i="132"/>
  <c r="A387" i="132"/>
  <c r="A388" i="132"/>
  <c r="A389" i="132"/>
  <c r="A390" i="132"/>
  <c r="A391" i="132"/>
  <c r="A392" i="132"/>
  <c r="A393" i="132"/>
  <c r="A394" i="132"/>
  <c r="A395" i="132"/>
  <c r="A396" i="132"/>
  <c r="A397" i="132"/>
  <c r="A398" i="132"/>
  <c r="A399" i="132"/>
  <c r="A400" i="132"/>
  <c r="A401" i="132"/>
  <c r="A402" i="132"/>
  <c r="A403" i="132"/>
  <c r="A404" i="132"/>
  <c r="A405" i="132"/>
  <c r="A406" i="132"/>
  <c r="A407" i="132"/>
  <c r="A408" i="132"/>
  <c r="A409" i="132"/>
  <c r="A410" i="132"/>
  <c r="A411" i="132"/>
  <c r="A412" i="132"/>
  <c r="A413" i="132"/>
  <c r="A414" i="132"/>
  <c r="A415" i="132"/>
  <c r="A416" i="132"/>
  <c r="A417" i="132"/>
  <c r="A418" i="132"/>
  <c r="A419" i="132"/>
  <c r="A420" i="132"/>
  <c r="A421" i="132"/>
  <c r="A422" i="132"/>
  <c r="A423" i="132"/>
  <c r="A424" i="132"/>
  <c r="A425" i="132"/>
  <c r="A426" i="132"/>
  <c r="A427" i="132"/>
  <c r="A428" i="132"/>
  <c r="A429" i="132"/>
  <c r="A430" i="132"/>
  <c r="A431" i="132"/>
  <c r="A432" i="132"/>
  <c r="A433" i="132"/>
  <c r="A434" i="132"/>
  <c r="A435" i="132"/>
  <c r="A436" i="132"/>
  <c r="A437" i="132"/>
  <c r="A438" i="132"/>
  <c r="A439" i="132"/>
  <c r="A440" i="132"/>
  <c r="A441" i="132"/>
  <c r="A442" i="132"/>
  <c r="A443" i="132"/>
  <c r="A444" i="132"/>
  <c r="A445" i="132"/>
  <c r="A446" i="132"/>
  <c r="A447" i="132"/>
  <c r="A448" i="132"/>
  <c r="A449" i="132"/>
  <c r="A450" i="132"/>
  <c r="A451" i="132"/>
  <c r="A452" i="132"/>
  <c r="A453" i="132"/>
  <c r="A454" i="132"/>
  <c r="A455" i="132"/>
  <c r="A456" i="132"/>
  <c r="A457" i="132"/>
  <c r="A458" i="132"/>
  <c r="A459" i="132"/>
  <c r="A460" i="132"/>
  <c r="A461" i="132"/>
  <c r="A462" i="132"/>
  <c r="A463" i="132"/>
  <c r="A464" i="132"/>
  <c r="A465" i="132"/>
  <c r="A466" i="132"/>
  <c r="A467" i="132"/>
  <c r="A468" i="132"/>
  <c r="A469" i="132"/>
  <c r="A470" i="132"/>
  <c r="A471" i="132"/>
  <c r="A472" i="132"/>
  <c r="A473" i="132"/>
  <c r="A474" i="132"/>
  <c r="A475" i="132"/>
  <c r="A476" i="132"/>
  <c r="A477" i="132"/>
  <c r="A478" i="132"/>
  <c r="A479" i="132"/>
  <c r="A480" i="132"/>
  <c r="A481" i="132"/>
  <c r="A482" i="132"/>
  <c r="A483" i="132"/>
  <c r="A484" i="132"/>
  <c r="A485" i="132"/>
  <c r="A486" i="132"/>
  <c r="A487" i="132"/>
  <c r="A488" i="132"/>
  <c r="A489" i="132"/>
  <c r="A490" i="132"/>
  <c r="A491" i="132"/>
  <c r="A492" i="132"/>
  <c r="A493" i="132"/>
  <c r="A494" i="132"/>
  <c r="A495" i="132"/>
  <c r="A496" i="132"/>
  <c r="A497" i="132"/>
  <c r="A498" i="132"/>
  <c r="A499" i="132"/>
  <c r="A500" i="132"/>
  <c r="A501" i="132"/>
  <c r="A502" i="132"/>
  <c r="A503" i="132"/>
  <c r="A504" i="132"/>
  <c r="A505" i="132"/>
  <c r="A506" i="132"/>
  <c r="A507" i="132"/>
  <c r="A508" i="132"/>
  <c r="A509" i="132"/>
  <c r="A510" i="132"/>
  <c r="A511" i="132"/>
  <c r="A512" i="132"/>
  <c r="A513" i="132"/>
  <c r="A514" i="132"/>
  <c r="A515" i="132"/>
  <c r="A516" i="132"/>
  <c r="A517" i="132"/>
  <c r="A518" i="132"/>
  <c r="A519" i="132"/>
  <c r="A520" i="132"/>
  <c r="A521" i="132"/>
  <c r="A522" i="132"/>
  <c r="A523" i="132"/>
  <c r="A524" i="132"/>
  <c r="A525" i="132"/>
  <c r="A526" i="132"/>
  <c r="A527" i="132"/>
  <c r="A528" i="132"/>
  <c r="A529" i="132"/>
  <c r="A530" i="132"/>
  <c r="A531" i="132"/>
  <c r="A532" i="132"/>
  <c r="A533" i="132"/>
  <c r="A534" i="132"/>
  <c r="A535" i="132"/>
  <c r="A536" i="132"/>
  <c r="A537" i="132"/>
  <c r="A538" i="132"/>
  <c r="A539" i="132"/>
  <c r="A540" i="132"/>
  <c r="A541" i="132"/>
  <c r="A542" i="132"/>
  <c r="A543" i="132"/>
  <c r="A544" i="132"/>
  <c r="A545" i="132"/>
  <c r="A546" i="132"/>
  <c r="A547" i="132"/>
  <c r="A548" i="132"/>
  <c r="A549" i="132"/>
  <c r="A550" i="132"/>
  <c r="A551" i="132"/>
  <c r="A552" i="132"/>
  <c r="A553" i="132"/>
  <c r="A554" i="132"/>
  <c r="A555" i="132"/>
  <c r="A556" i="132"/>
  <c r="A557" i="132"/>
  <c r="A558" i="132"/>
  <c r="A559" i="132"/>
  <c r="A560" i="132"/>
  <c r="A561" i="132"/>
  <c r="A562" i="132"/>
  <c r="A563" i="132"/>
  <c r="A564" i="132"/>
  <c r="A565" i="132"/>
  <c r="A566" i="132"/>
  <c r="A567" i="132"/>
  <c r="A568" i="132"/>
  <c r="A569" i="132"/>
  <c r="A570" i="132"/>
  <c r="A571" i="132"/>
  <c r="A572" i="132"/>
  <c r="A573" i="132"/>
  <c r="A574" i="132"/>
  <c r="A575" i="132"/>
  <c r="A576" i="132"/>
  <c r="A577" i="132"/>
  <c r="A578" i="132"/>
  <c r="A579" i="132"/>
  <c r="A580" i="132"/>
  <c r="A581" i="132"/>
  <c r="A582" i="132"/>
  <c r="A583" i="132"/>
  <c r="A584" i="132"/>
  <c r="A585" i="132"/>
  <c r="A586" i="132"/>
  <c r="A587" i="132"/>
  <c r="A588" i="132"/>
  <c r="A589" i="132"/>
  <c r="A590" i="132"/>
  <c r="A591" i="132"/>
  <c r="A592" i="132"/>
  <c r="A593" i="132"/>
  <c r="A594" i="132"/>
  <c r="A595" i="132"/>
  <c r="A596" i="132"/>
  <c r="A597" i="132"/>
  <c r="A598" i="132"/>
  <c r="A599" i="132"/>
  <c r="A600" i="132"/>
  <c r="A601" i="132"/>
  <c r="A602" i="132"/>
  <c r="A603" i="132"/>
  <c r="A604" i="132"/>
  <c r="A605" i="132"/>
  <c r="A606" i="132"/>
  <c r="A607" i="132"/>
  <c r="A608" i="132"/>
  <c r="A609" i="132"/>
  <c r="A610" i="132"/>
  <c r="A611" i="132"/>
  <c r="A612" i="132"/>
  <c r="A613" i="132"/>
  <c r="A614" i="132"/>
  <c r="A615" i="132"/>
  <c r="A616" i="132"/>
  <c r="A617" i="132"/>
  <c r="A618" i="132"/>
  <c r="A619" i="132"/>
  <c r="A620" i="132"/>
  <c r="A621" i="132"/>
  <c r="A622" i="132"/>
  <c r="A623" i="132"/>
  <c r="A624" i="132"/>
  <c r="A625" i="132"/>
  <c r="A626" i="132"/>
  <c r="A627" i="132"/>
  <c r="A628" i="132"/>
  <c r="A629" i="132"/>
  <c r="A630" i="132"/>
  <c r="A631" i="132"/>
  <c r="A632" i="132"/>
  <c r="A633" i="132"/>
  <c r="A634" i="132"/>
  <c r="A635" i="132"/>
  <c r="A636" i="132"/>
  <c r="A637" i="132"/>
  <c r="A638" i="132"/>
  <c r="A639" i="132"/>
  <c r="A640" i="132"/>
  <c r="A641" i="132"/>
  <c r="A642" i="132"/>
  <c r="A643" i="132"/>
  <c r="A644" i="132"/>
  <c r="A645" i="132"/>
  <c r="A646" i="132"/>
  <c r="A647" i="132"/>
  <c r="A648" i="132"/>
  <c r="A649" i="132"/>
  <c r="A650" i="132"/>
  <c r="A651" i="132"/>
  <c r="A652" i="132"/>
  <c r="A653" i="132"/>
  <c r="A654" i="132"/>
  <c r="A655" i="132"/>
  <c r="A656" i="132"/>
  <c r="A657" i="132"/>
  <c r="A658" i="132"/>
  <c r="A659" i="132"/>
  <c r="A660" i="132"/>
  <c r="A661" i="132"/>
  <c r="A662" i="132"/>
  <c r="A663" i="132"/>
  <c r="A664" i="132"/>
  <c r="A665" i="132"/>
  <c r="A666" i="132"/>
  <c r="A667" i="132"/>
  <c r="A668" i="132"/>
  <c r="A669" i="132"/>
  <c r="A670" i="132"/>
  <c r="A671" i="132"/>
  <c r="A672" i="132"/>
  <c r="A673" i="132"/>
  <c r="A674" i="132"/>
  <c r="A675" i="132"/>
  <c r="A676" i="132"/>
  <c r="A677" i="132"/>
  <c r="A678" i="132"/>
  <c r="A679" i="132"/>
  <c r="A680" i="132"/>
  <c r="A681" i="132"/>
  <c r="A682" i="132"/>
  <c r="A683" i="132"/>
  <c r="A684" i="132"/>
  <c r="A685" i="132"/>
  <c r="A686" i="132"/>
  <c r="A687" i="132"/>
  <c r="A688" i="132"/>
  <c r="A689" i="132"/>
  <c r="A690" i="132"/>
  <c r="A691" i="132"/>
  <c r="A692" i="132"/>
  <c r="A693" i="132"/>
  <c r="A694" i="132"/>
  <c r="A695" i="132"/>
  <c r="A696" i="132"/>
  <c r="A697" i="132"/>
  <c r="A698" i="132"/>
  <c r="A699" i="132"/>
  <c r="A700" i="132"/>
  <c r="A701" i="132"/>
  <c r="A702" i="132"/>
  <c r="A703" i="132"/>
  <c r="A704" i="132"/>
  <c r="A705" i="132"/>
  <c r="A706" i="132"/>
  <c r="A707" i="132"/>
  <c r="A708" i="132"/>
  <c r="A709" i="132"/>
  <c r="A710" i="132"/>
  <c r="A711" i="132"/>
  <c r="A712" i="132"/>
  <c r="A713" i="132"/>
  <c r="A714" i="132"/>
  <c r="A715" i="132"/>
  <c r="A716" i="132"/>
  <c r="A717" i="132"/>
  <c r="A718" i="132"/>
  <c r="A719" i="132"/>
  <c r="A720" i="132"/>
  <c r="A721" i="132"/>
  <c r="A722" i="132"/>
  <c r="A723" i="132"/>
  <c r="A724" i="132"/>
  <c r="A725" i="132"/>
  <c r="A726" i="132"/>
  <c r="A727" i="132"/>
  <c r="A728" i="132"/>
  <c r="A729" i="132"/>
  <c r="A730" i="132"/>
  <c r="A731" i="132"/>
  <c r="A732" i="132"/>
  <c r="A733" i="132"/>
  <c r="A734" i="132"/>
  <c r="A735" i="132"/>
  <c r="A736" i="132"/>
  <c r="A737" i="132"/>
  <c r="A738" i="132"/>
  <c r="A739" i="132"/>
  <c r="A740" i="132"/>
  <c r="A741" i="132"/>
  <c r="A742" i="132"/>
  <c r="A743" i="132"/>
  <c r="A744" i="132"/>
  <c r="A745" i="132"/>
  <c r="A746" i="132"/>
  <c r="A747" i="132"/>
  <c r="A748" i="132"/>
  <c r="A749" i="132"/>
  <c r="A750" i="132"/>
  <c r="A751" i="132"/>
  <c r="A752" i="132"/>
  <c r="A753" i="132"/>
  <c r="A754" i="132"/>
  <c r="A755" i="132"/>
  <c r="A756" i="132"/>
  <c r="A757" i="132"/>
  <c r="A758" i="132"/>
  <c r="A759" i="132"/>
  <c r="A760" i="132"/>
  <c r="A761" i="132"/>
  <c r="A762" i="132"/>
  <c r="A763" i="132"/>
  <c r="A764" i="132"/>
  <c r="A765" i="132"/>
  <c r="A766" i="132"/>
  <c r="A767" i="132"/>
  <c r="A768" i="132"/>
  <c r="A769" i="132"/>
  <c r="A770" i="132"/>
  <c r="A771" i="132"/>
  <c r="A772" i="132"/>
  <c r="A773" i="132"/>
  <c r="A774" i="132"/>
  <c r="A775" i="132"/>
  <c r="A776" i="132"/>
  <c r="A777" i="132"/>
  <c r="A778" i="132"/>
  <c r="A779" i="132"/>
  <c r="A780" i="132"/>
  <c r="A781" i="132"/>
  <c r="A782" i="132"/>
  <c r="A783" i="132"/>
  <c r="A784" i="132"/>
  <c r="A785" i="132"/>
  <c r="A786" i="132"/>
  <c r="A787" i="132"/>
  <c r="A788" i="132"/>
  <c r="A789" i="132"/>
  <c r="A790" i="132"/>
  <c r="A791" i="132"/>
  <c r="A792" i="132"/>
  <c r="A793" i="132"/>
  <c r="A794" i="132"/>
  <c r="A795" i="132"/>
  <c r="A796" i="132"/>
  <c r="A797" i="132"/>
  <c r="A798" i="132"/>
  <c r="A799" i="132"/>
  <c r="A800" i="132"/>
  <c r="A801" i="132"/>
  <c r="A802" i="132"/>
  <c r="A803" i="132"/>
  <c r="A804" i="132"/>
  <c r="A805" i="132"/>
  <c r="A806" i="132"/>
  <c r="A807" i="132"/>
  <c r="A808" i="132"/>
  <c r="A809" i="132"/>
  <c r="A810" i="132"/>
  <c r="A811" i="132"/>
  <c r="A812" i="132"/>
  <c r="A813" i="132"/>
  <c r="A814" i="132"/>
  <c r="A815" i="132"/>
  <c r="A816" i="132"/>
  <c r="A817" i="132"/>
  <c r="A818" i="132"/>
  <c r="A819" i="132"/>
  <c r="A820" i="132"/>
  <c r="A821" i="132"/>
  <c r="A822" i="132"/>
  <c r="A823" i="132"/>
  <c r="A824" i="132"/>
  <c r="A825" i="132"/>
  <c r="A826" i="132"/>
  <c r="A827" i="132"/>
  <c r="A828" i="132"/>
  <c r="A829" i="132"/>
  <c r="A830" i="132"/>
  <c r="A831" i="132"/>
  <c r="A832" i="132"/>
  <c r="A833" i="132"/>
  <c r="A834" i="132"/>
  <c r="A835" i="132"/>
  <c r="A836" i="132"/>
  <c r="A837" i="132"/>
  <c r="A838" i="132"/>
  <c r="A839" i="132"/>
  <c r="A840" i="132"/>
  <c r="A841" i="132"/>
  <c r="A842" i="132"/>
  <c r="A843" i="132"/>
  <c r="A844" i="132"/>
  <c r="A845" i="132"/>
  <c r="A846" i="132"/>
  <c r="A847" i="132"/>
  <c r="A848" i="132"/>
  <c r="A849" i="132"/>
  <c r="A850" i="132"/>
  <c r="A851" i="132"/>
  <c r="A852" i="132"/>
  <c r="A853" i="132"/>
  <c r="A854" i="132"/>
  <c r="A855" i="132"/>
  <c r="A856" i="132"/>
  <c r="A857" i="132"/>
  <c r="A858" i="132"/>
  <c r="A859" i="132"/>
  <c r="A860" i="132"/>
  <c r="A861" i="132"/>
  <c r="A862" i="132"/>
  <c r="A863" i="132"/>
  <c r="A864" i="132"/>
  <c r="A865" i="132"/>
  <c r="A866" i="132"/>
  <c r="A867" i="132"/>
  <c r="A868" i="132"/>
  <c r="A869" i="132"/>
  <c r="A870" i="132"/>
  <c r="A871" i="132"/>
  <c r="A872" i="132"/>
  <c r="A873" i="132"/>
  <c r="A874" i="132"/>
  <c r="A875" i="132"/>
  <c r="A876" i="132"/>
  <c r="A877" i="132"/>
  <c r="A878" i="132"/>
  <c r="A879" i="132"/>
  <c r="A880" i="132"/>
  <c r="A881" i="132"/>
  <c r="A882" i="132"/>
  <c r="A883" i="132"/>
  <c r="A884" i="132"/>
  <c r="A885" i="132"/>
  <c r="A886" i="132"/>
  <c r="A887" i="132"/>
  <c r="A888" i="132"/>
  <c r="A889" i="132"/>
  <c r="A890" i="132"/>
  <c r="A891" i="132"/>
  <c r="A892" i="132"/>
  <c r="A893" i="132"/>
  <c r="A894" i="132"/>
  <c r="A895" i="132"/>
  <c r="A896" i="132"/>
  <c r="A897" i="132"/>
  <c r="A898" i="132"/>
  <c r="A899" i="132"/>
  <c r="A900" i="132"/>
  <c r="A901" i="132"/>
  <c r="A902" i="132"/>
  <c r="A903" i="132"/>
  <c r="A904" i="132"/>
  <c r="A905" i="132"/>
  <c r="A906" i="132"/>
  <c r="A907" i="132"/>
  <c r="A908" i="132"/>
  <c r="A909" i="132"/>
  <c r="A910" i="132"/>
  <c r="A911" i="132"/>
  <c r="A912" i="132"/>
  <c r="A913" i="132"/>
  <c r="A914" i="132"/>
  <c r="A915" i="132"/>
  <c r="A916" i="132"/>
  <c r="A917" i="132"/>
  <c r="A918" i="132"/>
  <c r="A919" i="132"/>
  <c r="A920" i="132"/>
  <c r="A921" i="132"/>
  <c r="A922" i="132"/>
  <c r="A923" i="132"/>
  <c r="A924" i="132"/>
  <c r="A925" i="132"/>
  <c r="A926" i="132"/>
  <c r="A927" i="132"/>
  <c r="A928" i="132"/>
  <c r="A929" i="132"/>
  <c r="A930" i="132"/>
  <c r="A931" i="132"/>
  <c r="A932" i="132"/>
  <c r="A933" i="132"/>
  <c r="A934" i="132"/>
  <c r="A935" i="132"/>
  <c r="A936" i="132"/>
  <c r="A937" i="132"/>
  <c r="A938" i="132"/>
  <c r="A939" i="132"/>
  <c r="A940" i="132"/>
  <c r="A941" i="132"/>
  <c r="A942" i="132"/>
  <c r="A943" i="132"/>
  <c r="A944" i="132"/>
  <c r="A945" i="132"/>
  <c r="A946" i="132"/>
  <c r="A947" i="132"/>
  <c r="A948" i="132"/>
  <c r="A949" i="132"/>
  <c r="A950" i="132"/>
  <c r="A951" i="132"/>
  <c r="A952" i="132"/>
  <c r="A953" i="132"/>
  <c r="A954" i="132"/>
  <c r="A955" i="132"/>
  <c r="A956" i="132"/>
  <c r="A957" i="132"/>
  <c r="A958" i="132"/>
  <c r="A959" i="132"/>
  <c r="A960" i="132"/>
  <c r="A961" i="132"/>
  <c r="A962" i="132"/>
  <c r="A963" i="132"/>
  <c r="A964" i="132"/>
  <c r="A965" i="132"/>
  <c r="A966" i="132"/>
  <c r="A967" i="132"/>
  <c r="A968" i="132"/>
  <c r="A969" i="132"/>
  <c r="A970" i="132"/>
  <c r="A971" i="132"/>
  <c r="A972" i="132"/>
  <c r="A973" i="132"/>
  <c r="A974" i="132"/>
  <c r="A975" i="132"/>
  <c r="A976" i="132"/>
  <c r="A977" i="132"/>
  <c r="A978" i="132"/>
  <c r="A979" i="132"/>
  <c r="A980" i="132"/>
  <c r="A981" i="132"/>
  <c r="A982" i="132"/>
  <c r="A983" i="132"/>
  <c r="A984" i="132"/>
  <c r="A985" i="132"/>
  <c r="A986" i="132"/>
  <c r="A987" i="132"/>
  <c r="A988" i="132"/>
  <c r="A989" i="132"/>
  <c r="A990" i="132"/>
  <c r="A991" i="132"/>
  <c r="A992" i="132"/>
  <c r="A993" i="132"/>
  <c r="A994" i="132"/>
  <c r="A995" i="132"/>
  <c r="A996" i="132"/>
  <c r="A997" i="132"/>
  <c r="A998" i="132"/>
  <c r="A999" i="132"/>
  <c r="A1000" i="132"/>
  <c r="A1001" i="132"/>
  <c r="A1002" i="132"/>
  <c r="A1003" i="132"/>
  <c r="A1004" i="132"/>
  <c r="A1005" i="132"/>
  <c r="A1006" i="132"/>
  <c r="A1007" i="132"/>
  <c r="A1008" i="132"/>
  <c r="A1009" i="132"/>
  <c r="A1010" i="132"/>
  <c r="A1011" i="132"/>
  <c r="A1012" i="132"/>
  <c r="A1013" i="132"/>
  <c r="A1014" i="132"/>
  <c r="A1015" i="132"/>
  <c r="A1016" i="132"/>
  <c r="A1017" i="132"/>
  <c r="A1018" i="132"/>
  <c r="A1019" i="132"/>
  <c r="A1020" i="132"/>
  <c r="A1021" i="132"/>
  <c r="A1022" i="132"/>
  <c r="A1023" i="132"/>
  <c r="A1024" i="132"/>
  <c r="A1025" i="132"/>
  <c r="A1026" i="132"/>
  <c r="A1027" i="132"/>
  <c r="A1028" i="132"/>
  <c r="A1029" i="132"/>
  <c r="A1030" i="132"/>
  <c r="A1031" i="132"/>
  <c r="A1032" i="132"/>
  <c r="A1033" i="132"/>
  <c r="A1034" i="132"/>
  <c r="A1035" i="132"/>
  <c r="A1036" i="132"/>
  <c r="A1037" i="132"/>
  <c r="A1038" i="132"/>
  <c r="A1039" i="132"/>
  <c r="A1040" i="132"/>
  <c r="A1041" i="132"/>
  <c r="A1042" i="132"/>
  <c r="A1043" i="132"/>
  <c r="A1044" i="132"/>
  <c r="A1045" i="132"/>
  <c r="A1046" i="132"/>
  <c r="A1047" i="132"/>
  <c r="A1048" i="132"/>
  <c r="A1049" i="132"/>
  <c r="A1050" i="132"/>
  <c r="A1051" i="132"/>
  <c r="A1052" i="132"/>
  <c r="A1053" i="132"/>
  <c r="A1054" i="132"/>
  <c r="A1055" i="132"/>
  <c r="A1056" i="132"/>
  <c r="A1057" i="132"/>
  <c r="A1058" i="132"/>
  <c r="A1059" i="132"/>
  <c r="A1060" i="132"/>
  <c r="A1061" i="132"/>
  <c r="A1062" i="132"/>
  <c r="A1063" i="132"/>
  <c r="A1064" i="132"/>
  <c r="A1065" i="132"/>
  <c r="A1066" i="132"/>
  <c r="A1067" i="132"/>
  <c r="A1068" i="132"/>
  <c r="A1069" i="132"/>
  <c r="A1070" i="132"/>
  <c r="A1071" i="132"/>
  <c r="A1072" i="132"/>
  <c r="A1073" i="132"/>
  <c r="A1074" i="132"/>
  <c r="A1075" i="132"/>
  <c r="A1076" i="132"/>
  <c r="A1077" i="132"/>
  <c r="A1078" i="132"/>
  <c r="A1079" i="132"/>
  <c r="A1080" i="132"/>
  <c r="A1081" i="132"/>
  <c r="A1082" i="132"/>
  <c r="A1083" i="132"/>
  <c r="A1084" i="132"/>
  <c r="A1085" i="132"/>
  <c r="A1086" i="132"/>
  <c r="A1087" i="132"/>
  <c r="A1088" i="132"/>
  <c r="A1089" i="132"/>
  <c r="A1090" i="132"/>
  <c r="A1091" i="132"/>
  <c r="A1092" i="132"/>
  <c r="A1093" i="132"/>
  <c r="A1094" i="132"/>
  <c r="A1095" i="132"/>
  <c r="A1096" i="132"/>
  <c r="A1097" i="132"/>
  <c r="A1098" i="132"/>
  <c r="A1099" i="132"/>
  <c r="A1100" i="132"/>
  <c r="A1101" i="132"/>
  <c r="A1102" i="132"/>
  <c r="A1103" i="132"/>
  <c r="A1104" i="132"/>
  <c r="A1105" i="132"/>
  <c r="A1106" i="132"/>
  <c r="A1107" i="132"/>
  <c r="A1108" i="132"/>
  <c r="A1109" i="132"/>
  <c r="A1110" i="132"/>
  <c r="A1111" i="132"/>
  <c r="A1112" i="132"/>
  <c r="A1113" i="132"/>
  <c r="A1114" i="132"/>
  <c r="A1115" i="132"/>
  <c r="A1116" i="132"/>
  <c r="A1117" i="132"/>
  <c r="A1118" i="132"/>
  <c r="A1119" i="132"/>
  <c r="A1120" i="132"/>
  <c r="A1121" i="132"/>
  <c r="A1122" i="132"/>
  <c r="A1123" i="132"/>
  <c r="A1124" i="132"/>
  <c r="A1125" i="132"/>
  <c r="A1126" i="132"/>
  <c r="A1127" i="132"/>
  <c r="A1128" i="132"/>
  <c r="A1129" i="132"/>
  <c r="A1130" i="132"/>
  <c r="A1131" i="132"/>
  <c r="A1132" i="132"/>
  <c r="A1133" i="132"/>
  <c r="A1134" i="132"/>
  <c r="A1135" i="132"/>
  <c r="A1136" i="132"/>
  <c r="A1137" i="132"/>
  <c r="A1138" i="132"/>
  <c r="A1139" i="132"/>
  <c r="A1140" i="132"/>
  <c r="A1141" i="132"/>
  <c r="A1142" i="132"/>
  <c r="A1143" i="132"/>
  <c r="A1144" i="132"/>
  <c r="A1145" i="132"/>
  <c r="A1146" i="132"/>
  <c r="A1147" i="132"/>
  <c r="A1148" i="132"/>
  <c r="A1149" i="132"/>
  <c r="A1150" i="132"/>
  <c r="A1151" i="132"/>
  <c r="A1152" i="132"/>
  <c r="A1153" i="132"/>
  <c r="A1154" i="132"/>
  <c r="A1155" i="132"/>
  <c r="A1156" i="132"/>
  <c r="A1157" i="132"/>
  <c r="A1158" i="132"/>
  <c r="A1159" i="132"/>
  <c r="A1160" i="132"/>
  <c r="A1161" i="132"/>
  <c r="A1162" i="132"/>
  <c r="A1163" i="132"/>
  <c r="A1164" i="132"/>
  <c r="A1165" i="132"/>
  <c r="A1166" i="132"/>
  <c r="A1167" i="132"/>
  <c r="A1168" i="132"/>
  <c r="A1169" i="132"/>
  <c r="A1170" i="132"/>
  <c r="A1171" i="132"/>
  <c r="A1172" i="132"/>
  <c r="A1173" i="132"/>
  <c r="A1174" i="132"/>
  <c r="A1175" i="132"/>
  <c r="A1176" i="132"/>
  <c r="A1177" i="132"/>
  <c r="A1178" i="132"/>
  <c r="A1179" i="132"/>
  <c r="A1180" i="132"/>
  <c r="A1181" i="132"/>
  <c r="A1182" i="132"/>
  <c r="A1183" i="132"/>
  <c r="A1184" i="132"/>
  <c r="A1185" i="132"/>
  <c r="A1186" i="132"/>
  <c r="A1187" i="132"/>
  <c r="A1188" i="132"/>
  <c r="A1189" i="132"/>
  <c r="A1190" i="132"/>
  <c r="A1191" i="132"/>
  <c r="A1192" i="132"/>
  <c r="A1193" i="132"/>
  <c r="A1194" i="132"/>
  <c r="A1195" i="132"/>
  <c r="A1196" i="132"/>
  <c r="A1197" i="132"/>
  <c r="A1198" i="132"/>
  <c r="A1199" i="132"/>
  <c r="A1200" i="132"/>
  <c r="A1201" i="132"/>
  <c r="A1202" i="132"/>
  <c r="A1203" i="132"/>
  <c r="A1204" i="132"/>
  <c r="A1205" i="132"/>
  <c r="A1206" i="132"/>
  <c r="A1207" i="132"/>
  <c r="A1208" i="132"/>
  <c r="A1209" i="132"/>
  <c r="A1210" i="132"/>
  <c r="A1211" i="132"/>
  <c r="A1212" i="132"/>
  <c r="A1213" i="132"/>
  <c r="A1214" i="132"/>
  <c r="A1215" i="132"/>
  <c r="A1216" i="132"/>
  <c r="A1217" i="132"/>
  <c r="A1218" i="132"/>
  <c r="A1219" i="132"/>
  <c r="A1220" i="132"/>
  <c r="A1221" i="132"/>
  <c r="A1222" i="132"/>
  <c r="A1223" i="132"/>
  <c r="A1224" i="132"/>
  <c r="A1225" i="132"/>
  <c r="A1226" i="132"/>
  <c r="A1227" i="132"/>
  <c r="A1228" i="132"/>
  <c r="A1229" i="132"/>
  <c r="A1230" i="132"/>
  <c r="A1231" i="132"/>
  <c r="A1232" i="132"/>
  <c r="A1233" i="132"/>
  <c r="A1234" i="132"/>
  <c r="A1235" i="132"/>
  <c r="A1236" i="132"/>
  <c r="A1237" i="132"/>
  <c r="A1238" i="132"/>
  <c r="A1239" i="132"/>
  <c r="A1240" i="132"/>
  <c r="A1241" i="132"/>
  <c r="A1242" i="132"/>
  <c r="A1243" i="132"/>
  <c r="A1244" i="132"/>
  <c r="A1245" i="132"/>
  <c r="A1246" i="132"/>
  <c r="A1247" i="132"/>
  <c r="A1248" i="132"/>
  <c r="A1249" i="132"/>
  <c r="A1250" i="132"/>
  <c r="A1251" i="132"/>
  <c r="A1252" i="132"/>
  <c r="A1253" i="132"/>
  <c r="A1254" i="132"/>
  <c r="A1255" i="132"/>
  <c r="A1256" i="132"/>
  <c r="A1257" i="132"/>
  <c r="A1258" i="132"/>
  <c r="A1259" i="132"/>
  <c r="A1260" i="132"/>
  <c r="A1261" i="132"/>
  <c r="A1262" i="132"/>
  <c r="A1263" i="132"/>
  <c r="A1264" i="132"/>
  <c r="A1265" i="132"/>
  <c r="A1266" i="132"/>
  <c r="A1267" i="132"/>
  <c r="A1268" i="132"/>
  <c r="A1269" i="132"/>
  <c r="A1270" i="132"/>
  <c r="A1271" i="132"/>
  <c r="A1272" i="132"/>
  <c r="A1273" i="132"/>
  <c r="A1274" i="132"/>
  <c r="A1275" i="132"/>
  <c r="A1276" i="132"/>
  <c r="A1277" i="132"/>
  <c r="A1278" i="132"/>
  <c r="A1279" i="132"/>
  <c r="A1280" i="132"/>
  <c r="A1281" i="132"/>
  <c r="A1282" i="132"/>
  <c r="A1283" i="132"/>
  <c r="A1284" i="132"/>
  <c r="A1285" i="132"/>
  <c r="A1286" i="132"/>
  <c r="A1287" i="132"/>
  <c r="A1288" i="132"/>
  <c r="A1289" i="132"/>
  <c r="A1290" i="132"/>
  <c r="A1291" i="132"/>
  <c r="A1292" i="132"/>
  <c r="A1293" i="132"/>
  <c r="A1294" i="132"/>
  <c r="A1295" i="132"/>
  <c r="A1296" i="132"/>
  <c r="A1297" i="132"/>
  <c r="A1298" i="132"/>
  <c r="A1299" i="132"/>
  <c r="A1300" i="132"/>
  <c r="A1301" i="132"/>
  <c r="A1302" i="132"/>
  <c r="A1303" i="132"/>
  <c r="A1304" i="132"/>
  <c r="A1305" i="132"/>
  <c r="A1306" i="132"/>
  <c r="A1307" i="132"/>
  <c r="A1308" i="132"/>
  <c r="A1309" i="132"/>
  <c r="A1310" i="132"/>
  <c r="A1311" i="132"/>
  <c r="A1312" i="132"/>
  <c r="A1313" i="132"/>
  <c r="A1314" i="132"/>
  <c r="A1315" i="132"/>
  <c r="A1316" i="132"/>
  <c r="A1317" i="132"/>
  <c r="A1318" i="132"/>
  <c r="A1319" i="132"/>
  <c r="A1320" i="132"/>
  <c r="A1321" i="132"/>
  <c r="A1322" i="132"/>
  <c r="A1323" i="132"/>
  <c r="A1324" i="132"/>
  <c r="A1325" i="132"/>
  <c r="A1326" i="132"/>
  <c r="A1327" i="132"/>
  <c r="A1328" i="132"/>
  <c r="A1329" i="132"/>
  <c r="A1330" i="132"/>
  <c r="A1331" i="132"/>
  <c r="A1332" i="132"/>
  <c r="A1333" i="132"/>
  <c r="A1334" i="132"/>
  <c r="A1335" i="132"/>
  <c r="A1336" i="132"/>
  <c r="A1337" i="132"/>
  <c r="A1338" i="132"/>
  <c r="A1339" i="132"/>
  <c r="A1340" i="132"/>
  <c r="A1341" i="132"/>
  <c r="A1342" i="132"/>
  <c r="A1343" i="132"/>
  <c r="A1344" i="132"/>
  <c r="A1345" i="132"/>
  <c r="A1346" i="132"/>
  <c r="A1347" i="132"/>
  <c r="A1348" i="132"/>
  <c r="A1349" i="132"/>
  <c r="A1350" i="132"/>
  <c r="A1351" i="132"/>
  <c r="A1352" i="132"/>
  <c r="A1353" i="132"/>
  <c r="A1354" i="132"/>
  <c r="A1355" i="132"/>
  <c r="A1356" i="132"/>
  <c r="A1357" i="132"/>
  <c r="A1358" i="132"/>
  <c r="A1359" i="132"/>
  <c r="A1360" i="132"/>
  <c r="A1361" i="132"/>
  <c r="A1362" i="132"/>
  <c r="A1363" i="132"/>
  <c r="A1364" i="132"/>
  <c r="A1365" i="132"/>
  <c r="A1366" i="132"/>
  <c r="A1367" i="132"/>
  <c r="A1368" i="132"/>
  <c r="A1369" i="132"/>
  <c r="A1370" i="132"/>
  <c r="A1371" i="132"/>
  <c r="A1372" i="132"/>
  <c r="A1373" i="132"/>
  <c r="A1374" i="132"/>
  <c r="A1375" i="132"/>
  <c r="A1376" i="132"/>
  <c r="A1377" i="132"/>
  <c r="A1378" i="132"/>
  <c r="A1379" i="132"/>
  <c r="A1380" i="132"/>
  <c r="A1381" i="132"/>
  <c r="A1382" i="132"/>
  <c r="A1383" i="132"/>
  <c r="A1384" i="132"/>
  <c r="A1385" i="132"/>
  <c r="A1386" i="132"/>
  <c r="A1387" i="132"/>
  <c r="A1388" i="132"/>
  <c r="A1389" i="132"/>
  <c r="A1390" i="132"/>
  <c r="A1391" i="132"/>
  <c r="A1392" i="132"/>
  <c r="A1393" i="132"/>
  <c r="A1394" i="132"/>
  <c r="A1395" i="132"/>
  <c r="A1396" i="132"/>
  <c r="A1397" i="132"/>
  <c r="A1398" i="132"/>
  <c r="A1399" i="132"/>
  <c r="A1400" i="132"/>
  <c r="A1401" i="132"/>
  <c r="A1402" i="132"/>
  <c r="A1403" i="132"/>
  <c r="A1404" i="132"/>
  <c r="A1405" i="132"/>
  <c r="A1406" i="132"/>
  <c r="A1407" i="132"/>
  <c r="A1408" i="132"/>
  <c r="A1409" i="132"/>
  <c r="A1410" i="132"/>
  <c r="A1411" i="132"/>
  <c r="A1412" i="132"/>
  <c r="A1413" i="132"/>
  <c r="A1414" i="132"/>
  <c r="A1415" i="132"/>
  <c r="A1416" i="132"/>
  <c r="A1417" i="132"/>
  <c r="A1418" i="132"/>
  <c r="A1419" i="132"/>
  <c r="A1420" i="132"/>
  <c r="A1421" i="132"/>
  <c r="A1422" i="132"/>
  <c r="A1423" i="132"/>
  <c r="A1424" i="132"/>
  <c r="A1425" i="132"/>
  <c r="A1426" i="132"/>
  <c r="A1427" i="132"/>
  <c r="A1428" i="132"/>
  <c r="A1429" i="132"/>
  <c r="A1430" i="132"/>
  <c r="A1431" i="132"/>
  <c r="A1432" i="132"/>
  <c r="A1433" i="132"/>
  <c r="A1434" i="132"/>
  <c r="A1435" i="132"/>
  <c r="A1436" i="132"/>
  <c r="A1437" i="132"/>
  <c r="A1438" i="132"/>
  <c r="A1439" i="132"/>
  <c r="A1440" i="132"/>
  <c r="A1441" i="132"/>
  <c r="A1442" i="132"/>
  <c r="A1443" i="132"/>
  <c r="A1444" i="132"/>
  <c r="A1445" i="132"/>
  <c r="A1446" i="132"/>
  <c r="A1447" i="132"/>
  <c r="A1448" i="132"/>
  <c r="A1449" i="132"/>
  <c r="A1450" i="132"/>
  <c r="A1451" i="132"/>
  <c r="A1452" i="132"/>
  <c r="A1453" i="132"/>
  <c r="A1454" i="132"/>
  <c r="A1455" i="132"/>
  <c r="A1456" i="132"/>
  <c r="A1457" i="132"/>
  <c r="A1458" i="132"/>
  <c r="A1459" i="132"/>
  <c r="A1460" i="132"/>
  <c r="A1461" i="132"/>
  <c r="A1462" i="132"/>
  <c r="A1463" i="132"/>
  <c r="A1464" i="132"/>
  <c r="A1465" i="132"/>
  <c r="A1466" i="132"/>
  <c r="A1467" i="132"/>
  <c r="A1468" i="132"/>
  <c r="A1469" i="132"/>
  <c r="A1470" i="132"/>
  <c r="A1471" i="132"/>
  <c r="A1472" i="132"/>
  <c r="A1473" i="132"/>
  <c r="A1474" i="132"/>
  <c r="A1475" i="132"/>
  <c r="A1476" i="132"/>
  <c r="A1477" i="132"/>
  <c r="A1478" i="132"/>
  <c r="A1479" i="132"/>
  <c r="A1480" i="132"/>
  <c r="A1481" i="132"/>
  <c r="A1482" i="132"/>
  <c r="A1483" i="132"/>
  <c r="A1484" i="132"/>
  <c r="A1485" i="132"/>
  <c r="A1486" i="132"/>
  <c r="A1487" i="132"/>
  <c r="A1488" i="132"/>
  <c r="A1489" i="132"/>
  <c r="A1490" i="132"/>
  <c r="A1491" i="132"/>
  <c r="A1492" i="132"/>
  <c r="A1493" i="132"/>
  <c r="A1494" i="132"/>
  <c r="A1495" i="132"/>
  <c r="A1496" i="132"/>
  <c r="A1497" i="132"/>
  <c r="A1498" i="132"/>
  <c r="A1499" i="132"/>
  <c r="A1500" i="132"/>
  <c r="A1501" i="132"/>
  <c r="A1502" i="132"/>
  <c r="A1503" i="132"/>
  <c r="A1504" i="132"/>
  <c r="A1505" i="132"/>
  <c r="A1506" i="132"/>
  <c r="A1507" i="132"/>
  <c r="A1508" i="132"/>
  <c r="A1509" i="132"/>
  <c r="A1510" i="132"/>
  <c r="A1511" i="132"/>
  <c r="A1512" i="132"/>
  <c r="A1513" i="132"/>
  <c r="A1514" i="132"/>
  <c r="A1515" i="132"/>
  <c r="A1516" i="132"/>
  <c r="A1517" i="132"/>
  <c r="A1518" i="132"/>
  <c r="A1519" i="132"/>
  <c r="A1520" i="132"/>
  <c r="A1521" i="132"/>
  <c r="A1522" i="132"/>
  <c r="A1523" i="132"/>
  <c r="A1524" i="132"/>
  <c r="A1525" i="132"/>
  <c r="A1526" i="132"/>
  <c r="A1527" i="132"/>
  <c r="A1528" i="132"/>
  <c r="A1529" i="132"/>
  <c r="A1530" i="132"/>
  <c r="A1531" i="132"/>
  <c r="A1532" i="132"/>
  <c r="A1533" i="132"/>
  <c r="A1534" i="132"/>
  <c r="A1535" i="132"/>
  <c r="A1536" i="132"/>
  <c r="A1537" i="132"/>
  <c r="A1538" i="132"/>
  <c r="A1539" i="132"/>
  <c r="A1540" i="132"/>
  <c r="A1541" i="132"/>
  <c r="A1542" i="132"/>
  <c r="A1543" i="132"/>
  <c r="A1544" i="132"/>
  <c r="A1545" i="132"/>
  <c r="A1546" i="132"/>
  <c r="A1547" i="132"/>
  <c r="A1548" i="132"/>
  <c r="A1549" i="132"/>
  <c r="A1550" i="132"/>
  <c r="A1551" i="132"/>
  <c r="A1552" i="132"/>
  <c r="A1553" i="132"/>
  <c r="A1554" i="132"/>
  <c r="A1555" i="132"/>
  <c r="A1556" i="132"/>
  <c r="A1557" i="132"/>
  <c r="A1558" i="132"/>
  <c r="A1559" i="132"/>
  <c r="A1560" i="132"/>
  <c r="A1561" i="132"/>
  <c r="A1562" i="132"/>
  <c r="A1563" i="132"/>
  <c r="A1564" i="132"/>
  <c r="A1565" i="132"/>
  <c r="A1566" i="132"/>
  <c r="A1567" i="132"/>
  <c r="A1568" i="132"/>
  <c r="A1569" i="132"/>
  <c r="A1570" i="132"/>
  <c r="A1571" i="132"/>
  <c r="A1572" i="132"/>
  <c r="A1573" i="132"/>
  <c r="A1574" i="132"/>
  <c r="A1575" i="132"/>
  <c r="A1576" i="132"/>
  <c r="A1577" i="132"/>
  <c r="A1578" i="132"/>
  <c r="A1579" i="132"/>
  <c r="A1580" i="132"/>
  <c r="A1581" i="132"/>
  <c r="A1582" i="132"/>
  <c r="A1583" i="132"/>
  <c r="A1584" i="132"/>
  <c r="A1585" i="132"/>
  <c r="A1586" i="132"/>
  <c r="A1587" i="132"/>
  <c r="A1588" i="132"/>
  <c r="A1589" i="132"/>
  <c r="A1590" i="132"/>
  <c r="A1591" i="132"/>
  <c r="A1592" i="132"/>
  <c r="A1593" i="132"/>
  <c r="A1594" i="132"/>
  <c r="A1595" i="132"/>
  <c r="A1596" i="132"/>
  <c r="A1597" i="132"/>
  <c r="A1598" i="132"/>
  <c r="A1599" i="132"/>
  <c r="A1600" i="132"/>
  <c r="A1601" i="132"/>
  <c r="A1602" i="132"/>
  <c r="A1603" i="132"/>
  <c r="A1604" i="132"/>
  <c r="A1605" i="132"/>
  <c r="A1606" i="132"/>
  <c r="A1607" i="132"/>
  <c r="A1608" i="132"/>
  <c r="A1609" i="132"/>
  <c r="A1610" i="132"/>
  <c r="A1611" i="132"/>
  <c r="A1612" i="132"/>
  <c r="A1613" i="132"/>
  <c r="A1614" i="132"/>
  <c r="A1615" i="132"/>
  <c r="A1616" i="132"/>
  <c r="A1617" i="132"/>
  <c r="A1618" i="132"/>
  <c r="A1619" i="132"/>
  <c r="A1620" i="132"/>
  <c r="A1621" i="132"/>
  <c r="A1622" i="132"/>
  <c r="A1623" i="132"/>
  <c r="A1624" i="132"/>
  <c r="A1625" i="132"/>
  <c r="A1626" i="132"/>
  <c r="A1627" i="132"/>
  <c r="A1628" i="132"/>
  <c r="A1629" i="132"/>
  <c r="A1630" i="132"/>
  <c r="A1631" i="132"/>
  <c r="A1632" i="132"/>
  <c r="A1633" i="132"/>
  <c r="A1634" i="132"/>
  <c r="A1635" i="132"/>
  <c r="A1636" i="132"/>
  <c r="A1637" i="132"/>
  <c r="A1638" i="132"/>
  <c r="A1639" i="132"/>
  <c r="A1640" i="132"/>
  <c r="A1641" i="132"/>
  <c r="A1642" i="132"/>
  <c r="A1643" i="132"/>
  <c r="A1644" i="132"/>
  <c r="A1645" i="132"/>
  <c r="A1646" i="132"/>
  <c r="A1647" i="132"/>
  <c r="A1648" i="132"/>
  <c r="A1649" i="132"/>
  <c r="A1650" i="132"/>
  <c r="A1651" i="132"/>
  <c r="A1652" i="132"/>
  <c r="A1653" i="132"/>
  <c r="A1654" i="132"/>
  <c r="A1655" i="132"/>
  <c r="A1656" i="132"/>
  <c r="A1657" i="132"/>
  <c r="A1658" i="132"/>
  <c r="A1659" i="132"/>
  <c r="A1660" i="132"/>
  <c r="A1661" i="132"/>
  <c r="A1662" i="132"/>
  <c r="A1663" i="132"/>
  <c r="A1664" i="132"/>
  <c r="A1665" i="132"/>
  <c r="A1666" i="132"/>
  <c r="A1667" i="132"/>
  <c r="A1668" i="132"/>
  <c r="A1669" i="132"/>
  <c r="A1670" i="132"/>
  <c r="A1671" i="132"/>
  <c r="A1672" i="132"/>
  <c r="A1673" i="132"/>
  <c r="A1674" i="132"/>
  <c r="A1675" i="132"/>
  <c r="A1676" i="132"/>
  <c r="A1677" i="132"/>
  <c r="A1678" i="132"/>
  <c r="A1679" i="132"/>
  <c r="A1680" i="132"/>
  <c r="A1681" i="132"/>
  <c r="A1682" i="132"/>
  <c r="A1683" i="132"/>
  <c r="A1684" i="132"/>
  <c r="A1685" i="132"/>
  <c r="A1686" i="132"/>
  <c r="A1687" i="132"/>
  <c r="A1688" i="132"/>
  <c r="A1689" i="132"/>
  <c r="A1690" i="132"/>
  <c r="A1691" i="132"/>
  <c r="A1692" i="132"/>
  <c r="A1693" i="132"/>
  <c r="A1694" i="132"/>
  <c r="A1695" i="132"/>
  <c r="A1696" i="132"/>
  <c r="A1697" i="132"/>
  <c r="A1698" i="132"/>
  <c r="A1699" i="132"/>
  <c r="A1700" i="132"/>
  <c r="A1701" i="132"/>
  <c r="A1702" i="132"/>
  <c r="A1703" i="132"/>
  <c r="A1704" i="132"/>
  <c r="A1705" i="132"/>
  <c r="A1706" i="132"/>
  <c r="A1707" i="132"/>
  <c r="A1708" i="132"/>
  <c r="A1709" i="132"/>
  <c r="A1710" i="132"/>
  <c r="A1711" i="132"/>
  <c r="A1712" i="132"/>
  <c r="A1713" i="132"/>
  <c r="A1714" i="132"/>
  <c r="A1715" i="132"/>
  <c r="A1716" i="132"/>
  <c r="A1717" i="132"/>
  <c r="A1718" i="132"/>
  <c r="A1719" i="132"/>
  <c r="A1720" i="132"/>
  <c r="A1721" i="132"/>
  <c r="A1722" i="132"/>
  <c r="A1723" i="132"/>
  <c r="A1724" i="132"/>
  <c r="A1725" i="132"/>
  <c r="A1726" i="132"/>
  <c r="A1727" i="132"/>
  <c r="A1728" i="132"/>
  <c r="A1729" i="132"/>
  <c r="A1730" i="132"/>
  <c r="A1731" i="132"/>
  <c r="A1732" i="132"/>
  <c r="A1733" i="132"/>
  <c r="A1734" i="132"/>
  <c r="A1735" i="132"/>
  <c r="A1736" i="132"/>
  <c r="A1737" i="132"/>
  <c r="A1738" i="132"/>
  <c r="A1739" i="132"/>
  <c r="A1740" i="132"/>
  <c r="A1741" i="132"/>
  <c r="A1742" i="132"/>
  <c r="A1743" i="132"/>
  <c r="A1744" i="132"/>
  <c r="A1745" i="132"/>
  <c r="A1746" i="132"/>
  <c r="A1747" i="132"/>
  <c r="A1748" i="132"/>
  <c r="A1749" i="132"/>
  <c r="A1750" i="132"/>
  <c r="A1751" i="132"/>
  <c r="A1752" i="132"/>
  <c r="A1753" i="132"/>
  <c r="A1754" i="132"/>
  <c r="A1755" i="132"/>
  <c r="A1756" i="132"/>
  <c r="A1757" i="132"/>
  <c r="A1758" i="132"/>
  <c r="A1759" i="132"/>
  <c r="A1760" i="132"/>
  <c r="A1761" i="132"/>
  <c r="A1762" i="132"/>
  <c r="A1763" i="132"/>
  <c r="A1764" i="132"/>
  <c r="A1765" i="132"/>
  <c r="A1766" i="132"/>
  <c r="A1767" i="132"/>
  <c r="A1768" i="132"/>
  <c r="A1769" i="132"/>
  <c r="A1770" i="132"/>
  <c r="A1771" i="132"/>
  <c r="A1772" i="132"/>
  <c r="A1773" i="132"/>
  <c r="A1774" i="132"/>
  <c r="A1775" i="132"/>
  <c r="A1776" i="132"/>
  <c r="A1777" i="132"/>
  <c r="A1778" i="132"/>
  <c r="A1779" i="132"/>
  <c r="A1780" i="132"/>
  <c r="A1781" i="132"/>
  <c r="A1782" i="132"/>
  <c r="A1783" i="132"/>
  <c r="A1784" i="132"/>
  <c r="A1785" i="132"/>
  <c r="A1786" i="132"/>
  <c r="A1787" i="132"/>
  <c r="A1788" i="132"/>
  <c r="A1789" i="132"/>
  <c r="A1790" i="132"/>
  <c r="A1791" i="132"/>
  <c r="A1792" i="132"/>
  <c r="A1793" i="132"/>
  <c r="A1794" i="132"/>
  <c r="A1795" i="132"/>
  <c r="A1796" i="132"/>
  <c r="A1797" i="132"/>
  <c r="A1798" i="132"/>
  <c r="A1799" i="132"/>
  <c r="A1800" i="132"/>
  <c r="A1801" i="132"/>
  <c r="A1802" i="132"/>
  <c r="A1803" i="132"/>
  <c r="A1804" i="132"/>
  <c r="A1805" i="132"/>
  <c r="A1806" i="132"/>
  <c r="A1807" i="132"/>
  <c r="A1808" i="132"/>
  <c r="A1809" i="132"/>
  <c r="A1810" i="132"/>
  <c r="A1811" i="132"/>
  <c r="A1812" i="132"/>
  <c r="A1813" i="132"/>
  <c r="A1814" i="132"/>
  <c r="A1815" i="132"/>
  <c r="A1816" i="132"/>
  <c r="A1817" i="132"/>
  <c r="A1818" i="132"/>
  <c r="A1819" i="132"/>
  <c r="A1820" i="132"/>
  <c r="A1821" i="132"/>
  <c r="A1822" i="132"/>
  <c r="A1823" i="132"/>
  <c r="A1824" i="132"/>
  <c r="A1825" i="132"/>
  <c r="A1826" i="132"/>
  <c r="A1827" i="132"/>
  <c r="A1828" i="132"/>
  <c r="A1829" i="132"/>
  <c r="A1830" i="132"/>
  <c r="A1831" i="132"/>
  <c r="A1832" i="132"/>
  <c r="A1833" i="132"/>
  <c r="A1834" i="132"/>
  <c r="A1835" i="132"/>
  <c r="A1836" i="132"/>
  <c r="A1837" i="132"/>
  <c r="A1838" i="132"/>
  <c r="A1839" i="132"/>
  <c r="A1840" i="132"/>
  <c r="A1841" i="132"/>
  <c r="A1842" i="132"/>
  <c r="A1843" i="132"/>
  <c r="A1844" i="132"/>
  <c r="A1845" i="132"/>
  <c r="A1846" i="132"/>
  <c r="A1847" i="132"/>
  <c r="A1848" i="132"/>
  <c r="A1849" i="132"/>
  <c r="A1850" i="132"/>
  <c r="A1851" i="132"/>
  <c r="A1852" i="132"/>
  <c r="A1853" i="132"/>
  <c r="A1854" i="132"/>
  <c r="A1855" i="132"/>
  <c r="A1856" i="132"/>
  <c r="A1857" i="132"/>
  <c r="A1858" i="132"/>
  <c r="A1859" i="132"/>
  <c r="A1860" i="132"/>
  <c r="A1861" i="132"/>
  <c r="A1862" i="132"/>
  <c r="A1863" i="132"/>
  <c r="A1864" i="132"/>
  <c r="A1865" i="132"/>
  <c r="A1866" i="132"/>
  <c r="A1867" i="132"/>
  <c r="A1868" i="132"/>
  <c r="A1869" i="132"/>
  <c r="A1870" i="132"/>
  <c r="A1871" i="132"/>
  <c r="A1872" i="132"/>
  <c r="A1873" i="132"/>
  <c r="A1874" i="132"/>
  <c r="A1875" i="132"/>
  <c r="A1876" i="132"/>
  <c r="A1877" i="132"/>
  <c r="A1878" i="132"/>
  <c r="A1879" i="132"/>
  <c r="A1880" i="132"/>
  <c r="A1881" i="132"/>
  <c r="A1882" i="132"/>
  <c r="A1883" i="132"/>
  <c r="A1884" i="132"/>
  <c r="A1885" i="132"/>
  <c r="A1886" i="132"/>
  <c r="A1887" i="132"/>
  <c r="A1888" i="132"/>
  <c r="A1889" i="132"/>
  <c r="A1890" i="132"/>
  <c r="A1891" i="132"/>
  <c r="A1892" i="132"/>
  <c r="A1893" i="132"/>
  <c r="A1894" i="132"/>
  <c r="A1895" i="132"/>
  <c r="A1896" i="132"/>
  <c r="A1897" i="132"/>
  <c r="A1898" i="132"/>
  <c r="A1899" i="132"/>
  <c r="A1900" i="132"/>
  <c r="A1901" i="132"/>
  <c r="A1902" i="132"/>
  <c r="A1903" i="132"/>
  <c r="A1904" i="132"/>
  <c r="A1905" i="132"/>
  <c r="A1906" i="132"/>
  <c r="A1907" i="132"/>
  <c r="A1908" i="132"/>
  <c r="A1909" i="132"/>
  <c r="A1910" i="132"/>
  <c r="A1911" i="132"/>
  <c r="A1912" i="132"/>
  <c r="A1913" i="132"/>
  <c r="A1914" i="132"/>
  <c r="A1915" i="132"/>
  <c r="A1916" i="132"/>
  <c r="A1917" i="132"/>
  <c r="A1918" i="132"/>
  <c r="A1919" i="132"/>
  <c r="A1920" i="132"/>
  <c r="A1921" i="132"/>
  <c r="A1922" i="132"/>
  <c r="A1923" i="132"/>
  <c r="A1924" i="132"/>
  <c r="A1925" i="132"/>
  <c r="A1926" i="132"/>
  <c r="A1927" i="132"/>
  <c r="A1928" i="132"/>
  <c r="A1929" i="132"/>
  <c r="A1930" i="132"/>
  <c r="A1931" i="132"/>
  <c r="A1932" i="132"/>
  <c r="A1933" i="132"/>
  <c r="A1934" i="132"/>
  <c r="A1935" i="132"/>
  <c r="A1936" i="132"/>
  <c r="A1937" i="132"/>
  <c r="A1938" i="132"/>
  <c r="A1939" i="132"/>
  <c r="A1940" i="132"/>
  <c r="A1941" i="132"/>
  <c r="A1942" i="132"/>
  <c r="A1943" i="132"/>
  <c r="A1944" i="132"/>
  <c r="A1945" i="132"/>
  <c r="A1946" i="132"/>
  <c r="A1947" i="132"/>
  <c r="A1948" i="132"/>
  <c r="A1949" i="132"/>
  <c r="A1950" i="132"/>
  <c r="A1951" i="132"/>
  <c r="A1952" i="132"/>
  <c r="A1953" i="132"/>
  <c r="A1954" i="132"/>
  <c r="A1955" i="132"/>
  <c r="A1956" i="132"/>
  <c r="A1957" i="132"/>
  <c r="A1958" i="132"/>
  <c r="A1959" i="132"/>
  <c r="A1960" i="132"/>
  <c r="A1961" i="132"/>
  <c r="A1962" i="132"/>
  <c r="A1963" i="132"/>
  <c r="A1964" i="132"/>
  <c r="A1965" i="132"/>
  <c r="A1966" i="132"/>
  <c r="A1967" i="132"/>
  <c r="A1968" i="132"/>
  <c r="A1969" i="132"/>
  <c r="A1970" i="132"/>
  <c r="A1971" i="132"/>
  <c r="A1972" i="132"/>
  <c r="A1973" i="132"/>
  <c r="A1974" i="132"/>
  <c r="A1975" i="132"/>
  <c r="A1976" i="132"/>
  <c r="A1977" i="132"/>
  <c r="A1978" i="132"/>
  <c r="A1979" i="132"/>
  <c r="A1980" i="132"/>
  <c r="A1981" i="132"/>
  <c r="A1982" i="132"/>
  <c r="A1983" i="132"/>
  <c r="A1984" i="132"/>
  <c r="A1985" i="132"/>
  <c r="A1986" i="132"/>
  <c r="A1987" i="132"/>
  <c r="A1988" i="132"/>
  <c r="A1989" i="132"/>
  <c r="A1990" i="132"/>
  <c r="A1991" i="132"/>
  <c r="A1992" i="132"/>
  <c r="A1993" i="132"/>
  <c r="A1994" i="132"/>
  <c r="A1995" i="132"/>
  <c r="A1996" i="132"/>
  <c r="A1997" i="132"/>
  <c r="A1998" i="132"/>
  <c r="A1999" i="132"/>
  <c r="A2000" i="132"/>
  <c r="A2001" i="132"/>
  <c r="A2002" i="132"/>
  <c r="A2003" i="132"/>
  <c r="A2004" i="132"/>
  <c r="A2005" i="132"/>
  <c r="A2006" i="132"/>
  <c r="A2007" i="132"/>
  <c r="A2008" i="132"/>
  <c r="A2009" i="132"/>
  <c r="A2010" i="132"/>
  <c r="A2011" i="132"/>
  <c r="A2012" i="132"/>
  <c r="A2013" i="132"/>
  <c r="A2014" i="132"/>
  <c r="A2015" i="132"/>
  <c r="A2016" i="132"/>
  <c r="A2017" i="132"/>
  <c r="A2018" i="132"/>
  <c r="A2019" i="132"/>
  <c r="A2020" i="132"/>
  <c r="A2021" i="132"/>
  <c r="A2022" i="132"/>
  <c r="A2023" i="132"/>
  <c r="A2024" i="132"/>
  <c r="A2025" i="132"/>
  <c r="A2026" i="132"/>
  <c r="A2027" i="132"/>
  <c r="A2028" i="132"/>
  <c r="A2029" i="132"/>
  <c r="A2030" i="132"/>
  <c r="A2031" i="132"/>
  <c r="A2032" i="132"/>
  <c r="A2033" i="132"/>
  <c r="A2034" i="132"/>
  <c r="A2035" i="132"/>
  <c r="A2036" i="132"/>
  <c r="A2037" i="132"/>
  <c r="A2038" i="132"/>
  <c r="A2039" i="132"/>
  <c r="A2040" i="132"/>
  <c r="A2041" i="132"/>
  <c r="A2042" i="132"/>
  <c r="A2043" i="132"/>
  <c r="A2044" i="132"/>
  <c r="A2045" i="132"/>
  <c r="A2046" i="132"/>
  <c r="A2047" i="132"/>
  <c r="A2048" i="132"/>
  <c r="A2049" i="132"/>
  <c r="A2050" i="132"/>
  <c r="A2051" i="132"/>
  <c r="A2052" i="132"/>
  <c r="A2053" i="132"/>
  <c r="A2054" i="132"/>
  <c r="A2055" i="132"/>
  <c r="A2056" i="132"/>
  <c r="A2057" i="132"/>
  <c r="A2058" i="132"/>
  <c r="A2059" i="132"/>
  <c r="A2060" i="132"/>
  <c r="A2061" i="132"/>
  <c r="A2062" i="132"/>
  <c r="A2063" i="132"/>
  <c r="A2064" i="132"/>
  <c r="A2065" i="132"/>
  <c r="A2066" i="132"/>
  <c r="A2067" i="132"/>
  <c r="A2068" i="132"/>
  <c r="A2069" i="132"/>
  <c r="A2070" i="132"/>
  <c r="A2071" i="132"/>
  <c r="A2072" i="132"/>
  <c r="A2073" i="132"/>
  <c r="A2074" i="132"/>
  <c r="A2075" i="132"/>
  <c r="A2076" i="132"/>
  <c r="A2077" i="132"/>
  <c r="A2078" i="132"/>
  <c r="A2079" i="132"/>
  <c r="A2080" i="132"/>
  <c r="A2081" i="132"/>
  <c r="A2082" i="132"/>
  <c r="A2083" i="132"/>
  <c r="A2084" i="132"/>
  <c r="A2085" i="132"/>
  <c r="A2086" i="132"/>
  <c r="A2087" i="132"/>
  <c r="A2088" i="132"/>
  <c r="A2089" i="132"/>
  <c r="A2090" i="132"/>
  <c r="A2091" i="132"/>
  <c r="A2092" i="132"/>
  <c r="A2093" i="132"/>
  <c r="A2094" i="132"/>
  <c r="A2095" i="132"/>
  <c r="A2096" i="132"/>
  <c r="A2097" i="132"/>
  <c r="A2098" i="132"/>
  <c r="A2099" i="132"/>
  <c r="A2100" i="132"/>
  <c r="A2101" i="132"/>
  <c r="A2102" i="132"/>
  <c r="A2103" i="132"/>
  <c r="A2104" i="132"/>
  <c r="A2105" i="132"/>
  <c r="A2106" i="132"/>
  <c r="A2107" i="132"/>
  <c r="A2108" i="132"/>
  <c r="A2109" i="132"/>
  <c r="A2110" i="132"/>
  <c r="A2111" i="132"/>
  <c r="A2112" i="132"/>
  <c r="A2113" i="132"/>
  <c r="A2114" i="132"/>
  <c r="A2115" i="132"/>
  <c r="A2116" i="132"/>
  <c r="A2117" i="132"/>
  <c r="A2118" i="132"/>
  <c r="A2119" i="132"/>
  <c r="A2120" i="132"/>
  <c r="A2121" i="132"/>
  <c r="A2122" i="132"/>
  <c r="A2123" i="132"/>
  <c r="A2124" i="132"/>
  <c r="A2125" i="132"/>
  <c r="A2126" i="132"/>
  <c r="A2127" i="132"/>
  <c r="A2128" i="132"/>
  <c r="A2129" i="132"/>
  <c r="A2130" i="132"/>
  <c r="A2131" i="132"/>
  <c r="A2132" i="132"/>
  <c r="A2133" i="132"/>
  <c r="A2134" i="132"/>
  <c r="A2135" i="132"/>
  <c r="A2136" i="132"/>
  <c r="A2137" i="132"/>
  <c r="A2138" i="132"/>
  <c r="A2139" i="132"/>
  <c r="A2140" i="132"/>
  <c r="A2141" i="132"/>
  <c r="A2142" i="132"/>
  <c r="A2143" i="132"/>
  <c r="A2144" i="132"/>
  <c r="A2145" i="132"/>
  <c r="A2146" i="132"/>
  <c r="A2147" i="132"/>
  <c r="A2148" i="132"/>
  <c r="A2149" i="132"/>
  <c r="A2150" i="132"/>
  <c r="A2151" i="132"/>
  <c r="A2152" i="132"/>
  <c r="A2153" i="132"/>
  <c r="A2154" i="132"/>
  <c r="A2155" i="132"/>
  <c r="A2156" i="132"/>
  <c r="A2157" i="132"/>
  <c r="A2158" i="132"/>
  <c r="A2159" i="132"/>
  <c r="A2160" i="132"/>
  <c r="A2161" i="132"/>
  <c r="A2162" i="132"/>
  <c r="A2163" i="132"/>
  <c r="A2164" i="132"/>
  <c r="A2165" i="132"/>
  <c r="A2166" i="132"/>
  <c r="A2167" i="132"/>
  <c r="A2168" i="132"/>
  <c r="A2169" i="132"/>
  <c r="A2170" i="132"/>
  <c r="A2171" i="132"/>
  <c r="A2172" i="132"/>
  <c r="A2173" i="132"/>
  <c r="A2174" i="132"/>
  <c r="A2175" i="132"/>
  <c r="A2176" i="132"/>
  <c r="A2177" i="132"/>
  <c r="A2178" i="132"/>
  <c r="A2179" i="132"/>
  <c r="A2180" i="132"/>
  <c r="A2181" i="132"/>
  <c r="A2182" i="132"/>
  <c r="A2183" i="132"/>
  <c r="A2184" i="132"/>
  <c r="A2185" i="132"/>
  <c r="A2186" i="132"/>
  <c r="A2187" i="132"/>
  <c r="A2188" i="132"/>
  <c r="A2189" i="132"/>
  <c r="A2190" i="132"/>
  <c r="A2191" i="132"/>
  <c r="A2192" i="132"/>
  <c r="A2193" i="132"/>
  <c r="A2194" i="132"/>
  <c r="A2195" i="132"/>
  <c r="A2196" i="132"/>
  <c r="A2197" i="132"/>
  <c r="A2198" i="132"/>
  <c r="A2199" i="132"/>
  <c r="A2200" i="132"/>
  <c r="A2201" i="132"/>
  <c r="A2202" i="132"/>
  <c r="A2203" i="132"/>
  <c r="A2204" i="132"/>
  <c r="A2205" i="132"/>
  <c r="A2206" i="132"/>
  <c r="A2207" i="132"/>
  <c r="A2208" i="132"/>
  <c r="A2209" i="132"/>
  <c r="A2210" i="132"/>
  <c r="A2211" i="132"/>
  <c r="A2212" i="132"/>
  <c r="A2213" i="132"/>
  <c r="A2214" i="132"/>
  <c r="A2215" i="132"/>
  <c r="A2216" i="132"/>
  <c r="A2217" i="132"/>
  <c r="A2218" i="132"/>
  <c r="A2219" i="132"/>
  <c r="A2220" i="132"/>
  <c r="A2221" i="132"/>
  <c r="A2222" i="132"/>
  <c r="A2223" i="132"/>
  <c r="A2224" i="132"/>
  <c r="A2225" i="132"/>
  <c r="A2226" i="132"/>
  <c r="A2227" i="132"/>
  <c r="A2228" i="132"/>
  <c r="A2229" i="132"/>
  <c r="A2230" i="132"/>
  <c r="A2231" i="132"/>
  <c r="A2232" i="132"/>
  <c r="A2233" i="132"/>
  <c r="A2234" i="132"/>
  <c r="A2235" i="132"/>
  <c r="A2236" i="132"/>
  <c r="A2237" i="132"/>
  <c r="A2238" i="132"/>
  <c r="A2239" i="132"/>
  <c r="A2240" i="132"/>
  <c r="A2241" i="132"/>
  <c r="A2242" i="132"/>
  <c r="A2243" i="132"/>
  <c r="A2244" i="132"/>
  <c r="A2245" i="132"/>
  <c r="A2246" i="132"/>
  <c r="A2247" i="132"/>
  <c r="A2248" i="132"/>
  <c r="A2249" i="132"/>
  <c r="A2250" i="132"/>
  <c r="A2251" i="132"/>
  <c r="A2252" i="132"/>
  <c r="A2253" i="132"/>
  <c r="A2254" i="132"/>
  <c r="A2255" i="132"/>
  <c r="A2256" i="132"/>
  <c r="A2257" i="132"/>
  <c r="A2258" i="132"/>
  <c r="A2259" i="132"/>
  <c r="A2260" i="132"/>
  <c r="A2261" i="132"/>
  <c r="A2262" i="132"/>
  <c r="A2263" i="132"/>
  <c r="A2264" i="132"/>
  <c r="A2265" i="132"/>
  <c r="A2266" i="132"/>
  <c r="A2267" i="132"/>
  <c r="A2268" i="132"/>
  <c r="A2269" i="132"/>
  <c r="A2270" i="132"/>
  <c r="A2271" i="132"/>
  <c r="A2272" i="132"/>
  <c r="A2273" i="132"/>
  <c r="A2274" i="132"/>
  <c r="A2275" i="132"/>
  <c r="A2276" i="132"/>
  <c r="A2277" i="132"/>
  <c r="A2278" i="132"/>
  <c r="A2279" i="132"/>
  <c r="A2280" i="132"/>
  <c r="A2281" i="132"/>
  <c r="A2282" i="132"/>
  <c r="A2283" i="132"/>
  <c r="A2284" i="132"/>
  <c r="A2285" i="132"/>
  <c r="A2286" i="132"/>
  <c r="A2287" i="132"/>
  <c r="A2288" i="132"/>
  <c r="A2289" i="132"/>
  <c r="A2290" i="132"/>
  <c r="A2291" i="132"/>
  <c r="A2292" i="132"/>
  <c r="A2293" i="132"/>
  <c r="A2294" i="132"/>
  <c r="A2295" i="132"/>
  <c r="A2296" i="132"/>
  <c r="A2297" i="132"/>
  <c r="A2298" i="132"/>
  <c r="A2299" i="132"/>
  <c r="A2300" i="132"/>
  <c r="A2301" i="132"/>
  <c r="A2302" i="132"/>
  <c r="A2303" i="132"/>
  <c r="A2304" i="132"/>
  <c r="A2305" i="132"/>
  <c r="A2306" i="132"/>
  <c r="A2307" i="132"/>
  <c r="A4" i="132"/>
  <c r="V27" i="169" s="1"/>
  <c r="V33" i="169"/>
  <c r="V31" i="169"/>
  <c r="W27" i="169" l="1"/>
  <c r="G43" i="169"/>
  <c r="W31" i="169"/>
  <c r="E44" i="169"/>
  <c r="W28" i="173"/>
  <c r="V32" i="171"/>
  <c r="W32" i="171" s="1"/>
  <c r="V30" i="171"/>
  <c r="W30" i="171" s="1"/>
  <c r="V28" i="169"/>
  <c r="W28" i="169" s="1"/>
  <c r="V27" i="171"/>
  <c r="W27" i="171" s="1"/>
  <c r="V28" i="171"/>
  <c r="W28" i="171" s="1"/>
  <c r="V29" i="171"/>
  <c r="W29" i="171" s="1"/>
  <c r="W29" i="173"/>
  <c r="G44" i="173" s="1"/>
  <c r="W27" i="173"/>
  <c r="G43" i="173" s="1"/>
  <c r="W28" i="170"/>
  <c r="W32" i="170"/>
  <c r="W29" i="170"/>
  <c r="W27" i="170"/>
  <c r="W30" i="170"/>
  <c r="W33" i="170"/>
  <c r="W31" i="170"/>
  <c r="W34" i="170"/>
  <c r="W32" i="169"/>
  <c r="W29" i="169"/>
  <c r="W33" i="169"/>
  <c r="W30" i="169"/>
  <c r="W34" i="169"/>
  <c r="A5" i="135"/>
  <c r="A6" i="135"/>
  <c r="A7" i="135"/>
  <c r="A8" i="135"/>
  <c r="A9" i="135"/>
  <c r="A10" i="135"/>
  <c r="A11" i="135"/>
  <c r="A12" i="135"/>
  <c r="A13" i="135"/>
  <c r="A14" i="135"/>
  <c r="A15" i="135"/>
  <c r="A16" i="135"/>
  <c r="A17" i="135"/>
  <c r="A18" i="135"/>
  <c r="A19" i="135"/>
  <c r="A20" i="135"/>
  <c r="A21" i="135"/>
  <c r="A22" i="135"/>
  <c r="A23" i="135"/>
  <c r="A24" i="135"/>
  <c r="A25" i="135"/>
  <c r="A26" i="135"/>
  <c r="A27" i="135"/>
  <c r="A28" i="135"/>
  <c r="A29" i="135"/>
  <c r="A30" i="135"/>
  <c r="A31" i="135"/>
  <c r="A32" i="135"/>
  <c r="A33" i="135"/>
  <c r="A34" i="135"/>
  <c r="A35" i="135"/>
  <c r="A36" i="135"/>
  <c r="A37" i="135"/>
  <c r="A38" i="135"/>
  <c r="A39" i="135"/>
  <c r="A40" i="135"/>
  <c r="A41" i="135"/>
  <c r="A42" i="135"/>
  <c r="A43" i="135"/>
  <c r="A44" i="135"/>
  <c r="A45" i="135"/>
  <c r="A46" i="135"/>
  <c r="A47" i="135"/>
  <c r="A48" i="135"/>
  <c r="A49" i="135"/>
  <c r="A50" i="135"/>
  <c r="A51" i="135"/>
  <c r="A52" i="135"/>
  <c r="A53" i="135"/>
  <c r="A54" i="135"/>
  <c r="A55" i="135"/>
  <c r="A56" i="135"/>
  <c r="A57" i="135"/>
  <c r="A58" i="135"/>
  <c r="A59" i="135"/>
  <c r="A60" i="135"/>
  <c r="A61" i="135"/>
  <c r="A62" i="135"/>
  <c r="A63" i="135"/>
  <c r="A64" i="135"/>
  <c r="A65" i="135"/>
  <c r="A66" i="135"/>
  <c r="A67" i="135"/>
  <c r="A68" i="135"/>
  <c r="A69" i="135"/>
  <c r="A70" i="135"/>
  <c r="A71" i="135"/>
  <c r="A72" i="135"/>
  <c r="A73" i="135"/>
  <c r="A74" i="135"/>
  <c r="A75" i="135"/>
  <c r="A76" i="135"/>
  <c r="A77" i="135"/>
  <c r="A78" i="135"/>
  <c r="A79" i="135"/>
  <c r="A80" i="135"/>
  <c r="A81" i="135"/>
  <c r="A82" i="135"/>
  <c r="A83" i="135"/>
  <c r="A84" i="135"/>
  <c r="A85" i="135"/>
  <c r="A86" i="135"/>
  <c r="A87" i="135"/>
  <c r="A88" i="135"/>
  <c r="A89" i="135"/>
  <c r="A90" i="135"/>
  <c r="A91" i="135"/>
  <c r="A92" i="135"/>
  <c r="A93" i="135"/>
  <c r="A94" i="135"/>
  <c r="A95" i="135"/>
  <c r="A96" i="135"/>
  <c r="A97" i="135"/>
  <c r="A98" i="135"/>
  <c r="A99" i="135"/>
  <c r="A100" i="135"/>
  <c r="A101" i="135"/>
  <c r="A102" i="135"/>
  <c r="A103" i="135"/>
  <c r="A104" i="135"/>
  <c r="A105" i="135"/>
  <c r="A106" i="135"/>
  <c r="A107" i="135"/>
  <c r="A108" i="135"/>
  <c r="A109" i="135"/>
  <c r="A110" i="135"/>
  <c r="A111" i="135"/>
  <c r="A112" i="135"/>
  <c r="A113" i="135"/>
  <c r="A114" i="135"/>
  <c r="A115" i="135"/>
  <c r="A116" i="135"/>
  <c r="A117" i="135"/>
  <c r="A118" i="135"/>
  <c r="A119" i="135"/>
  <c r="A120" i="135"/>
  <c r="A121" i="135"/>
  <c r="A122" i="135"/>
  <c r="A123" i="135"/>
  <c r="A124" i="135"/>
  <c r="A125" i="135"/>
  <c r="A126" i="135"/>
  <c r="A127" i="135"/>
  <c r="A128" i="135"/>
  <c r="A129" i="135"/>
  <c r="A130" i="135"/>
  <c r="A131" i="135"/>
  <c r="A132" i="135"/>
  <c r="A133" i="135"/>
  <c r="A134" i="135"/>
  <c r="A135" i="135"/>
  <c r="A136" i="135"/>
  <c r="A137" i="135"/>
  <c r="A138" i="135"/>
  <c r="A139" i="135"/>
  <c r="A140" i="135"/>
  <c r="A141" i="135"/>
  <c r="A142" i="135"/>
  <c r="A143" i="135"/>
  <c r="A144" i="135"/>
  <c r="A145" i="135"/>
  <c r="A146" i="135"/>
  <c r="A147" i="135"/>
  <c r="A148" i="135"/>
  <c r="A149" i="135"/>
  <c r="A150" i="135"/>
  <c r="A151" i="135"/>
  <c r="A152" i="135"/>
  <c r="A153" i="135"/>
  <c r="A154" i="135"/>
  <c r="A155" i="135"/>
  <c r="A156" i="135"/>
  <c r="A157" i="135"/>
  <c r="A158" i="135"/>
  <c r="A159" i="135"/>
  <c r="A160" i="135"/>
  <c r="A161" i="135"/>
  <c r="A162" i="135"/>
  <c r="A163" i="135"/>
  <c r="A164" i="135"/>
  <c r="A165" i="135"/>
  <c r="A166" i="135"/>
  <c r="A167" i="135"/>
  <c r="A168" i="135"/>
  <c r="A169" i="135"/>
  <c r="A170" i="135"/>
  <c r="A171" i="135"/>
  <c r="A172" i="135"/>
  <c r="A173" i="135"/>
  <c r="A174" i="135"/>
  <c r="A175" i="135"/>
  <c r="A176" i="135"/>
  <c r="A177" i="135"/>
  <c r="A178" i="135"/>
  <c r="A179" i="135"/>
  <c r="A180" i="135"/>
  <c r="A181" i="135"/>
  <c r="A182" i="135"/>
  <c r="A183" i="135"/>
  <c r="A184" i="135"/>
  <c r="A185" i="135"/>
  <c r="A186" i="135"/>
  <c r="A187" i="135"/>
  <c r="A188" i="135"/>
  <c r="A189" i="135"/>
  <c r="A190" i="135"/>
  <c r="A191" i="135"/>
  <c r="A192" i="135"/>
  <c r="A193" i="135"/>
  <c r="A194" i="135"/>
  <c r="A195" i="135"/>
  <c r="A196" i="135"/>
  <c r="A197" i="135"/>
  <c r="A198" i="135"/>
  <c r="A199" i="135"/>
  <c r="A200" i="135"/>
  <c r="A201" i="135"/>
  <c r="A202" i="135"/>
  <c r="A203" i="135"/>
  <c r="A204" i="135"/>
  <c r="A205" i="135"/>
  <c r="A206" i="135"/>
  <c r="A207" i="135"/>
  <c r="A208" i="135"/>
  <c r="A209" i="135"/>
  <c r="A210" i="135"/>
  <c r="A211" i="135"/>
  <c r="A212" i="135"/>
  <c r="A213" i="135"/>
  <c r="A214" i="135"/>
  <c r="A215" i="135"/>
  <c r="A216" i="135"/>
  <c r="A217" i="135"/>
  <c r="A218" i="135"/>
  <c r="A219" i="135"/>
  <c r="A220" i="135"/>
  <c r="A221" i="135"/>
  <c r="A222" i="135"/>
  <c r="A223" i="135"/>
  <c r="A224" i="135"/>
  <c r="A225" i="135"/>
  <c r="A226" i="135"/>
  <c r="A227" i="135"/>
  <c r="A228" i="135"/>
  <c r="A229" i="135"/>
  <c r="A230" i="135"/>
  <c r="A231" i="135"/>
  <c r="A232" i="135"/>
  <c r="A233" i="135"/>
  <c r="A234" i="135"/>
  <c r="A235" i="135"/>
  <c r="A236" i="135"/>
  <c r="A237" i="135"/>
  <c r="A238" i="135"/>
  <c r="A239" i="135"/>
  <c r="A240" i="135"/>
  <c r="A241" i="135"/>
  <c r="A242" i="135"/>
  <c r="A243" i="135"/>
  <c r="A244" i="135"/>
  <c r="A245" i="135"/>
  <c r="A246" i="135"/>
  <c r="A247" i="135"/>
  <c r="A248" i="135"/>
  <c r="A249" i="135"/>
  <c r="A250" i="135"/>
  <c r="A251" i="135"/>
  <c r="A252" i="135"/>
  <c r="A253" i="135"/>
  <c r="A254" i="135"/>
  <c r="A255" i="135"/>
  <c r="A256" i="135"/>
  <c r="A257" i="135"/>
  <c r="A258" i="135"/>
  <c r="A259" i="135"/>
  <c r="A260" i="135"/>
  <c r="A261" i="135"/>
  <c r="A262" i="135"/>
  <c r="A263" i="135"/>
  <c r="A264" i="135"/>
  <c r="A265" i="135"/>
  <c r="A266" i="135"/>
  <c r="A267" i="135"/>
  <c r="A268" i="135"/>
  <c r="A269" i="135"/>
  <c r="A270" i="135"/>
  <c r="A271" i="135"/>
  <c r="A272" i="135"/>
  <c r="A273" i="135"/>
  <c r="A274" i="135"/>
  <c r="A275" i="135"/>
  <c r="A276" i="135"/>
  <c r="A277" i="135"/>
  <c r="A278" i="135"/>
  <c r="A279" i="135"/>
  <c r="A280" i="135"/>
  <c r="A281" i="135"/>
  <c r="A282" i="135"/>
  <c r="A283" i="135"/>
  <c r="A284" i="135"/>
  <c r="A285" i="135"/>
  <c r="A286" i="135"/>
  <c r="A287" i="135"/>
  <c r="A288" i="135"/>
  <c r="A289" i="135"/>
  <c r="A290" i="135"/>
  <c r="A291" i="135"/>
  <c r="A292" i="135"/>
  <c r="A293" i="135"/>
  <c r="A294" i="135"/>
  <c r="A295" i="135"/>
  <c r="A296" i="135"/>
  <c r="A297" i="135"/>
  <c r="A298" i="135"/>
  <c r="A299" i="135"/>
  <c r="A300" i="135"/>
  <c r="A301" i="135"/>
  <c r="A302" i="135"/>
  <c r="A303" i="135"/>
  <c r="A304" i="135"/>
  <c r="A305" i="135"/>
  <c r="A306" i="135"/>
  <c r="A307" i="135"/>
  <c r="A308" i="135"/>
  <c r="A309" i="135"/>
  <c r="A310" i="135"/>
  <c r="A311" i="135"/>
  <c r="A312" i="135"/>
  <c r="A313" i="135"/>
  <c r="A314" i="135"/>
  <c r="A315" i="135"/>
  <c r="A316" i="135"/>
  <c r="A317" i="135"/>
  <c r="A318" i="135"/>
  <c r="A319" i="135"/>
  <c r="A320" i="135"/>
  <c r="A321" i="135"/>
  <c r="A322" i="135"/>
  <c r="A323" i="135"/>
  <c r="A324" i="135"/>
  <c r="A325" i="135"/>
  <c r="A326" i="135"/>
  <c r="A327" i="135"/>
  <c r="A328" i="135"/>
  <c r="A329" i="135"/>
  <c r="A330" i="135"/>
  <c r="A331" i="135"/>
  <c r="A332" i="135"/>
  <c r="A333" i="135"/>
  <c r="A334" i="135"/>
  <c r="A335" i="135"/>
  <c r="A336" i="135"/>
  <c r="A337" i="135"/>
  <c r="A338" i="135"/>
  <c r="A339" i="135"/>
  <c r="A340" i="135"/>
  <c r="A341" i="135"/>
  <c r="A342" i="135"/>
  <c r="A343" i="135"/>
  <c r="A344" i="135"/>
  <c r="A345" i="135"/>
  <c r="A346" i="135"/>
  <c r="A347" i="135"/>
  <c r="A348" i="135"/>
  <c r="A349" i="135"/>
  <c r="A350" i="135"/>
  <c r="A351" i="135"/>
  <c r="A352" i="135"/>
  <c r="A353" i="135"/>
  <c r="A354" i="135"/>
  <c r="A355" i="135"/>
  <c r="A356" i="135"/>
  <c r="A357" i="135"/>
  <c r="A358" i="135"/>
  <c r="A359" i="135"/>
  <c r="A360" i="135"/>
  <c r="A361" i="135"/>
  <c r="A362" i="135"/>
  <c r="A363" i="135"/>
  <c r="A364" i="135"/>
  <c r="A365" i="135"/>
  <c r="A366" i="135"/>
  <c r="A367" i="135"/>
  <c r="A368" i="135"/>
  <c r="A369" i="135"/>
  <c r="A370" i="135"/>
  <c r="A371" i="135"/>
  <c r="A372" i="135"/>
  <c r="A373" i="135"/>
  <c r="A374" i="135"/>
  <c r="A375" i="135"/>
  <c r="A376" i="135"/>
  <c r="A377" i="135"/>
  <c r="A378" i="135"/>
  <c r="A379" i="135"/>
  <c r="A380" i="135"/>
  <c r="A381" i="135"/>
  <c r="A382" i="135"/>
  <c r="A383" i="135"/>
  <c r="A384" i="135"/>
  <c r="A385" i="135"/>
  <c r="A386" i="135"/>
  <c r="A387" i="135"/>
  <c r="A388" i="135"/>
  <c r="A389" i="135"/>
  <c r="A390" i="135"/>
  <c r="A391" i="135"/>
  <c r="A392" i="135"/>
  <c r="A393" i="135"/>
  <c r="A394" i="135"/>
  <c r="A395" i="135"/>
  <c r="A396" i="135"/>
  <c r="A397" i="135"/>
  <c r="A398" i="135"/>
  <c r="A399" i="135"/>
  <c r="A400" i="135"/>
  <c r="A401" i="135"/>
  <c r="A402" i="135"/>
  <c r="A403" i="135"/>
  <c r="A404" i="135"/>
  <c r="A405" i="135"/>
  <c r="A406" i="135"/>
  <c r="A407" i="135"/>
  <c r="A408" i="135"/>
  <c r="A409" i="135"/>
  <c r="A410" i="135"/>
  <c r="A411" i="135"/>
  <c r="A412" i="135"/>
  <c r="A413" i="135"/>
  <c r="A414" i="135"/>
  <c r="A415" i="135"/>
  <c r="A416" i="135"/>
  <c r="A417" i="135"/>
  <c r="A418" i="135"/>
  <c r="A419" i="135"/>
  <c r="A420" i="135"/>
  <c r="A421" i="135"/>
  <c r="A422" i="135"/>
  <c r="A423" i="135"/>
  <c r="A424" i="135"/>
  <c r="A425" i="135"/>
  <c r="A426" i="135"/>
  <c r="A427" i="135"/>
  <c r="A428" i="135"/>
  <c r="A429" i="135"/>
  <c r="A430" i="135"/>
  <c r="A431" i="135"/>
  <c r="A432" i="135"/>
  <c r="A433" i="135"/>
  <c r="A434" i="135"/>
  <c r="A435" i="135"/>
  <c r="A436" i="135"/>
  <c r="A437" i="135"/>
  <c r="A438" i="135"/>
  <c r="A439" i="135"/>
  <c r="A440" i="135"/>
  <c r="A441" i="135"/>
  <c r="A442" i="135"/>
  <c r="A443" i="135"/>
  <c r="A444" i="135"/>
  <c r="A445" i="135"/>
  <c r="A446" i="135"/>
  <c r="A447" i="135"/>
  <c r="A448" i="135"/>
  <c r="A449" i="135"/>
  <c r="A450" i="135"/>
  <c r="A451" i="135"/>
  <c r="A452" i="135"/>
  <c r="A453" i="135"/>
  <c r="A454" i="135"/>
  <c r="A455" i="135"/>
  <c r="A456" i="135"/>
  <c r="A457" i="135"/>
  <c r="A458" i="135"/>
  <c r="A459" i="135"/>
  <c r="A460" i="135"/>
  <c r="A461" i="135"/>
  <c r="A462" i="135"/>
  <c r="A463" i="135"/>
  <c r="A464" i="135"/>
  <c r="A465" i="135"/>
  <c r="A466" i="135"/>
  <c r="A467" i="135"/>
  <c r="A468" i="135"/>
  <c r="A469" i="135"/>
  <c r="A470" i="135"/>
  <c r="A471" i="135"/>
  <c r="A472" i="135"/>
  <c r="A473" i="135"/>
  <c r="A474" i="135"/>
  <c r="A475" i="135"/>
  <c r="A476" i="135"/>
  <c r="A477" i="135"/>
  <c r="A478" i="135"/>
  <c r="A479" i="135"/>
  <c r="A480" i="135"/>
  <c r="A481" i="135"/>
  <c r="A482" i="135"/>
  <c r="A483" i="135"/>
  <c r="A484" i="135"/>
  <c r="A485" i="135"/>
  <c r="A486" i="135"/>
  <c r="A487" i="135"/>
  <c r="A488" i="135"/>
  <c r="A489" i="135"/>
  <c r="A490" i="135"/>
  <c r="A491" i="135"/>
  <c r="A492" i="135"/>
  <c r="A493" i="135"/>
  <c r="A494" i="135"/>
  <c r="A495" i="135"/>
  <c r="A496" i="135"/>
  <c r="A497" i="135"/>
  <c r="A498" i="135"/>
  <c r="A499" i="135"/>
  <c r="A500" i="135"/>
  <c r="A501" i="135"/>
  <c r="A502" i="135"/>
  <c r="A503" i="135"/>
  <c r="A504" i="135"/>
  <c r="A505" i="135"/>
  <c r="A506" i="135"/>
  <c r="A507" i="135"/>
  <c r="A508" i="135"/>
  <c r="A509" i="135"/>
  <c r="A510" i="135"/>
  <c r="A511" i="135"/>
  <c r="A512" i="135"/>
  <c r="A513" i="135"/>
  <c r="A514" i="135"/>
  <c r="A515" i="135"/>
  <c r="A516" i="135"/>
  <c r="A517" i="135"/>
  <c r="A518" i="135"/>
  <c r="A519" i="135"/>
  <c r="A520" i="135"/>
  <c r="A521" i="135"/>
  <c r="A522" i="135"/>
  <c r="A523" i="135"/>
  <c r="A524" i="135"/>
  <c r="A525" i="135"/>
  <c r="A526" i="135"/>
  <c r="A527" i="135"/>
  <c r="A528" i="135"/>
  <c r="A529" i="135"/>
  <c r="A530" i="135"/>
  <c r="A531" i="135"/>
  <c r="A532" i="135"/>
  <c r="A533" i="135"/>
  <c r="A534" i="135"/>
  <c r="A535" i="135"/>
  <c r="A536" i="135"/>
  <c r="A537" i="135"/>
  <c r="A538" i="135"/>
  <c r="A539" i="135"/>
  <c r="A540" i="135"/>
  <c r="A541" i="135"/>
  <c r="A542" i="135"/>
  <c r="A543" i="135"/>
  <c r="A544" i="135"/>
  <c r="A545" i="135"/>
  <c r="A546" i="135"/>
  <c r="A547" i="135"/>
  <c r="A548" i="135"/>
  <c r="A549" i="135"/>
  <c r="A550" i="135"/>
  <c r="A551" i="135"/>
  <c r="A552" i="135"/>
  <c r="A553" i="135"/>
  <c r="A554" i="135"/>
  <c r="A555" i="135"/>
  <c r="A556" i="135"/>
  <c r="A557" i="135"/>
  <c r="A558" i="135"/>
  <c r="A559" i="135"/>
  <c r="A560" i="135"/>
  <c r="A561" i="135"/>
  <c r="A562" i="135"/>
  <c r="A563" i="135"/>
  <c r="A564" i="135"/>
  <c r="A565" i="135"/>
  <c r="A566" i="135"/>
  <c r="A567" i="135"/>
  <c r="A568" i="135"/>
  <c r="A569" i="135"/>
  <c r="A570" i="135"/>
  <c r="A571" i="135"/>
  <c r="A572" i="135"/>
  <c r="A573" i="135"/>
  <c r="A574" i="135"/>
  <c r="A575" i="135"/>
  <c r="A576" i="135"/>
  <c r="A577" i="135"/>
  <c r="A578" i="135"/>
  <c r="A579" i="135"/>
  <c r="A580" i="135"/>
  <c r="A581" i="135"/>
  <c r="A582" i="135"/>
  <c r="A583" i="135"/>
  <c r="A584" i="135"/>
  <c r="A585" i="135"/>
  <c r="A586" i="135"/>
  <c r="A587" i="135"/>
  <c r="A588" i="135"/>
  <c r="A589" i="135"/>
  <c r="A590" i="135"/>
  <c r="A591" i="135"/>
  <c r="A592" i="135"/>
  <c r="A593" i="135"/>
  <c r="A594" i="135"/>
  <c r="A595" i="135"/>
  <c r="A596" i="135"/>
  <c r="A597" i="135"/>
  <c r="A598" i="135"/>
  <c r="A599" i="135"/>
  <c r="A600" i="135"/>
  <c r="A601" i="135"/>
  <c r="A602" i="135"/>
  <c r="A603" i="135"/>
  <c r="A604" i="135"/>
  <c r="A605" i="135"/>
  <c r="A606" i="135"/>
  <c r="A607" i="135"/>
  <c r="A608" i="135"/>
  <c r="A609" i="135"/>
  <c r="A610" i="135"/>
  <c r="A611" i="135"/>
  <c r="A612" i="135"/>
  <c r="A613" i="135"/>
  <c r="A614" i="135"/>
  <c r="A615" i="135"/>
  <c r="A616" i="135"/>
  <c r="A617" i="135"/>
  <c r="A618" i="135"/>
  <c r="A619" i="135"/>
  <c r="A620" i="135"/>
  <c r="A621" i="135"/>
  <c r="A622" i="135"/>
  <c r="A623" i="135"/>
  <c r="A624" i="135"/>
  <c r="A625" i="135"/>
  <c r="A626" i="135"/>
  <c r="A627" i="135"/>
  <c r="A628" i="135"/>
  <c r="A629" i="135"/>
  <c r="A630" i="135"/>
  <c r="A631" i="135"/>
  <c r="A632" i="135"/>
  <c r="A633" i="135"/>
  <c r="A634" i="135"/>
  <c r="A635" i="135"/>
  <c r="A636" i="135"/>
  <c r="A637" i="135"/>
  <c r="A638" i="135"/>
  <c r="A639" i="135"/>
  <c r="A640" i="135"/>
  <c r="A641" i="135"/>
  <c r="A642" i="135"/>
  <c r="A643" i="135"/>
  <c r="A644" i="135"/>
  <c r="A645" i="135"/>
  <c r="A646" i="135"/>
  <c r="A647" i="135"/>
  <c r="A648" i="135"/>
  <c r="A649" i="135"/>
  <c r="A650" i="135"/>
  <c r="A651" i="135"/>
  <c r="A652" i="135"/>
  <c r="A653" i="135"/>
  <c r="A654" i="135"/>
  <c r="A655" i="135"/>
  <c r="A656" i="135"/>
  <c r="A657" i="135"/>
  <c r="A658" i="135"/>
  <c r="A659" i="135"/>
  <c r="A660" i="135"/>
  <c r="A661" i="135"/>
  <c r="A662" i="135"/>
  <c r="A663" i="135"/>
  <c r="A664" i="135"/>
  <c r="A665" i="135"/>
  <c r="A666" i="135"/>
  <c r="A667" i="135"/>
  <c r="A668" i="135"/>
  <c r="A669" i="135"/>
  <c r="A670" i="135"/>
  <c r="A671" i="135"/>
  <c r="A672" i="135"/>
  <c r="A673" i="135"/>
  <c r="A674" i="135"/>
  <c r="A675" i="135"/>
  <c r="A676" i="135"/>
  <c r="A677" i="135"/>
  <c r="A678" i="135"/>
  <c r="A679" i="135"/>
  <c r="A680" i="135"/>
  <c r="A681" i="135"/>
  <c r="A682" i="135"/>
  <c r="A683" i="135"/>
  <c r="A684" i="135"/>
  <c r="A685" i="135"/>
  <c r="A686" i="135"/>
  <c r="A687" i="135"/>
  <c r="A688" i="135"/>
  <c r="A689" i="135"/>
  <c r="A690" i="135"/>
  <c r="A691" i="135"/>
  <c r="A692" i="135"/>
  <c r="A693" i="135"/>
  <c r="A694" i="135"/>
  <c r="A695" i="135"/>
  <c r="A696" i="135"/>
  <c r="A697" i="135"/>
  <c r="A698" i="135"/>
  <c r="A699" i="135"/>
  <c r="A700" i="135"/>
  <c r="A701" i="135"/>
  <c r="A702" i="135"/>
  <c r="A703" i="135"/>
  <c r="A704" i="135"/>
  <c r="A705" i="135"/>
  <c r="A706" i="135"/>
  <c r="A707" i="135"/>
  <c r="A708" i="135"/>
  <c r="A709" i="135"/>
  <c r="A710" i="135"/>
  <c r="A711" i="135"/>
  <c r="A712" i="135"/>
  <c r="A713" i="135"/>
  <c r="A714" i="135"/>
  <c r="A715" i="135"/>
  <c r="A716" i="135"/>
  <c r="A717" i="135"/>
  <c r="A718" i="135"/>
  <c r="A719" i="135"/>
  <c r="A720" i="135"/>
  <c r="A721" i="135"/>
  <c r="A722" i="135"/>
  <c r="A723" i="135"/>
  <c r="A724" i="135"/>
  <c r="A725" i="135"/>
  <c r="A726" i="135"/>
  <c r="A727" i="135"/>
  <c r="A728" i="135"/>
  <c r="A729" i="135"/>
  <c r="A730" i="135"/>
  <c r="A731" i="135"/>
  <c r="A732" i="135"/>
  <c r="A733" i="135"/>
  <c r="A734" i="135"/>
  <c r="A735" i="135"/>
  <c r="A736" i="135"/>
  <c r="A737" i="135"/>
  <c r="A738" i="135"/>
  <c r="A739" i="135"/>
  <c r="A740" i="135"/>
  <c r="A741" i="135"/>
  <c r="A742" i="135"/>
  <c r="A743" i="135"/>
  <c r="A744" i="135"/>
  <c r="A745" i="135"/>
  <c r="A746" i="135"/>
  <c r="A747" i="135"/>
  <c r="A748" i="135"/>
  <c r="A749" i="135"/>
  <c r="A750" i="135"/>
  <c r="A751" i="135"/>
  <c r="A752" i="135"/>
  <c r="A753" i="135"/>
  <c r="A754" i="135"/>
  <c r="A755" i="135"/>
  <c r="A756" i="135"/>
  <c r="A757" i="135"/>
  <c r="A758" i="135"/>
  <c r="A759" i="135"/>
  <c r="A760" i="135"/>
  <c r="A761" i="135"/>
  <c r="A762" i="135"/>
  <c r="A763" i="135"/>
  <c r="A764" i="135"/>
  <c r="A765" i="135"/>
  <c r="A766" i="135"/>
  <c r="A767" i="135"/>
  <c r="A768" i="135"/>
  <c r="A769" i="135"/>
  <c r="A770" i="135"/>
  <c r="A771" i="135"/>
  <c r="A772" i="135"/>
  <c r="A773" i="135"/>
  <c r="A774" i="135"/>
  <c r="A775" i="135"/>
  <c r="A776" i="135"/>
  <c r="A777" i="135"/>
  <c r="A778" i="135"/>
  <c r="A779" i="135"/>
  <c r="A780" i="135"/>
  <c r="A781" i="135"/>
  <c r="A782" i="135"/>
  <c r="A783" i="135"/>
  <c r="A784" i="135"/>
  <c r="A785" i="135"/>
  <c r="A786" i="135"/>
  <c r="A787" i="135"/>
  <c r="A788" i="135"/>
  <c r="A789" i="135"/>
  <c r="A790" i="135"/>
  <c r="A791" i="135"/>
  <c r="A792" i="135"/>
  <c r="A793" i="135"/>
  <c r="A794" i="135"/>
  <c r="A795" i="135"/>
  <c r="A796" i="135"/>
  <c r="A797" i="135"/>
  <c r="A798" i="135"/>
  <c r="A799" i="135"/>
  <c r="A800" i="135"/>
  <c r="A801" i="135"/>
  <c r="A802" i="135"/>
  <c r="A803" i="135"/>
  <c r="A804" i="135"/>
  <c r="A805" i="135"/>
  <c r="A806" i="135"/>
  <c r="A807" i="135"/>
  <c r="A808" i="135"/>
  <c r="A809" i="135"/>
  <c r="A810" i="135"/>
  <c r="A811" i="135"/>
  <c r="A812" i="135"/>
  <c r="A813" i="135"/>
  <c r="A814" i="135"/>
  <c r="A815" i="135"/>
  <c r="A816" i="135"/>
  <c r="A817" i="135"/>
  <c r="A818" i="135"/>
  <c r="A819" i="135"/>
  <c r="A820" i="135"/>
  <c r="A821" i="135"/>
  <c r="A822" i="135"/>
  <c r="A823" i="135"/>
  <c r="A824" i="135"/>
  <c r="A825" i="135"/>
  <c r="A826" i="135"/>
  <c r="A827" i="135"/>
  <c r="A828" i="135"/>
  <c r="A829" i="135"/>
  <c r="A830" i="135"/>
  <c r="A831" i="135"/>
  <c r="A832" i="135"/>
  <c r="A833" i="135"/>
  <c r="A834" i="135"/>
  <c r="A835" i="135"/>
  <c r="A836" i="135"/>
  <c r="A837" i="135"/>
  <c r="A838" i="135"/>
  <c r="A839" i="135"/>
  <c r="A840" i="135"/>
  <c r="A841" i="135"/>
  <c r="A842" i="135"/>
  <c r="A843" i="135"/>
  <c r="A844" i="135"/>
  <c r="A845" i="135"/>
  <c r="A846" i="135"/>
  <c r="A847" i="135"/>
  <c r="A848" i="135"/>
  <c r="A849" i="135"/>
  <c r="A850" i="135"/>
  <c r="A851" i="135"/>
  <c r="A852" i="135"/>
  <c r="A853" i="135"/>
  <c r="A854" i="135"/>
  <c r="A855" i="135"/>
  <c r="A856" i="135"/>
  <c r="A857" i="135"/>
  <c r="A858" i="135"/>
  <c r="A859" i="135"/>
  <c r="A860" i="135"/>
  <c r="A861" i="135"/>
  <c r="A862" i="135"/>
  <c r="A863" i="135"/>
  <c r="A864" i="135"/>
  <c r="A865" i="135"/>
  <c r="A866" i="135"/>
  <c r="A867" i="135"/>
  <c r="A868" i="135"/>
  <c r="A869" i="135"/>
  <c r="A870" i="135"/>
  <c r="A871" i="135"/>
  <c r="A872" i="135"/>
  <c r="A873" i="135"/>
  <c r="A874" i="135"/>
  <c r="A875" i="135"/>
  <c r="A876" i="135"/>
  <c r="A877" i="135"/>
  <c r="A878" i="135"/>
  <c r="A879" i="135"/>
  <c r="A880" i="135"/>
  <c r="A881" i="135"/>
  <c r="A882" i="135"/>
  <c r="A883" i="135"/>
  <c r="A884" i="135"/>
  <c r="A885" i="135"/>
  <c r="A886" i="135"/>
  <c r="A887" i="135"/>
  <c r="A888" i="135"/>
  <c r="A889" i="135"/>
  <c r="A890" i="135"/>
  <c r="A891" i="135"/>
  <c r="A892" i="135"/>
  <c r="A893" i="135"/>
  <c r="A894" i="135"/>
  <c r="A895" i="135"/>
  <c r="A896" i="135"/>
  <c r="A897" i="135"/>
  <c r="A898" i="135"/>
  <c r="A899" i="135"/>
  <c r="A900" i="135"/>
  <c r="A901" i="135"/>
  <c r="A902" i="135"/>
  <c r="A903" i="135"/>
  <c r="A904" i="135"/>
  <c r="A905" i="135"/>
  <c r="A906" i="135"/>
  <c r="A907" i="135"/>
  <c r="A908" i="135"/>
  <c r="A909" i="135"/>
  <c r="A910" i="135"/>
  <c r="A911" i="135"/>
  <c r="A912" i="135"/>
  <c r="A913" i="135"/>
  <c r="A914" i="135"/>
  <c r="A915" i="135"/>
  <c r="A916" i="135"/>
  <c r="A917" i="135"/>
  <c r="A918" i="135"/>
  <c r="A919" i="135"/>
  <c r="A920" i="135"/>
  <c r="A921" i="135"/>
  <c r="A922" i="135"/>
  <c r="A923" i="135"/>
  <c r="A924" i="135"/>
  <c r="A925" i="135"/>
  <c r="A926" i="135"/>
  <c r="A927" i="135"/>
  <c r="A928" i="135"/>
  <c r="A929" i="135"/>
  <c r="A930" i="135"/>
  <c r="A931" i="135"/>
  <c r="A932" i="135"/>
  <c r="A933" i="135"/>
  <c r="A934" i="135"/>
  <c r="A935" i="135"/>
  <c r="A936" i="135"/>
  <c r="A937" i="135"/>
  <c r="A938" i="135"/>
  <c r="A939" i="135"/>
  <c r="A940" i="135"/>
  <c r="A941" i="135"/>
  <c r="A942" i="135"/>
  <c r="A943" i="135"/>
  <c r="A944" i="135"/>
  <c r="A945" i="135"/>
  <c r="A946" i="135"/>
  <c r="A947" i="135"/>
  <c r="A948" i="135"/>
  <c r="A949" i="135"/>
  <c r="A950" i="135"/>
  <c r="A951" i="135"/>
  <c r="A952" i="135"/>
  <c r="A953" i="135"/>
  <c r="A954" i="135"/>
  <c r="A955" i="135"/>
  <c r="A956" i="135"/>
  <c r="A957" i="135"/>
  <c r="A958" i="135"/>
  <c r="A959" i="135"/>
  <c r="A960" i="135"/>
  <c r="A961" i="135"/>
  <c r="A962" i="135"/>
  <c r="A963" i="135"/>
  <c r="A964" i="135"/>
  <c r="A965" i="135"/>
  <c r="A966" i="135"/>
  <c r="A967" i="135"/>
  <c r="A968" i="135"/>
  <c r="A969" i="135"/>
  <c r="A970" i="135"/>
  <c r="A971" i="135"/>
  <c r="A972" i="135"/>
  <c r="A973" i="135"/>
  <c r="A974" i="135"/>
  <c r="A975" i="135"/>
  <c r="A976" i="135"/>
  <c r="A977" i="135"/>
  <c r="A978" i="135"/>
  <c r="A979" i="135"/>
  <c r="A980" i="135"/>
  <c r="A981" i="135"/>
  <c r="A982" i="135"/>
  <c r="A983" i="135"/>
  <c r="A984" i="135"/>
  <c r="A985" i="135"/>
  <c r="A986" i="135"/>
  <c r="A987" i="135"/>
  <c r="A988" i="135"/>
  <c r="A989" i="135"/>
  <c r="A990" i="135"/>
  <c r="A991" i="135"/>
  <c r="A992" i="135"/>
  <c r="A993" i="135"/>
  <c r="A994" i="135"/>
  <c r="A995" i="135"/>
  <c r="A996" i="135"/>
  <c r="A997" i="135"/>
  <c r="A998" i="135"/>
  <c r="A999" i="135"/>
  <c r="A1000" i="135"/>
  <c r="A1001" i="135"/>
  <c r="A1002" i="135"/>
  <c r="A1003" i="135"/>
  <c r="A1004" i="135"/>
  <c r="A1005" i="135"/>
  <c r="A1006" i="135"/>
  <c r="A1007" i="135"/>
  <c r="A1008" i="135"/>
  <c r="A1009" i="135"/>
  <c r="A1010" i="135"/>
  <c r="A1011" i="135"/>
  <c r="A1012" i="135"/>
  <c r="A1013" i="135"/>
  <c r="A1014" i="135"/>
  <c r="A1015" i="135"/>
  <c r="A1016" i="135"/>
  <c r="A1017" i="135"/>
  <c r="A1018" i="135"/>
  <c r="A1019" i="135"/>
  <c r="A1020" i="135"/>
  <c r="A1021" i="135"/>
  <c r="A1022" i="135"/>
  <c r="A1023" i="135"/>
  <c r="A1024" i="135"/>
  <c r="A1025" i="135"/>
  <c r="A1026" i="135"/>
  <c r="A1027" i="135"/>
  <c r="A1028" i="135"/>
  <c r="A1029" i="135"/>
  <c r="A1030" i="135"/>
  <c r="A1031" i="135"/>
  <c r="A1032" i="135"/>
  <c r="A1033" i="135"/>
  <c r="A1034" i="135"/>
  <c r="A1035" i="135"/>
  <c r="A1036" i="135"/>
  <c r="A1037" i="135"/>
  <c r="A1038" i="135"/>
  <c r="A1039" i="135"/>
  <c r="A1040" i="135"/>
  <c r="A1041" i="135"/>
  <c r="A1042" i="135"/>
  <c r="A1043" i="135"/>
  <c r="A1044" i="135"/>
  <c r="A1045" i="135"/>
  <c r="A1046" i="135"/>
  <c r="A1047" i="135"/>
  <c r="A1048" i="135"/>
  <c r="A1049" i="135"/>
  <c r="A1050" i="135"/>
  <c r="A1051" i="135"/>
  <c r="A1052" i="135"/>
  <c r="A1053" i="135"/>
  <c r="A1054" i="135"/>
  <c r="A1055" i="135"/>
  <c r="A1056" i="135"/>
  <c r="A1057" i="135"/>
  <c r="A1058" i="135"/>
  <c r="A1059" i="135"/>
  <c r="A1060" i="135"/>
  <c r="A1061" i="135"/>
  <c r="A1062" i="135"/>
  <c r="A1063" i="135"/>
  <c r="A1064" i="135"/>
  <c r="A1065" i="135"/>
  <c r="A1066" i="135"/>
  <c r="A1067" i="135"/>
  <c r="A1068" i="135"/>
  <c r="A1069" i="135"/>
  <c r="A1070" i="135"/>
  <c r="A1071" i="135"/>
  <c r="A1072" i="135"/>
  <c r="A1073" i="135"/>
  <c r="A1074" i="135"/>
  <c r="A1075" i="135"/>
  <c r="A1076" i="135"/>
  <c r="A1077" i="135"/>
  <c r="A1078" i="135"/>
  <c r="A1079" i="135"/>
  <c r="A1080" i="135"/>
  <c r="A1081" i="135"/>
  <c r="A1082" i="135"/>
  <c r="A1083" i="135"/>
  <c r="A1084" i="135"/>
  <c r="A1085" i="135"/>
  <c r="A1086" i="135"/>
  <c r="A1087" i="135"/>
  <c r="A1088" i="135"/>
  <c r="A1089" i="135"/>
  <c r="A1090" i="135"/>
  <c r="A1091" i="135"/>
  <c r="A1092" i="135"/>
  <c r="A1093" i="135"/>
  <c r="A1094" i="135"/>
  <c r="A1095" i="135"/>
  <c r="A1096" i="135"/>
  <c r="A1097" i="135"/>
  <c r="A1098" i="135"/>
  <c r="A1099" i="135"/>
  <c r="A1100" i="135"/>
  <c r="A1101" i="135"/>
  <c r="A1102" i="135"/>
  <c r="A1103" i="135"/>
  <c r="A1104" i="135"/>
  <c r="A1105" i="135"/>
  <c r="A1106" i="135"/>
  <c r="A1107" i="135"/>
  <c r="A1108" i="135"/>
  <c r="A1109" i="135"/>
  <c r="A1110" i="135"/>
  <c r="A1111" i="135"/>
  <c r="A1112" i="135"/>
  <c r="A1113" i="135"/>
  <c r="A1114" i="135"/>
  <c r="A1115" i="135"/>
  <c r="A1116" i="135"/>
  <c r="A1117" i="135"/>
  <c r="A1118" i="135"/>
  <c r="A1119" i="135"/>
  <c r="A1120" i="135"/>
  <c r="A1121" i="135"/>
  <c r="A1122" i="135"/>
  <c r="A1123" i="135"/>
  <c r="A1124" i="135"/>
  <c r="A1125" i="135"/>
  <c r="A1126" i="135"/>
  <c r="A1127" i="135"/>
  <c r="A1128" i="135"/>
  <c r="A1129" i="135"/>
  <c r="A1130" i="135"/>
  <c r="A1131" i="135"/>
  <c r="A1132" i="135"/>
  <c r="A1133" i="135"/>
  <c r="A1134" i="135"/>
  <c r="A1135" i="135"/>
  <c r="A1136" i="135"/>
  <c r="A1137" i="135"/>
  <c r="A1138" i="135"/>
  <c r="A1139" i="135"/>
  <c r="A1140" i="135"/>
  <c r="A1141" i="135"/>
  <c r="A1142" i="135"/>
  <c r="A1143" i="135"/>
  <c r="A1144" i="135"/>
  <c r="A1145" i="135"/>
  <c r="A1146" i="135"/>
  <c r="A1147" i="135"/>
  <c r="A1148" i="135"/>
  <c r="A1149" i="135"/>
  <c r="A1150" i="135"/>
  <c r="A1151" i="135"/>
  <c r="A1152" i="135"/>
  <c r="A1153" i="135"/>
  <c r="A1154" i="135"/>
  <c r="A1155" i="135"/>
  <c r="A1156" i="135"/>
  <c r="A1157" i="135"/>
  <c r="A1158" i="135"/>
  <c r="A1159" i="135"/>
  <c r="A1160" i="135"/>
  <c r="A1161" i="135"/>
  <c r="A1162" i="135"/>
  <c r="A1163" i="135"/>
  <c r="A1164" i="135"/>
  <c r="A1165" i="135"/>
  <c r="A1166" i="135"/>
  <c r="A1167" i="135"/>
  <c r="A1168" i="135"/>
  <c r="A1169" i="135"/>
  <c r="A1170" i="135"/>
  <c r="A1171" i="135"/>
  <c r="A1172" i="135"/>
  <c r="A1173" i="135"/>
  <c r="A1174" i="135"/>
  <c r="A1175" i="135"/>
  <c r="A1176" i="135"/>
  <c r="A1177" i="135"/>
  <c r="A1178" i="135"/>
  <c r="A1179" i="135"/>
  <c r="A1180" i="135"/>
  <c r="A1181" i="135"/>
  <c r="A1182" i="135"/>
  <c r="A1183" i="135"/>
  <c r="A1184" i="135"/>
  <c r="A1185" i="135"/>
  <c r="A1186" i="135"/>
  <c r="A1187" i="135"/>
  <c r="A1188" i="135"/>
  <c r="A1189" i="135"/>
  <c r="A1190" i="135"/>
  <c r="A1191" i="135"/>
  <c r="A1192" i="135"/>
  <c r="A1193" i="135"/>
  <c r="A1194" i="135"/>
  <c r="A1195" i="135"/>
  <c r="A1196" i="135"/>
  <c r="A1197" i="135"/>
  <c r="A1198" i="135"/>
  <c r="A1199" i="135"/>
  <c r="A1200" i="135"/>
  <c r="A1201" i="135"/>
  <c r="A1202" i="135"/>
  <c r="A1203" i="135"/>
  <c r="A1204" i="135"/>
  <c r="A1205" i="135"/>
  <c r="A1206" i="135"/>
  <c r="A1207" i="135"/>
  <c r="A1208" i="135"/>
  <c r="A1209" i="135"/>
  <c r="A1210" i="135"/>
  <c r="A1211" i="135"/>
  <c r="A1212" i="135"/>
  <c r="A1213" i="135"/>
  <c r="A1214" i="135"/>
  <c r="A1215" i="135"/>
  <c r="A1216" i="135"/>
  <c r="A1217" i="135"/>
  <c r="A1218" i="135"/>
  <c r="A1219" i="135"/>
  <c r="A1220" i="135"/>
  <c r="A1221" i="135"/>
  <c r="A1222" i="135"/>
  <c r="A1223" i="135"/>
  <c r="A1224" i="135"/>
  <c r="A1225" i="135"/>
  <c r="A1226" i="135"/>
  <c r="A1227" i="135"/>
  <c r="A1228" i="135"/>
  <c r="A1229" i="135"/>
  <c r="A1230" i="135"/>
  <c r="A1231" i="135"/>
  <c r="A1232" i="135"/>
  <c r="A1233" i="135"/>
  <c r="A1234" i="135"/>
  <c r="A1235" i="135"/>
  <c r="A1236" i="135"/>
  <c r="A1237" i="135"/>
  <c r="A1238" i="135"/>
  <c r="A1239" i="135"/>
  <c r="A1240" i="135"/>
  <c r="A1241" i="135"/>
  <c r="A1242" i="135"/>
  <c r="A1243" i="135"/>
  <c r="A1244" i="135"/>
  <c r="A1245" i="135"/>
  <c r="A1246" i="135"/>
  <c r="A1247" i="135"/>
  <c r="A1248" i="135"/>
  <c r="A1249" i="135"/>
  <c r="A1250" i="135"/>
  <c r="A1251" i="135"/>
  <c r="A1252" i="135"/>
  <c r="A1253" i="135"/>
  <c r="A1254" i="135"/>
  <c r="A1255" i="135"/>
  <c r="A1256" i="135"/>
  <c r="A1257" i="135"/>
  <c r="A1258" i="135"/>
  <c r="A1259" i="135"/>
  <c r="A1260" i="135"/>
  <c r="A1261" i="135"/>
  <c r="A1262" i="135"/>
  <c r="A1263" i="135"/>
  <c r="A1264" i="135"/>
  <c r="A1265" i="135"/>
  <c r="A1266" i="135"/>
  <c r="A1267" i="135"/>
  <c r="A1268" i="135"/>
  <c r="A1269" i="135"/>
  <c r="A1270" i="135"/>
  <c r="A1271" i="135"/>
  <c r="A1272" i="135"/>
  <c r="A1273" i="135"/>
  <c r="A1274" i="135"/>
  <c r="A1275" i="135"/>
  <c r="A1276" i="135"/>
  <c r="A1277" i="135"/>
  <c r="A1278" i="135"/>
  <c r="A1279" i="135"/>
  <c r="A1280" i="135"/>
  <c r="A1281" i="135"/>
  <c r="A1282" i="135"/>
  <c r="A1283" i="135"/>
  <c r="A1284" i="135"/>
  <c r="A1285" i="135"/>
  <c r="A1286" i="135"/>
  <c r="A1287" i="135"/>
  <c r="A1288" i="135"/>
  <c r="A1289" i="135"/>
  <c r="A1290" i="135"/>
  <c r="A1291" i="135"/>
  <c r="A1292" i="135"/>
  <c r="A1293" i="135"/>
  <c r="A1294" i="135"/>
  <c r="A1295" i="135"/>
  <c r="A1296" i="135"/>
  <c r="A1297" i="135"/>
  <c r="A1298" i="135"/>
  <c r="A1299" i="135"/>
  <c r="A1300" i="135"/>
  <c r="A1301" i="135"/>
  <c r="A1302" i="135"/>
  <c r="A1303" i="135"/>
  <c r="A1304" i="135"/>
  <c r="A1305" i="135"/>
  <c r="A1306" i="135"/>
  <c r="A1307" i="135"/>
  <c r="A1308" i="135"/>
  <c r="A1309" i="135"/>
  <c r="A1310" i="135"/>
  <c r="A1311" i="135"/>
  <c r="A1312" i="135"/>
  <c r="A1313" i="135"/>
  <c r="A1314" i="135"/>
  <c r="A1315" i="135"/>
  <c r="A1316" i="135"/>
  <c r="A1317" i="135"/>
  <c r="A1318" i="135"/>
  <c r="A1319" i="135"/>
  <c r="A1320" i="135"/>
  <c r="A1321" i="135"/>
  <c r="A1322" i="135"/>
  <c r="A1323" i="135"/>
  <c r="A1324" i="135"/>
  <c r="A1325" i="135"/>
  <c r="A1326" i="135"/>
  <c r="A1327" i="135"/>
  <c r="A1328" i="135"/>
  <c r="A1329" i="135"/>
  <c r="A1330" i="135"/>
  <c r="A1331" i="135"/>
  <c r="A1332" i="135"/>
  <c r="A1333" i="135"/>
  <c r="A1334" i="135"/>
  <c r="A1335" i="135"/>
  <c r="A1336" i="135"/>
  <c r="A1337" i="135"/>
  <c r="A1338" i="135"/>
  <c r="A1339" i="135"/>
  <c r="A1340" i="135"/>
  <c r="A1341" i="135"/>
  <c r="A1342" i="135"/>
  <c r="A1343" i="135"/>
  <c r="A1344" i="135"/>
  <c r="A1345" i="135"/>
  <c r="A1346" i="135"/>
  <c r="A1347" i="135"/>
  <c r="A1348" i="135"/>
  <c r="A1349" i="135"/>
  <c r="A1350" i="135"/>
  <c r="A1351" i="135"/>
  <c r="A1352" i="135"/>
  <c r="A1353" i="135"/>
  <c r="A1354" i="135"/>
  <c r="A1355" i="135"/>
  <c r="A1356" i="135"/>
  <c r="A1357" i="135"/>
  <c r="A1358" i="135"/>
  <c r="A1359" i="135"/>
  <c r="A1360" i="135"/>
  <c r="A1361" i="135"/>
  <c r="A1362" i="135"/>
  <c r="A1363" i="135"/>
  <c r="A1364" i="135"/>
  <c r="A1365" i="135"/>
  <c r="A1366" i="135"/>
  <c r="A1367" i="135"/>
  <c r="A1368" i="135"/>
  <c r="A1369" i="135"/>
  <c r="A1370" i="135"/>
  <c r="A1371" i="135"/>
  <c r="A1372" i="135"/>
  <c r="A1373" i="135"/>
  <c r="A1374" i="135"/>
  <c r="A1375" i="135"/>
  <c r="A1376" i="135"/>
  <c r="A1377" i="135"/>
  <c r="A1378" i="135"/>
  <c r="A1379" i="135"/>
  <c r="A1380" i="135"/>
  <c r="A1381" i="135"/>
  <c r="A1382" i="135"/>
  <c r="A1383" i="135"/>
  <c r="A1384" i="135"/>
  <c r="A1385" i="135"/>
  <c r="A1386" i="135"/>
  <c r="A1387" i="135"/>
  <c r="A1388" i="135"/>
  <c r="A1389" i="135"/>
  <c r="A1390" i="135"/>
  <c r="A1391" i="135"/>
  <c r="A1392" i="135"/>
  <c r="A1393" i="135"/>
  <c r="A1394" i="135"/>
  <c r="A1395" i="135"/>
  <c r="A1396" i="135"/>
  <c r="A1397" i="135"/>
  <c r="A1398" i="135"/>
  <c r="A1399" i="135"/>
  <c r="A1400" i="135"/>
  <c r="A1401" i="135"/>
  <c r="A1402" i="135"/>
  <c r="A1403" i="135"/>
  <c r="A1404" i="135"/>
  <c r="A1405" i="135"/>
  <c r="A1406" i="135"/>
  <c r="A1407" i="135"/>
  <c r="A1408" i="135"/>
  <c r="A1409" i="135"/>
  <c r="A1410" i="135"/>
  <c r="A1411" i="135"/>
  <c r="A1412" i="135"/>
  <c r="A1413" i="135"/>
  <c r="A1414" i="135"/>
  <c r="A1415" i="135"/>
  <c r="A1416" i="135"/>
  <c r="A1417" i="135"/>
  <c r="A1418" i="135"/>
  <c r="A1419" i="135"/>
  <c r="A1420" i="135"/>
  <c r="A1421" i="135"/>
  <c r="A1422" i="135"/>
  <c r="A1423" i="135"/>
  <c r="A1424" i="135"/>
  <c r="A1425" i="135"/>
  <c r="A1426" i="135"/>
  <c r="A1427" i="135"/>
  <c r="A1428" i="135"/>
  <c r="A1429" i="135"/>
  <c r="A1430" i="135"/>
  <c r="A1431" i="135"/>
  <c r="A1432" i="135"/>
  <c r="A1433" i="135"/>
  <c r="A1434" i="135"/>
  <c r="A1435" i="135"/>
  <c r="A1436" i="135"/>
  <c r="A1437" i="135"/>
  <c r="A1438" i="135"/>
  <c r="A1439" i="135"/>
  <c r="A1440" i="135"/>
  <c r="A1441" i="135"/>
  <c r="A1442" i="135"/>
  <c r="A1443" i="135"/>
  <c r="A1444" i="135"/>
  <c r="A1445" i="135"/>
  <c r="A1446" i="135"/>
  <c r="A1447" i="135"/>
  <c r="A1448" i="135"/>
  <c r="A1449" i="135"/>
  <c r="A1450" i="135"/>
  <c r="A1451" i="135"/>
  <c r="A1452" i="135"/>
  <c r="A1453" i="135"/>
  <c r="A1454" i="135"/>
  <c r="A1455" i="135"/>
  <c r="A1456" i="135"/>
  <c r="A1457" i="135"/>
  <c r="A1458" i="135"/>
  <c r="A1459" i="135"/>
  <c r="A1460" i="135"/>
  <c r="A1461" i="135"/>
  <c r="A1462" i="135"/>
  <c r="A1463" i="135"/>
  <c r="A1464" i="135"/>
  <c r="A1465" i="135"/>
  <c r="A1466" i="135"/>
  <c r="A1467" i="135"/>
  <c r="A1468" i="135"/>
  <c r="A1469" i="135"/>
  <c r="A1470" i="135"/>
  <c r="A1471" i="135"/>
  <c r="A1472" i="135"/>
  <c r="A1473" i="135"/>
  <c r="A1474" i="135"/>
  <c r="A1475" i="135"/>
  <c r="A1476" i="135"/>
  <c r="A1477" i="135"/>
  <c r="A1478" i="135"/>
  <c r="A1479" i="135"/>
  <c r="A1480" i="135"/>
  <c r="A1481" i="135"/>
  <c r="A1482" i="135"/>
  <c r="A1483" i="135"/>
  <c r="A1484" i="135"/>
  <c r="A1485" i="135"/>
  <c r="A1486" i="135"/>
  <c r="A1487" i="135"/>
  <c r="A1488" i="135"/>
  <c r="A1489" i="135"/>
  <c r="A1490" i="135"/>
  <c r="A1491" i="135"/>
  <c r="A1492" i="135"/>
  <c r="A1493" i="135"/>
  <c r="A1494" i="135"/>
  <c r="A1495" i="135"/>
  <c r="A1496" i="135"/>
  <c r="A1497" i="135"/>
  <c r="A1498" i="135"/>
  <c r="A1499" i="135"/>
  <c r="A1500" i="135"/>
  <c r="A1501" i="135"/>
  <c r="A1502" i="135"/>
  <c r="A1503" i="135"/>
  <c r="A1504" i="135"/>
  <c r="A1505" i="135"/>
  <c r="A1506" i="135"/>
  <c r="A1507" i="135"/>
  <c r="A1508" i="135"/>
  <c r="A1509" i="135"/>
  <c r="A1510" i="135"/>
  <c r="A1511" i="135"/>
  <c r="A1512" i="135"/>
  <c r="A1513" i="135"/>
  <c r="A1514" i="135"/>
  <c r="A1515" i="135"/>
  <c r="A1516" i="135"/>
  <c r="A1517" i="135"/>
  <c r="A1518" i="135"/>
  <c r="A1519" i="135"/>
  <c r="A1520" i="135"/>
  <c r="A1521" i="135"/>
  <c r="A1522" i="135"/>
  <c r="A1523" i="135"/>
  <c r="A1524" i="135"/>
  <c r="A1525" i="135"/>
  <c r="A1526" i="135"/>
  <c r="A1527" i="135"/>
  <c r="A1528" i="135"/>
  <c r="A1529" i="135"/>
  <c r="A1530" i="135"/>
  <c r="A1531" i="135"/>
  <c r="A1532" i="135"/>
  <c r="A1533" i="135"/>
  <c r="A1534" i="135"/>
  <c r="A1535" i="135"/>
  <c r="A1536" i="135"/>
  <c r="A1537" i="135"/>
  <c r="A1538" i="135"/>
  <c r="A1539" i="135"/>
  <c r="A1540" i="135"/>
  <c r="A1541" i="135"/>
  <c r="A1542" i="135"/>
  <c r="A1543" i="135"/>
  <c r="A1544" i="135"/>
  <c r="A1545" i="135"/>
  <c r="A1546" i="135"/>
  <c r="A1547" i="135"/>
  <c r="A1548" i="135"/>
  <c r="A1549" i="135"/>
  <c r="A1550" i="135"/>
  <c r="A1551" i="135"/>
  <c r="A1552" i="135"/>
  <c r="A1553" i="135"/>
  <c r="A1554" i="135"/>
  <c r="A1555" i="135"/>
  <c r="A1556" i="135"/>
  <c r="A1557" i="135"/>
  <c r="A1558" i="135"/>
  <c r="A1559" i="135"/>
  <c r="A1560" i="135"/>
  <c r="A1561" i="135"/>
  <c r="A1562" i="135"/>
  <c r="A1563" i="135"/>
  <c r="A1564" i="135"/>
  <c r="A1565" i="135"/>
  <c r="A1566" i="135"/>
  <c r="A1567" i="135"/>
  <c r="A1568" i="135"/>
  <c r="A1569" i="135"/>
  <c r="A1570" i="135"/>
  <c r="A1571" i="135"/>
  <c r="A1572" i="135"/>
  <c r="A1573" i="135"/>
  <c r="A1574" i="135"/>
  <c r="A1575" i="135"/>
  <c r="A1576" i="135"/>
  <c r="A1577" i="135"/>
  <c r="A1578" i="135"/>
  <c r="A1579" i="135"/>
  <c r="A1580" i="135"/>
  <c r="A1581" i="135"/>
  <c r="A1582" i="135"/>
  <c r="A1583" i="135"/>
  <c r="A1584" i="135"/>
  <c r="A1585" i="135"/>
  <c r="A1586" i="135"/>
  <c r="A1587" i="135"/>
  <c r="A1588" i="135"/>
  <c r="A1589" i="135"/>
  <c r="A1590" i="135"/>
  <c r="A1591" i="135"/>
  <c r="A1592" i="135"/>
  <c r="A1593" i="135"/>
  <c r="A1594" i="135"/>
  <c r="A1595" i="135"/>
  <c r="A1596" i="135"/>
  <c r="A1597" i="135"/>
  <c r="A1598" i="135"/>
  <c r="A1599" i="135"/>
  <c r="A1600" i="135"/>
  <c r="A1601" i="135"/>
  <c r="A1602" i="135"/>
  <c r="A1603" i="135"/>
  <c r="A1604" i="135"/>
  <c r="A1605" i="135"/>
  <c r="A1606" i="135"/>
  <c r="A1607" i="135"/>
  <c r="A1608" i="135"/>
  <c r="A1609" i="135"/>
  <c r="A1610" i="135"/>
  <c r="A1611" i="135"/>
  <c r="A1612" i="135"/>
  <c r="A1613" i="135"/>
  <c r="A1614" i="135"/>
  <c r="A1615" i="135"/>
  <c r="A1616" i="135"/>
  <c r="A1617" i="135"/>
  <c r="A1618" i="135"/>
  <c r="A1619" i="135"/>
  <c r="A1620" i="135"/>
  <c r="A1621" i="135"/>
  <c r="A1622" i="135"/>
  <c r="A1623" i="135"/>
  <c r="A1624" i="135"/>
  <c r="A1625" i="135"/>
  <c r="A1626" i="135"/>
  <c r="A1627" i="135"/>
  <c r="A1628" i="135"/>
  <c r="A1629" i="135"/>
  <c r="A1630" i="135"/>
  <c r="A1631" i="135"/>
  <c r="A1632" i="135"/>
  <c r="A1633" i="135"/>
  <c r="A1634" i="135"/>
  <c r="A1635" i="135"/>
  <c r="A1636" i="135"/>
  <c r="A1637" i="135"/>
  <c r="A1638" i="135"/>
  <c r="A1639" i="135"/>
  <c r="A1640" i="135"/>
  <c r="A1641" i="135"/>
  <c r="A1642" i="135"/>
  <c r="A1643" i="135"/>
  <c r="A1644" i="135"/>
  <c r="A1645" i="135"/>
  <c r="A1646" i="135"/>
  <c r="A1647" i="135"/>
  <c r="A1648" i="135"/>
  <c r="A1649" i="135"/>
  <c r="A1650" i="135"/>
  <c r="A1651" i="135"/>
  <c r="A1652" i="135"/>
  <c r="A1653" i="135"/>
  <c r="A1654" i="135"/>
  <c r="A1655" i="135"/>
  <c r="A1656" i="135"/>
  <c r="A1657" i="135"/>
  <c r="A1658" i="135"/>
  <c r="A1659" i="135"/>
  <c r="A1660" i="135"/>
  <c r="A1661" i="135"/>
  <c r="A1662" i="135"/>
  <c r="A1663" i="135"/>
  <c r="A1664" i="135"/>
  <c r="A1665" i="135"/>
  <c r="A1666" i="135"/>
  <c r="A1667" i="135"/>
  <c r="A1668" i="135"/>
  <c r="A1669" i="135"/>
  <c r="A1670" i="135"/>
  <c r="A1671" i="135"/>
  <c r="A1672" i="135"/>
  <c r="A1673" i="135"/>
  <c r="A1674" i="135"/>
  <c r="A1675" i="135"/>
  <c r="A1676" i="135"/>
  <c r="A1677" i="135"/>
  <c r="A1678" i="135"/>
  <c r="A1679" i="135"/>
  <c r="A1680" i="135"/>
  <c r="A1681" i="135"/>
  <c r="A1682" i="135"/>
  <c r="A1683" i="135"/>
  <c r="A1684" i="135"/>
  <c r="A1685" i="135"/>
  <c r="A1686" i="135"/>
  <c r="A1687" i="135"/>
  <c r="A1688" i="135"/>
  <c r="A1689" i="135"/>
  <c r="A1690" i="135"/>
  <c r="A1691" i="135"/>
  <c r="A1692" i="135"/>
  <c r="A1693" i="135"/>
  <c r="A1694" i="135"/>
  <c r="A1695" i="135"/>
  <c r="A1696" i="135"/>
  <c r="A1697" i="135"/>
  <c r="A1698" i="135"/>
  <c r="A1699" i="135"/>
  <c r="A1700" i="135"/>
  <c r="A1701" i="135"/>
  <c r="A1702" i="135"/>
  <c r="A1703" i="135"/>
  <c r="A1704" i="135"/>
  <c r="A1705" i="135"/>
  <c r="A1706" i="135"/>
  <c r="A1707" i="135"/>
  <c r="A1708" i="135"/>
  <c r="A1709" i="135"/>
  <c r="A1710" i="135"/>
  <c r="A1711" i="135"/>
  <c r="A1712" i="135"/>
  <c r="A1713" i="135"/>
  <c r="A1714" i="135"/>
  <c r="A1715" i="135"/>
  <c r="A1716" i="135"/>
  <c r="A1717" i="135"/>
  <c r="A1718" i="135"/>
  <c r="A1719" i="135"/>
  <c r="A1720" i="135"/>
  <c r="A1721" i="135"/>
  <c r="A1722" i="135"/>
  <c r="A1723" i="135"/>
  <c r="A1724" i="135"/>
  <c r="A1725" i="135"/>
  <c r="A1726" i="135"/>
  <c r="A1727" i="135"/>
  <c r="A1728" i="135"/>
  <c r="A1729" i="135"/>
  <c r="A1730" i="135"/>
  <c r="A1731" i="135"/>
  <c r="A1732" i="135"/>
  <c r="A1733" i="135"/>
  <c r="A1734" i="135"/>
  <c r="A1735" i="135"/>
  <c r="A1736" i="135"/>
  <c r="A1737" i="135"/>
  <c r="A1738" i="135"/>
  <c r="A1739" i="135"/>
  <c r="A1740" i="135"/>
  <c r="A1741" i="135"/>
  <c r="A1742" i="135"/>
  <c r="A1743" i="135"/>
  <c r="A1744" i="135"/>
  <c r="A1745" i="135"/>
  <c r="A1746" i="135"/>
  <c r="A1747" i="135"/>
  <c r="A1748" i="135"/>
  <c r="A1749" i="135"/>
  <c r="A1750" i="135"/>
  <c r="A1751" i="135"/>
  <c r="A1752" i="135"/>
  <c r="A1753" i="135"/>
  <c r="A1754" i="135"/>
  <c r="A1755" i="135"/>
  <c r="A1756" i="135"/>
  <c r="A1757" i="135"/>
  <c r="A1758" i="135"/>
  <c r="A1759" i="135"/>
  <c r="A1760" i="135"/>
  <c r="A1761" i="135"/>
  <c r="A1762" i="135"/>
  <c r="A1763" i="135"/>
  <c r="A1764" i="135"/>
  <c r="A1765" i="135"/>
  <c r="A1766" i="135"/>
  <c r="A1767" i="135"/>
  <c r="A1768" i="135"/>
  <c r="A1769" i="135"/>
  <c r="A1770" i="135"/>
  <c r="A1771" i="135"/>
  <c r="A1772" i="135"/>
  <c r="A1773" i="135"/>
  <c r="A1774" i="135"/>
  <c r="A1775" i="135"/>
  <c r="A1776" i="135"/>
  <c r="A1777" i="135"/>
  <c r="A1778" i="135"/>
  <c r="A1779" i="135"/>
  <c r="A1780" i="135"/>
  <c r="A1781" i="135"/>
  <c r="A1782" i="135"/>
  <c r="A1783" i="135"/>
  <c r="A1784" i="135"/>
  <c r="A1785" i="135"/>
  <c r="A1786" i="135"/>
  <c r="A1787" i="135"/>
  <c r="A1788" i="135"/>
  <c r="A1789" i="135"/>
  <c r="A1790" i="135"/>
  <c r="A1791" i="135"/>
  <c r="A1792" i="135"/>
  <c r="A1793" i="135"/>
  <c r="A1794" i="135"/>
  <c r="A1795" i="135"/>
  <c r="A1796" i="135"/>
  <c r="A1797" i="135"/>
  <c r="A1798" i="135"/>
  <c r="A1799" i="135"/>
  <c r="A1800" i="135"/>
  <c r="A1801" i="135"/>
  <c r="A1802" i="135"/>
  <c r="A1803" i="135"/>
  <c r="A1804" i="135"/>
  <c r="A1805" i="135"/>
  <c r="A1806" i="135"/>
  <c r="A1807" i="135"/>
  <c r="A1808" i="135"/>
  <c r="A1809" i="135"/>
  <c r="A1810" i="135"/>
  <c r="A1811" i="135"/>
  <c r="A1812" i="135"/>
  <c r="A1813" i="135"/>
  <c r="A1814" i="135"/>
  <c r="A1815" i="135"/>
  <c r="A1816" i="135"/>
  <c r="A1817" i="135"/>
  <c r="A1818" i="135"/>
  <c r="A1819" i="135"/>
  <c r="A1820" i="135"/>
  <c r="A1821" i="135"/>
  <c r="A1822" i="135"/>
  <c r="A1823" i="135"/>
  <c r="A1824" i="135"/>
  <c r="A1825" i="135"/>
  <c r="A1826" i="135"/>
  <c r="A1827" i="135"/>
  <c r="A1828" i="135"/>
  <c r="A1829" i="135"/>
  <c r="A1830" i="135"/>
  <c r="A1831" i="135"/>
  <c r="A1832" i="135"/>
  <c r="A1833" i="135"/>
  <c r="A1834" i="135"/>
  <c r="A1835" i="135"/>
  <c r="A1836" i="135"/>
  <c r="A1837" i="135"/>
  <c r="A1838" i="135"/>
  <c r="A1839" i="135"/>
  <c r="A1840" i="135"/>
  <c r="A1841" i="135"/>
  <c r="A1842" i="135"/>
  <c r="A1843" i="135"/>
  <c r="A1844" i="135"/>
  <c r="A1845" i="135"/>
  <c r="A1846" i="135"/>
  <c r="A1847" i="135"/>
  <c r="A1848" i="135"/>
  <c r="A1849" i="135"/>
  <c r="A1850" i="135"/>
  <c r="A1851" i="135"/>
  <c r="A1852" i="135"/>
  <c r="A1853" i="135"/>
  <c r="A1854" i="135"/>
  <c r="A1855" i="135"/>
  <c r="A1856" i="135"/>
  <c r="A1857" i="135"/>
  <c r="A1858" i="135"/>
  <c r="A1859" i="135"/>
  <c r="A1860" i="135"/>
  <c r="A1861" i="135"/>
  <c r="A1862" i="135"/>
  <c r="A1863" i="135"/>
  <c r="A1864" i="135"/>
  <c r="A1865" i="135"/>
  <c r="A1866" i="135"/>
  <c r="A1867" i="135"/>
  <c r="A1868" i="135"/>
  <c r="A1869" i="135"/>
  <c r="A1870" i="135"/>
  <c r="A1871" i="135"/>
  <c r="A1872" i="135"/>
  <c r="A1873" i="135"/>
  <c r="A1874" i="135"/>
  <c r="A1875" i="135"/>
  <c r="A1876" i="135"/>
  <c r="A1877" i="135"/>
  <c r="A1878" i="135"/>
  <c r="A1879" i="135"/>
  <c r="A1880" i="135"/>
  <c r="A1881" i="135"/>
  <c r="A1882" i="135"/>
  <c r="A1883" i="135"/>
  <c r="A1884" i="135"/>
  <c r="A1885" i="135"/>
  <c r="A1886" i="135"/>
  <c r="A1887" i="135"/>
  <c r="A1888" i="135"/>
  <c r="A1889" i="135"/>
  <c r="A1890" i="135"/>
  <c r="A1891" i="135"/>
  <c r="A1892" i="135"/>
  <c r="A1893" i="135"/>
  <c r="A1894" i="135"/>
  <c r="A1895" i="135"/>
  <c r="A1896" i="135"/>
  <c r="A1897" i="135"/>
  <c r="A1898" i="135"/>
  <c r="A1899" i="135"/>
  <c r="A1900" i="135"/>
  <c r="A1901" i="135"/>
  <c r="A1902" i="135"/>
  <c r="A1903" i="135"/>
  <c r="A1904" i="135"/>
  <c r="A1905" i="135"/>
  <c r="A1906" i="135"/>
  <c r="A1907" i="135"/>
  <c r="A1908" i="135"/>
  <c r="A1909" i="135"/>
  <c r="A1910" i="135"/>
  <c r="A1911" i="135"/>
  <c r="A1912" i="135"/>
  <c r="A1913" i="135"/>
  <c r="A1914" i="135"/>
  <c r="A1915" i="135"/>
  <c r="A1916" i="135"/>
  <c r="A1917" i="135"/>
  <c r="A1918" i="135"/>
  <c r="A1919" i="135"/>
  <c r="A1920" i="135"/>
  <c r="A1921" i="135"/>
  <c r="A1922" i="135"/>
  <c r="A1923" i="135"/>
  <c r="A1924" i="135"/>
  <c r="A1925" i="135"/>
  <c r="A1926" i="135"/>
  <c r="A1927" i="135"/>
  <c r="A1928" i="135"/>
  <c r="A1929" i="135"/>
  <c r="A1930" i="135"/>
  <c r="A1931" i="135"/>
  <c r="A1932" i="135"/>
  <c r="A1933" i="135"/>
  <c r="A1934" i="135"/>
  <c r="A1935" i="135"/>
  <c r="A1936" i="135"/>
  <c r="A1937" i="135"/>
  <c r="A1938" i="135"/>
  <c r="A1939" i="135"/>
  <c r="A1940" i="135"/>
  <c r="A1941" i="135"/>
  <c r="A1942" i="135"/>
  <c r="A1943" i="135"/>
  <c r="A1944" i="135"/>
  <c r="A1945" i="135"/>
  <c r="A1946" i="135"/>
  <c r="A1947" i="135"/>
  <c r="A1948" i="135"/>
  <c r="A1949" i="135"/>
  <c r="A1950" i="135"/>
  <c r="A1951" i="135"/>
  <c r="A1952" i="135"/>
  <c r="A1953" i="135"/>
  <c r="A1954" i="135"/>
  <c r="A1955" i="135"/>
  <c r="A1956" i="135"/>
  <c r="A1957" i="135"/>
  <c r="A1958" i="135"/>
  <c r="A1959" i="135"/>
  <c r="A1960" i="135"/>
  <c r="A1961" i="135"/>
  <c r="A1962" i="135"/>
  <c r="A1963" i="135"/>
  <c r="A1964" i="135"/>
  <c r="A1965" i="135"/>
  <c r="A1966" i="135"/>
  <c r="A1967" i="135"/>
  <c r="A1968" i="135"/>
  <c r="A1969" i="135"/>
  <c r="A1970" i="135"/>
  <c r="A1971" i="135"/>
  <c r="A1972" i="135"/>
  <c r="A1973" i="135"/>
  <c r="A1974" i="135"/>
  <c r="A1975" i="135"/>
  <c r="A1976" i="135"/>
  <c r="A1977" i="135"/>
  <c r="A1978" i="135"/>
  <c r="A1979" i="135"/>
  <c r="A1980" i="135"/>
  <c r="A1981" i="135"/>
  <c r="A1982" i="135"/>
  <c r="A1983" i="135"/>
  <c r="A1984" i="135"/>
  <c r="A1985" i="135"/>
  <c r="A1986" i="135"/>
  <c r="A1987" i="135"/>
  <c r="A1988" i="135"/>
  <c r="A1989" i="135"/>
  <c r="A1990" i="135"/>
  <c r="A1991" i="135"/>
  <c r="A1992" i="135"/>
  <c r="A1993" i="135"/>
  <c r="A1994" i="135"/>
  <c r="A1995" i="135"/>
  <c r="A1996" i="135"/>
  <c r="A1997" i="135"/>
  <c r="A1998" i="135"/>
  <c r="A1999" i="135"/>
  <c r="A2000" i="135"/>
  <c r="A2001" i="135"/>
  <c r="A2002" i="135"/>
  <c r="A2003" i="135"/>
  <c r="A2004" i="135"/>
  <c r="A2005" i="135"/>
  <c r="A2006" i="135"/>
  <c r="A2007" i="135"/>
  <c r="A2008" i="135"/>
  <c r="A2009" i="135"/>
  <c r="A2010" i="135"/>
  <c r="A2011" i="135"/>
  <c r="A2012" i="135"/>
  <c r="A2013" i="135"/>
  <c r="A2014" i="135"/>
  <c r="A2015" i="135"/>
  <c r="A2016" i="135"/>
  <c r="A2017" i="135"/>
  <c r="A2018" i="135"/>
  <c r="A2019" i="135"/>
  <c r="A2020" i="135"/>
  <c r="A2021" i="135"/>
  <c r="A2022" i="135"/>
  <c r="A2023" i="135"/>
  <c r="A2024" i="135"/>
  <c r="A2025" i="135"/>
  <c r="A2026" i="135"/>
  <c r="A2027" i="135"/>
  <c r="A2028" i="135"/>
  <c r="A2029" i="135"/>
  <c r="A2030" i="135"/>
  <c r="A2031" i="135"/>
  <c r="A2032" i="135"/>
  <c r="A2033" i="135"/>
  <c r="A2034" i="135"/>
  <c r="A2035" i="135"/>
  <c r="A2036" i="135"/>
  <c r="A2037" i="135"/>
  <c r="A2038" i="135"/>
  <c r="A2039" i="135"/>
  <c r="A2040" i="135"/>
  <c r="A2041" i="135"/>
  <c r="A2042" i="135"/>
  <c r="A2043" i="135"/>
  <c r="A2044" i="135"/>
  <c r="A2045" i="135"/>
  <c r="A2046" i="135"/>
  <c r="A2047" i="135"/>
  <c r="A2048" i="135"/>
  <c r="A2049" i="135"/>
  <c r="A2050" i="135"/>
  <c r="A2051" i="135"/>
  <c r="A2052" i="135"/>
  <c r="A2053" i="135"/>
  <c r="A2054" i="135"/>
  <c r="A2055" i="135"/>
  <c r="A2056" i="135"/>
  <c r="A2057" i="135"/>
  <c r="A2058" i="135"/>
  <c r="A2059" i="135"/>
  <c r="A2060" i="135"/>
  <c r="A2061" i="135"/>
  <c r="A2062" i="135"/>
  <c r="A2063" i="135"/>
  <c r="A2064" i="135"/>
  <c r="A2065" i="135"/>
  <c r="A2066" i="135"/>
  <c r="A2067" i="135"/>
  <c r="A2068" i="135"/>
  <c r="A2069" i="135"/>
  <c r="A2070" i="135"/>
  <c r="A2071" i="135"/>
  <c r="A2072" i="135"/>
  <c r="A2073" i="135"/>
  <c r="A2074" i="135"/>
  <c r="A2075" i="135"/>
  <c r="A2076" i="135"/>
  <c r="A2077" i="135"/>
  <c r="A2078" i="135"/>
  <c r="A2079" i="135"/>
  <c r="A2080" i="135"/>
  <c r="A2081" i="135"/>
  <c r="A2082" i="135"/>
  <c r="A2083" i="135"/>
  <c r="A2084" i="135"/>
  <c r="A2085" i="135"/>
  <c r="A2086" i="135"/>
  <c r="A2087" i="135"/>
  <c r="A2088" i="135"/>
  <c r="A2089" i="135"/>
  <c r="A2090" i="135"/>
  <c r="A2091" i="135"/>
  <c r="A2092" i="135"/>
  <c r="A2093" i="135"/>
  <c r="A2094" i="135"/>
  <c r="A2095" i="135"/>
  <c r="A2096" i="135"/>
  <c r="A2097" i="135"/>
  <c r="A2098" i="135"/>
  <c r="A2099" i="135"/>
  <c r="A2100" i="135"/>
  <c r="A2101" i="135"/>
  <c r="A2102" i="135"/>
  <c r="A2103" i="135"/>
  <c r="A2104" i="135"/>
  <c r="A2105" i="135"/>
  <c r="A2106" i="135"/>
  <c r="A2107" i="135"/>
  <c r="A2108" i="135"/>
  <c r="A2109" i="135"/>
  <c r="A2110" i="135"/>
  <c r="A2111" i="135"/>
  <c r="A2112" i="135"/>
  <c r="A2113" i="135"/>
  <c r="A2114" i="135"/>
  <c r="A2115" i="135"/>
  <c r="A2116" i="135"/>
  <c r="A2117" i="135"/>
  <c r="A2118" i="135"/>
  <c r="A2119" i="135"/>
  <c r="A2120" i="135"/>
  <c r="A2121" i="135"/>
  <c r="A2122" i="135"/>
  <c r="A2123" i="135"/>
  <c r="A2124" i="135"/>
  <c r="A2125" i="135"/>
  <c r="A2126" i="135"/>
  <c r="A2127" i="135"/>
  <c r="A2128" i="135"/>
  <c r="A2129" i="135"/>
  <c r="A2130" i="135"/>
  <c r="A2131" i="135"/>
  <c r="A2132" i="135"/>
  <c r="A2133" i="135"/>
  <c r="A2134" i="135"/>
  <c r="A2135" i="135"/>
  <c r="A2136" i="135"/>
  <c r="A2137" i="135"/>
  <c r="A2138" i="135"/>
  <c r="A2139" i="135"/>
  <c r="A2140" i="135"/>
  <c r="A2141" i="135"/>
  <c r="A2142" i="135"/>
  <c r="A2143" i="135"/>
  <c r="A2144" i="135"/>
  <c r="A2145" i="135"/>
  <c r="A2146" i="135"/>
  <c r="A2147" i="135"/>
  <c r="A2148" i="135"/>
  <c r="A2149" i="135"/>
  <c r="A2150" i="135"/>
  <c r="A2151" i="135"/>
  <c r="A2152" i="135"/>
  <c r="A2153" i="135"/>
  <c r="A2154" i="135"/>
  <c r="A2155" i="135"/>
  <c r="A2156" i="135"/>
  <c r="A2157" i="135"/>
  <c r="A2158" i="135"/>
  <c r="A2159" i="135"/>
  <c r="A2160" i="135"/>
  <c r="A2161" i="135"/>
  <c r="A2162" i="135"/>
  <c r="A2163" i="135"/>
  <c r="A2164" i="135"/>
  <c r="A2165" i="135"/>
  <c r="A2166" i="135"/>
  <c r="A2167" i="135"/>
  <c r="A2168" i="135"/>
  <c r="A2169" i="135"/>
  <c r="A2170" i="135"/>
  <c r="A2171" i="135"/>
  <c r="A2172" i="135"/>
  <c r="A2173" i="135"/>
  <c r="A2174" i="135"/>
  <c r="A2175" i="135"/>
  <c r="A2176" i="135"/>
  <c r="A2177" i="135"/>
  <c r="A2178" i="135"/>
  <c r="A2179" i="135"/>
  <c r="A2180" i="135"/>
  <c r="A2181" i="135"/>
  <c r="A2182" i="135"/>
  <c r="A2183" i="135"/>
  <c r="A2184" i="135"/>
  <c r="A2185" i="135"/>
  <c r="A2186" i="135"/>
  <c r="A2187" i="135"/>
  <c r="A2188" i="135"/>
  <c r="A2189" i="135"/>
  <c r="A2190" i="135"/>
  <c r="A2191" i="135"/>
  <c r="A2192" i="135"/>
  <c r="A2193" i="135"/>
  <c r="A2194" i="135"/>
  <c r="A2195" i="135"/>
  <c r="A2196" i="135"/>
  <c r="A2197" i="135"/>
  <c r="A2198" i="135"/>
  <c r="A2199" i="135"/>
  <c r="A2200" i="135"/>
  <c r="A2201" i="135"/>
  <c r="A2202" i="135"/>
  <c r="A2203" i="135"/>
  <c r="A2204" i="135"/>
  <c r="A2205" i="135"/>
  <c r="A2206" i="135"/>
  <c r="A2207" i="135"/>
  <c r="A2208" i="135"/>
  <c r="A2209" i="135"/>
  <c r="A2210" i="135"/>
  <c r="A2211" i="135"/>
  <c r="A2212" i="135"/>
  <c r="A2213" i="135"/>
  <c r="A2214" i="135"/>
  <c r="A2215" i="135"/>
  <c r="A2216" i="135"/>
  <c r="A2217" i="135"/>
  <c r="A2218" i="135"/>
  <c r="A2219" i="135"/>
  <c r="A2220" i="135"/>
  <c r="A2221" i="135"/>
  <c r="A2222" i="135"/>
  <c r="A2223" i="135"/>
  <c r="A2224" i="135"/>
  <c r="A2225" i="135"/>
  <c r="A2226" i="135"/>
  <c r="A2227" i="135"/>
  <c r="A2228" i="135"/>
  <c r="A2229" i="135"/>
  <c r="A2230" i="135"/>
  <c r="A2231" i="135"/>
  <c r="A2232" i="135"/>
  <c r="A2233" i="135"/>
  <c r="A2234" i="135"/>
  <c r="A2235" i="135"/>
  <c r="A2236" i="135"/>
  <c r="A2237" i="135"/>
  <c r="A2238" i="135"/>
  <c r="A2239" i="135"/>
  <c r="A2240" i="135"/>
  <c r="A2241" i="135"/>
  <c r="A2242" i="135"/>
  <c r="A2243" i="135"/>
  <c r="A2244" i="135"/>
  <c r="A2245" i="135"/>
  <c r="A2246" i="135"/>
  <c r="A2247" i="135"/>
  <c r="A2248" i="135"/>
  <c r="A2249" i="135"/>
  <c r="A2250" i="135"/>
  <c r="A2251" i="135"/>
  <c r="A2252" i="135"/>
  <c r="A2253" i="135"/>
  <c r="A2254" i="135"/>
  <c r="A2255" i="135"/>
  <c r="A2256" i="135"/>
  <c r="A2257" i="135"/>
  <c r="A2258" i="135"/>
  <c r="A2259" i="135"/>
  <c r="A2260" i="135"/>
  <c r="A2261" i="135"/>
  <c r="A2262" i="135"/>
  <c r="A2263" i="135"/>
  <c r="A2264" i="135"/>
  <c r="A2265" i="135"/>
  <c r="A2266" i="135"/>
  <c r="A2267" i="135"/>
  <c r="A2268" i="135"/>
  <c r="A2269" i="135"/>
  <c r="A2270" i="135"/>
  <c r="A2271" i="135"/>
  <c r="A2272" i="135"/>
  <c r="A2273" i="135"/>
  <c r="A2274" i="135"/>
  <c r="A2275" i="135"/>
  <c r="A2276" i="135"/>
  <c r="A2277" i="135"/>
  <c r="A2278" i="135"/>
  <c r="A2279" i="135"/>
  <c r="A2280" i="135"/>
  <c r="A2281" i="135"/>
  <c r="A2282" i="135"/>
  <c r="A2283" i="135"/>
  <c r="A2284" i="135"/>
  <c r="A2285" i="135"/>
  <c r="A2286" i="135"/>
  <c r="A2287" i="135"/>
  <c r="A2288" i="135"/>
  <c r="A2289" i="135"/>
  <c r="A2290" i="135"/>
  <c r="A2291" i="135"/>
  <c r="A2292" i="135"/>
  <c r="A2293" i="135"/>
  <c r="A2294" i="135"/>
  <c r="A2295" i="135"/>
  <c r="A2296" i="135"/>
  <c r="A2297" i="135"/>
  <c r="A2298" i="135"/>
  <c r="A2299" i="135"/>
  <c r="A2300" i="135"/>
  <c r="A2301" i="135"/>
  <c r="A2302" i="135"/>
  <c r="A2303" i="135"/>
  <c r="A2304" i="135"/>
  <c r="A2305" i="135"/>
  <c r="A2306" i="135"/>
  <c r="A2307" i="135"/>
  <c r="A2308" i="135"/>
  <c r="A2309" i="135"/>
  <c r="A2310" i="135"/>
  <c r="A2311" i="135"/>
  <c r="A2312" i="135"/>
  <c r="A2313" i="135"/>
  <c r="A2314" i="135"/>
  <c r="A2315" i="135"/>
  <c r="A2316" i="135"/>
  <c r="A2317" i="135"/>
  <c r="A2318" i="135"/>
  <c r="A2319" i="135"/>
  <c r="A2320" i="135"/>
  <c r="A2321" i="135"/>
  <c r="A2322" i="135"/>
  <c r="A2323" i="135"/>
  <c r="A2324" i="135"/>
  <c r="A2325" i="135"/>
  <c r="A2326" i="135"/>
  <c r="A2327" i="135"/>
  <c r="A2328" i="135"/>
  <c r="A2329" i="135"/>
  <c r="A2330" i="135"/>
  <c r="A2331" i="135"/>
  <c r="A2332" i="135"/>
  <c r="A2333" i="135"/>
  <c r="A2334" i="135"/>
  <c r="A2335" i="135"/>
  <c r="A2336" i="135"/>
  <c r="A2337" i="135"/>
  <c r="A2338" i="135"/>
  <c r="A2339" i="135"/>
  <c r="A2340" i="135"/>
  <c r="A2341" i="135"/>
  <c r="A2342" i="135"/>
  <c r="A2343" i="135"/>
  <c r="A2344" i="135"/>
  <c r="A2345" i="135"/>
  <c r="A2346" i="135"/>
  <c r="A2347" i="135"/>
  <c r="A2348" i="135"/>
  <c r="A2349" i="135"/>
  <c r="A2350" i="135"/>
  <c r="A2351" i="135"/>
  <c r="A2352" i="135"/>
  <c r="A2353" i="135"/>
  <c r="A2354" i="135"/>
  <c r="A2355" i="135"/>
  <c r="A2356" i="135"/>
  <c r="A2357" i="135"/>
  <c r="A2358" i="135"/>
  <c r="A2359" i="135"/>
  <c r="A2360" i="135"/>
  <c r="A2361" i="135"/>
  <c r="A2362" i="135"/>
  <c r="A2363" i="135"/>
  <c r="A2364" i="135"/>
  <c r="A2365" i="135"/>
  <c r="A2366" i="135"/>
  <c r="A2367" i="135"/>
  <c r="A2368" i="135"/>
  <c r="A2369" i="135"/>
  <c r="A2370" i="135"/>
  <c r="A2371" i="135"/>
  <c r="A2372" i="135"/>
  <c r="A2373" i="135"/>
  <c r="A2374" i="135"/>
  <c r="A2375" i="135"/>
  <c r="A2376" i="135"/>
  <c r="A2377" i="135"/>
  <c r="A2378" i="135"/>
  <c r="A2379" i="135"/>
  <c r="A2380" i="135"/>
  <c r="A2381" i="135"/>
  <c r="A2382" i="135"/>
  <c r="A2383" i="135"/>
  <c r="A2384" i="135"/>
  <c r="A2385" i="135"/>
  <c r="A2386" i="135"/>
  <c r="A2387" i="135"/>
  <c r="A2388" i="135"/>
  <c r="A2389" i="135"/>
  <c r="A2390" i="135"/>
  <c r="A2391" i="135"/>
  <c r="A2392" i="135"/>
  <c r="A2393" i="135"/>
  <c r="A2394" i="135"/>
  <c r="A2395" i="135"/>
  <c r="A2396" i="135"/>
  <c r="A2397" i="135"/>
  <c r="A2398" i="135"/>
  <c r="A2399" i="135"/>
  <c r="A2400" i="135"/>
  <c r="A2401" i="135"/>
  <c r="A2402" i="135"/>
  <c r="A2403" i="135"/>
  <c r="A2404" i="135"/>
  <c r="A2405" i="135"/>
  <c r="A2406" i="135"/>
  <c r="A2407" i="135"/>
  <c r="A2408" i="135"/>
  <c r="A2409" i="135"/>
  <c r="A2410" i="135"/>
  <c r="A2411" i="135"/>
  <c r="A2412" i="135"/>
  <c r="A2413" i="135"/>
  <c r="A2414" i="135"/>
  <c r="A2415" i="135"/>
  <c r="A2416" i="135"/>
  <c r="A2417" i="135"/>
  <c r="A2418" i="135"/>
  <c r="A2419" i="135"/>
  <c r="A2420" i="135"/>
  <c r="A2421" i="135"/>
  <c r="A2422" i="135"/>
  <c r="A2423" i="135"/>
  <c r="A2424" i="135"/>
  <c r="A2425" i="135"/>
  <c r="A2426" i="135"/>
  <c r="A2427" i="135"/>
  <c r="A2428" i="135"/>
  <c r="A2429" i="135"/>
  <c r="A2430" i="135"/>
  <c r="A2431" i="135"/>
  <c r="A2432" i="135"/>
  <c r="A2433" i="135"/>
  <c r="A2434" i="135"/>
  <c r="A2435" i="135"/>
  <c r="A2436" i="135"/>
  <c r="A2437" i="135"/>
  <c r="A2438" i="135"/>
  <c r="A2439" i="135"/>
  <c r="A2440" i="135"/>
  <c r="A2441" i="135"/>
  <c r="A2442" i="135"/>
  <c r="A2443" i="135"/>
  <c r="A2444" i="135"/>
  <c r="A2445" i="135"/>
  <c r="A2446" i="135"/>
  <c r="A2447" i="135"/>
  <c r="A2448" i="135"/>
  <c r="A2449" i="135"/>
  <c r="A2450" i="135"/>
  <c r="A2451" i="135"/>
  <c r="A2452" i="135"/>
  <c r="A2453" i="135"/>
  <c r="A2454" i="135"/>
  <c r="A2455" i="135"/>
  <c r="A2456" i="135"/>
  <c r="A2457" i="135"/>
  <c r="A2458" i="135"/>
  <c r="A2459" i="135"/>
  <c r="A2460" i="135"/>
  <c r="A2461" i="135"/>
  <c r="A2462" i="135"/>
  <c r="A2463" i="135"/>
  <c r="A2464" i="135"/>
  <c r="A2465" i="135"/>
  <c r="A2466" i="135"/>
  <c r="A2467" i="135"/>
  <c r="A2468" i="135"/>
  <c r="A2469" i="135"/>
  <c r="A2470" i="135"/>
  <c r="A2471" i="135"/>
  <c r="A2472" i="135"/>
  <c r="A2473" i="135"/>
  <c r="A2474" i="135"/>
  <c r="A2475" i="135"/>
  <c r="A2476" i="135"/>
  <c r="A2477" i="135"/>
  <c r="A2478" i="135"/>
  <c r="A2479" i="135"/>
  <c r="A2480" i="135"/>
  <c r="A2481" i="135"/>
  <c r="A2482" i="135"/>
  <c r="A2483" i="135"/>
  <c r="A2484" i="135"/>
  <c r="A2485" i="135"/>
  <c r="A2486" i="135"/>
  <c r="A2487" i="135"/>
  <c r="A2488" i="135"/>
  <c r="A2489" i="135"/>
  <c r="A2490" i="135"/>
  <c r="A2491" i="135"/>
  <c r="A2492" i="135"/>
  <c r="A2493" i="135"/>
  <c r="A2494" i="135"/>
  <c r="A2495" i="135"/>
  <c r="A2496" i="135"/>
  <c r="A2497" i="135"/>
  <c r="A2498" i="135"/>
  <c r="A2499" i="135"/>
  <c r="A2500" i="135"/>
  <c r="A2501" i="135"/>
  <c r="A2502" i="135"/>
  <c r="A2503" i="135"/>
  <c r="A2504" i="135"/>
  <c r="A2505" i="135"/>
  <c r="A2506" i="135"/>
  <c r="A2507" i="135"/>
  <c r="A2508" i="135"/>
  <c r="A2509" i="135"/>
  <c r="A2510" i="135"/>
  <c r="A2511" i="135"/>
  <c r="A2512" i="135"/>
  <c r="A2513" i="135"/>
  <c r="A2514" i="135"/>
  <c r="A2515" i="135"/>
  <c r="A2516" i="135"/>
  <c r="A2517" i="135"/>
  <c r="A2518" i="135"/>
  <c r="A2519" i="135"/>
  <c r="A2520" i="135"/>
  <c r="A2521" i="135"/>
  <c r="A2522" i="135"/>
  <c r="A2523" i="135"/>
  <c r="A2524" i="135"/>
  <c r="A2525" i="135"/>
  <c r="A2526" i="135"/>
  <c r="A2527" i="135"/>
  <c r="A2528" i="135"/>
  <c r="A2529" i="135"/>
  <c r="A2530" i="135"/>
  <c r="A2531" i="135"/>
  <c r="A2532" i="135"/>
  <c r="A2533" i="135"/>
  <c r="A2534" i="135"/>
  <c r="A2535" i="135"/>
  <c r="A2536" i="135"/>
  <c r="A2537" i="135"/>
  <c r="A2538" i="135"/>
  <c r="A2539" i="135"/>
  <c r="A2540" i="135"/>
  <c r="A2541" i="135"/>
  <c r="A2542" i="135"/>
  <c r="A2543" i="135"/>
  <c r="A2544" i="135"/>
  <c r="A2545" i="135"/>
  <c r="A2546" i="135"/>
  <c r="A2547" i="135"/>
  <c r="A2548" i="135"/>
  <c r="A2549" i="135"/>
  <c r="A2550" i="135"/>
  <c r="A2551" i="135"/>
  <c r="A2552" i="135"/>
  <c r="A2553" i="135"/>
  <c r="A2554" i="135"/>
  <c r="A2555" i="135"/>
  <c r="A2556" i="135"/>
  <c r="A2557" i="135"/>
  <c r="A2558" i="135"/>
  <c r="A2559" i="135"/>
  <c r="A2560" i="135"/>
  <c r="A2561" i="135"/>
  <c r="A2562" i="135"/>
  <c r="A2563" i="135"/>
  <c r="A2564" i="135"/>
  <c r="A2565" i="135"/>
  <c r="A2566" i="135"/>
  <c r="A2567" i="135"/>
  <c r="A2568" i="135"/>
  <c r="A2569" i="135"/>
  <c r="A2570" i="135"/>
  <c r="A2571" i="135"/>
  <c r="A2572" i="135"/>
  <c r="A2573" i="135"/>
  <c r="A2574" i="135"/>
  <c r="A2575" i="135"/>
  <c r="A2576" i="135"/>
  <c r="A2577" i="135"/>
  <c r="A2578" i="135"/>
  <c r="A2579" i="135"/>
  <c r="A2580" i="135"/>
  <c r="A2581" i="135"/>
  <c r="A2582" i="135"/>
  <c r="A2583" i="135"/>
  <c r="A2584" i="135"/>
  <c r="A2585" i="135"/>
  <c r="A2586" i="135"/>
  <c r="A2587" i="135"/>
  <c r="A2588" i="135"/>
  <c r="A2589" i="135"/>
  <c r="A2590" i="135"/>
  <c r="A2591" i="135"/>
  <c r="A2592" i="135"/>
  <c r="A2593" i="135"/>
  <c r="A2594" i="135"/>
  <c r="A2595" i="135"/>
  <c r="A2596" i="135"/>
  <c r="A2597" i="135"/>
  <c r="A2598" i="135"/>
  <c r="A2599" i="135"/>
  <c r="A2600" i="135"/>
  <c r="A2601" i="135"/>
  <c r="A2602" i="135"/>
  <c r="A2603" i="135"/>
  <c r="A2604" i="135"/>
  <c r="A2605" i="135"/>
  <c r="A2606" i="135"/>
  <c r="A2607" i="135"/>
  <c r="A2608" i="135"/>
  <c r="A2609" i="135"/>
  <c r="A2610" i="135"/>
  <c r="A2611" i="135"/>
  <c r="A2612" i="135"/>
  <c r="A2613" i="135"/>
  <c r="A2614" i="135"/>
  <c r="A2615" i="135"/>
  <c r="A2616" i="135"/>
  <c r="A2617" i="135"/>
  <c r="A2618" i="135"/>
  <c r="A2619" i="135"/>
  <c r="A2620" i="135"/>
  <c r="A2621" i="135"/>
  <c r="A2622" i="135"/>
  <c r="A2623" i="135"/>
  <c r="A2624" i="135"/>
  <c r="A2625" i="135"/>
  <c r="A2626" i="135"/>
  <c r="A2627" i="135"/>
  <c r="A2628" i="135"/>
  <c r="A2629" i="135"/>
  <c r="A2630" i="135"/>
  <c r="A2631" i="135"/>
  <c r="A2632" i="135"/>
  <c r="A2633" i="135"/>
  <c r="A2634" i="135"/>
  <c r="A2635" i="135"/>
  <c r="A2636" i="135"/>
  <c r="A2637" i="135"/>
  <c r="A2638" i="135"/>
  <c r="A2639" i="135"/>
  <c r="A2640" i="135"/>
  <c r="A2641" i="135"/>
  <c r="A2642" i="135"/>
  <c r="A2643" i="135"/>
  <c r="A2644" i="135"/>
  <c r="A2645" i="135"/>
  <c r="A2646" i="135"/>
  <c r="A2647" i="135"/>
  <c r="A2648" i="135"/>
  <c r="A2649" i="135"/>
  <c r="A2650" i="135"/>
  <c r="A2651" i="135"/>
  <c r="A2652" i="135"/>
  <c r="A2653" i="135"/>
  <c r="A2654" i="135"/>
  <c r="A2655" i="135"/>
  <c r="A2656" i="135"/>
  <c r="A2657" i="135"/>
  <c r="A2658" i="135"/>
  <c r="A2659" i="135"/>
  <c r="A2660" i="135"/>
  <c r="A2661" i="135"/>
  <c r="A2662" i="135"/>
  <c r="A2663" i="135"/>
  <c r="A2664" i="135"/>
  <c r="A2665" i="135"/>
  <c r="A2666" i="135"/>
  <c r="A2667" i="135"/>
  <c r="A2668" i="135"/>
  <c r="A2669" i="135"/>
  <c r="A2670" i="135"/>
  <c r="A2671" i="135"/>
  <c r="A2672" i="135"/>
  <c r="A2673" i="135"/>
  <c r="A2674" i="135"/>
  <c r="A2675" i="135"/>
  <c r="A2676" i="135"/>
  <c r="A2677" i="135"/>
  <c r="A2678" i="135"/>
  <c r="A2679" i="135"/>
  <c r="A2680" i="135"/>
  <c r="A2681" i="135"/>
  <c r="A2682" i="135"/>
  <c r="A2683" i="135"/>
  <c r="A2684" i="135"/>
  <c r="A2685" i="135"/>
  <c r="A2686" i="135"/>
  <c r="A2687" i="135"/>
  <c r="A2688" i="135"/>
  <c r="A2689" i="135"/>
  <c r="A2690" i="135"/>
  <c r="A2691" i="135"/>
  <c r="A2692" i="135"/>
  <c r="A2693" i="135"/>
  <c r="A2694" i="135"/>
  <c r="A2695" i="135"/>
  <c r="A2696" i="135"/>
  <c r="A2697" i="135"/>
  <c r="A2698" i="135"/>
  <c r="A2699" i="135"/>
  <c r="A2700" i="135"/>
  <c r="A2701" i="135"/>
  <c r="A2702" i="135"/>
  <c r="A2703" i="135"/>
  <c r="A2704" i="135"/>
  <c r="A2705" i="135"/>
  <c r="A2706" i="135"/>
  <c r="A2707" i="135"/>
  <c r="A2708" i="135"/>
  <c r="A2709" i="135"/>
  <c r="A2710" i="135"/>
  <c r="A2711" i="135"/>
  <c r="A2712" i="135"/>
  <c r="A2713" i="135"/>
  <c r="A2714" i="135"/>
  <c r="A2715" i="135"/>
  <c r="A2716" i="135"/>
  <c r="A2717" i="135"/>
  <c r="A2718" i="135"/>
  <c r="A2719" i="135"/>
  <c r="A2720" i="135"/>
  <c r="A2721" i="135"/>
  <c r="A2722" i="135"/>
  <c r="A2723" i="135"/>
  <c r="A2724" i="135"/>
  <c r="A2725" i="135"/>
  <c r="A2726" i="135"/>
  <c r="A2727" i="135"/>
  <c r="A2728" i="135"/>
  <c r="A2729" i="135"/>
  <c r="A2730" i="135"/>
  <c r="A2731" i="135"/>
  <c r="A2732" i="135"/>
  <c r="A2733" i="135"/>
  <c r="A2734" i="135"/>
  <c r="A2735" i="135"/>
  <c r="A2736" i="135"/>
  <c r="A2737" i="135"/>
  <c r="A2738" i="135"/>
  <c r="A2739" i="135"/>
  <c r="A2740" i="135"/>
  <c r="A2741" i="135"/>
  <c r="A2742" i="135"/>
  <c r="A2743" i="135"/>
  <c r="A2744" i="135"/>
  <c r="A2745" i="135"/>
  <c r="A2746" i="135"/>
  <c r="A2747" i="135"/>
  <c r="A2748" i="135"/>
  <c r="A2749" i="135"/>
  <c r="A2750" i="135"/>
  <c r="A2751" i="135"/>
  <c r="A2752" i="135"/>
  <c r="A2753" i="135"/>
  <c r="A2754" i="135"/>
  <c r="A2755" i="135"/>
  <c r="A2756" i="135"/>
  <c r="A2757" i="135"/>
  <c r="A2758" i="135"/>
  <c r="A2759" i="135"/>
  <c r="A2760" i="135"/>
  <c r="A2761" i="135"/>
  <c r="A2762" i="135"/>
  <c r="A2763" i="135"/>
  <c r="A2764" i="135"/>
  <c r="A2765" i="135"/>
  <c r="A2766" i="135"/>
  <c r="A2767" i="135"/>
  <c r="A2768" i="135"/>
  <c r="A2769" i="135"/>
  <c r="A2770" i="135"/>
  <c r="A2771" i="135"/>
  <c r="A2772" i="135"/>
  <c r="A2773" i="135"/>
  <c r="A2774" i="135"/>
  <c r="A2775" i="135"/>
  <c r="A2776" i="135"/>
  <c r="A2777" i="135"/>
  <c r="A2778" i="135"/>
  <c r="A2779" i="135"/>
  <c r="A2780" i="135"/>
  <c r="A2781" i="135"/>
  <c r="A2782" i="135"/>
  <c r="A2783" i="135"/>
  <c r="A2784" i="135"/>
  <c r="A2785" i="135"/>
  <c r="A2786" i="135"/>
  <c r="A2787" i="135"/>
  <c r="A2788" i="135"/>
  <c r="A2789" i="135"/>
  <c r="A2790" i="135"/>
  <c r="A2791" i="135"/>
  <c r="A2792" i="135"/>
  <c r="A2793" i="135"/>
  <c r="A2794" i="135"/>
  <c r="A2795" i="135"/>
  <c r="A2796" i="135"/>
  <c r="A2797" i="135"/>
  <c r="A2798" i="135"/>
  <c r="A2799" i="135"/>
  <c r="A2800" i="135"/>
  <c r="A2801" i="135"/>
  <c r="A2802" i="135"/>
  <c r="A2803" i="135"/>
  <c r="A2804" i="135"/>
  <c r="A2805" i="135"/>
  <c r="A2806" i="135"/>
  <c r="A2807" i="135"/>
  <c r="A2808" i="135"/>
  <c r="A2809" i="135"/>
  <c r="A2810" i="135"/>
  <c r="A2811" i="135"/>
  <c r="A2812" i="135"/>
  <c r="A2813" i="135"/>
  <c r="A2814" i="135"/>
  <c r="A2815" i="135"/>
  <c r="A2816" i="135"/>
  <c r="A2817" i="135"/>
  <c r="A2818" i="135"/>
  <c r="A2819" i="135"/>
  <c r="A2820" i="135"/>
  <c r="A2821" i="135"/>
  <c r="A2822" i="135"/>
  <c r="A2823" i="135"/>
  <c r="A2824" i="135"/>
  <c r="A2825" i="135"/>
  <c r="A2826" i="135"/>
  <c r="A2827" i="135"/>
  <c r="A2828" i="135"/>
  <c r="A2829" i="135"/>
  <c r="A2830" i="135"/>
  <c r="A2831" i="135"/>
  <c r="A2832" i="135"/>
  <c r="A2833" i="135"/>
  <c r="A2834" i="135"/>
  <c r="A2835" i="135"/>
  <c r="A2836" i="135"/>
  <c r="A2837" i="135"/>
  <c r="A2838" i="135"/>
  <c r="A2839" i="135"/>
  <c r="A2840" i="135"/>
  <c r="A2841" i="135"/>
  <c r="A2842" i="135"/>
  <c r="A2843" i="135"/>
  <c r="A2844" i="135"/>
  <c r="A2845" i="135"/>
  <c r="A2846" i="135"/>
  <c r="A2847" i="135"/>
  <c r="A2848" i="135"/>
  <c r="A2849" i="135"/>
  <c r="A2850" i="135"/>
  <c r="A2851" i="135"/>
  <c r="A2852" i="135"/>
  <c r="A2853" i="135"/>
  <c r="A2854" i="135"/>
  <c r="A2855" i="135"/>
  <c r="A2856" i="135"/>
  <c r="A2857" i="135"/>
  <c r="A2858" i="135"/>
  <c r="A2859" i="135"/>
  <c r="A2860" i="135"/>
  <c r="A2861" i="135"/>
  <c r="A2862" i="135"/>
  <c r="A2863" i="135"/>
  <c r="A2864" i="135"/>
  <c r="A2865" i="135"/>
  <c r="A2866" i="135"/>
  <c r="A2867" i="135"/>
  <c r="A2868" i="135"/>
  <c r="A2869" i="135"/>
  <c r="A2870" i="135"/>
  <c r="A2871" i="135"/>
  <c r="A2872" i="135"/>
  <c r="A2873" i="135"/>
  <c r="A2874" i="135"/>
  <c r="A2875" i="135"/>
  <c r="A2876" i="135"/>
  <c r="A2877" i="135"/>
  <c r="A2878" i="135"/>
  <c r="A2879" i="135"/>
  <c r="A2880" i="135"/>
  <c r="A2881" i="135"/>
  <c r="A2882" i="135"/>
  <c r="A2883" i="135"/>
  <c r="A2884" i="135"/>
  <c r="A2885" i="135"/>
  <c r="A2886" i="135"/>
  <c r="A2887" i="135"/>
  <c r="A2888" i="135"/>
  <c r="A2889" i="135"/>
  <c r="A2890" i="135"/>
  <c r="A2891" i="135"/>
  <c r="A2892" i="135"/>
  <c r="A2893" i="135"/>
  <c r="A2894" i="135"/>
  <c r="A2895" i="135"/>
  <c r="A2896" i="135"/>
  <c r="A2897" i="135"/>
  <c r="A2898" i="135"/>
  <c r="A2899" i="135"/>
  <c r="A2900" i="135"/>
  <c r="A2901" i="135"/>
  <c r="A2902" i="135"/>
  <c r="A2903" i="135"/>
  <c r="A2904" i="135"/>
  <c r="A2905" i="135"/>
  <c r="A2906" i="135"/>
  <c r="A2907" i="135"/>
  <c r="A2908" i="135"/>
  <c r="A2909" i="135"/>
  <c r="A2910" i="135"/>
  <c r="A2911" i="135"/>
  <c r="A2912" i="135"/>
  <c r="A2913" i="135"/>
  <c r="A2914" i="135"/>
  <c r="A2915" i="135"/>
  <c r="A2916" i="135"/>
  <c r="A2917" i="135"/>
  <c r="A2918" i="135"/>
  <c r="A2919" i="135"/>
  <c r="A2920" i="135"/>
  <c r="A2921" i="135"/>
  <c r="A2922" i="135"/>
  <c r="A2923" i="135"/>
  <c r="A2924" i="135"/>
  <c r="A2925" i="135"/>
  <c r="A2926" i="135"/>
  <c r="A2927" i="135"/>
  <c r="A2928" i="135"/>
  <c r="A2929" i="135"/>
  <c r="A2930" i="135"/>
  <c r="A2931" i="135"/>
  <c r="A2932" i="135"/>
  <c r="A2933" i="135"/>
  <c r="A2934" i="135"/>
  <c r="A2935" i="135"/>
  <c r="A2936" i="135"/>
  <c r="A2937" i="135"/>
  <c r="A2938" i="135"/>
  <c r="A2939" i="135"/>
  <c r="A2940" i="135"/>
  <c r="A2941" i="135"/>
  <c r="A2942" i="135"/>
  <c r="A2943" i="135"/>
  <c r="A2944" i="135"/>
  <c r="A2945" i="135"/>
  <c r="A2946" i="135"/>
  <c r="A2947" i="135"/>
  <c r="A2948" i="135"/>
  <c r="A2949" i="135"/>
  <c r="A2950" i="135"/>
  <c r="A2951" i="135"/>
  <c r="A2952" i="135"/>
  <c r="A2953" i="135"/>
  <c r="A2954" i="135"/>
  <c r="A2955" i="135"/>
  <c r="A2956" i="135"/>
  <c r="A2957" i="135"/>
  <c r="A2958" i="135"/>
  <c r="A2959" i="135"/>
  <c r="A2960" i="135"/>
  <c r="A2961" i="135"/>
  <c r="A2962" i="135"/>
  <c r="A2963" i="135"/>
  <c r="A2964" i="135"/>
  <c r="A2965" i="135"/>
  <c r="A2966" i="135"/>
  <c r="A2967" i="135"/>
  <c r="A2968" i="135"/>
  <c r="A2969" i="135"/>
  <c r="A2970" i="135"/>
  <c r="A2971" i="135"/>
  <c r="A2972" i="135"/>
  <c r="A2973" i="135"/>
  <c r="A2974" i="135"/>
  <c r="A2975" i="135"/>
  <c r="A2976" i="135"/>
  <c r="A2977" i="135"/>
  <c r="A2978" i="135"/>
  <c r="A2979" i="135"/>
  <c r="A2980" i="135"/>
  <c r="A2981" i="135"/>
  <c r="A2982" i="135"/>
  <c r="A2983" i="135"/>
  <c r="A2984" i="135"/>
  <c r="A2985" i="135"/>
  <c r="A2986" i="135"/>
  <c r="A2987" i="135"/>
  <c r="A2988" i="135"/>
  <c r="A2989" i="135"/>
  <c r="A2990" i="135"/>
  <c r="A2991" i="135"/>
  <c r="A2992" i="135"/>
  <c r="A2993" i="135"/>
  <c r="A2994" i="135"/>
  <c r="A2995" i="135"/>
  <c r="A2996" i="135"/>
  <c r="A2997" i="135"/>
  <c r="A2998" i="135"/>
  <c r="A2999" i="135"/>
  <c r="A3000" i="135"/>
  <c r="A3001" i="135"/>
  <c r="A3002" i="135"/>
  <c r="A3003" i="135"/>
  <c r="A3004" i="135"/>
  <c r="A3005" i="135"/>
  <c r="A3006" i="135"/>
  <c r="A3007" i="135"/>
  <c r="A3008" i="135"/>
  <c r="A3009" i="135"/>
  <c r="A3010" i="135"/>
  <c r="A3011" i="135"/>
  <c r="A3012" i="135"/>
  <c r="A3013" i="135"/>
  <c r="A3014" i="135"/>
  <c r="A3015" i="135"/>
  <c r="A3016" i="135"/>
  <c r="A3017" i="135"/>
  <c r="A3018" i="135"/>
  <c r="A3019" i="135"/>
  <c r="A3020" i="135"/>
  <c r="A3021" i="135"/>
  <c r="A3022" i="135"/>
  <c r="A3023" i="135"/>
  <c r="A3024" i="135"/>
  <c r="A3025" i="135"/>
  <c r="A3026" i="135"/>
  <c r="A3027" i="135"/>
  <c r="A3028" i="135"/>
  <c r="A3029" i="135"/>
  <c r="A3030" i="135"/>
  <c r="A3031" i="135"/>
  <c r="A3032" i="135"/>
  <c r="A3033" i="135"/>
  <c r="A3034" i="135"/>
  <c r="A3035" i="135"/>
  <c r="A3036" i="135"/>
  <c r="A3037" i="135"/>
  <c r="A3038" i="135"/>
  <c r="A3039" i="135"/>
  <c r="A3040" i="135"/>
  <c r="A3041" i="135"/>
  <c r="A3042" i="135"/>
  <c r="A3043" i="135"/>
  <c r="A3044" i="135"/>
  <c r="A3045" i="135"/>
  <c r="A3046" i="135"/>
  <c r="A3047" i="135"/>
  <c r="A3048" i="135"/>
  <c r="A3049" i="135"/>
  <c r="A3050" i="135"/>
  <c r="A3051" i="135"/>
  <c r="A3052" i="135"/>
  <c r="A3053" i="135"/>
  <c r="A3054" i="135"/>
  <c r="A3055" i="135"/>
  <c r="A3056" i="135"/>
  <c r="A3057" i="135"/>
  <c r="A3058" i="135"/>
  <c r="A3059" i="135"/>
  <c r="A3060" i="135"/>
  <c r="A3061" i="135"/>
  <c r="A3062" i="135"/>
  <c r="A3063" i="135"/>
  <c r="A3064" i="135"/>
  <c r="A3065" i="135"/>
  <c r="A3066" i="135"/>
  <c r="A3067" i="135"/>
  <c r="A3068" i="135"/>
  <c r="A3069" i="135"/>
  <c r="A3070" i="135"/>
  <c r="A3071" i="135"/>
  <c r="A3072" i="135"/>
  <c r="A3073" i="135"/>
  <c r="A3074" i="135"/>
  <c r="A3075" i="135"/>
  <c r="A3076" i="135"/>
  <c r="A3077" i="135"/>
  <c r="A3078" i="135"/>
  <c r="A3079" i="135"/>
  <c r="A3080" i="135"/>
  <c r="A3081" i="135"/>
  <c r="A3082" i="135"/>
  <c r="A3083" i="135"/>
  <c r="A3084" i="135"/>
  <c r="A3085" i="135"/>
  <c r="A3086" i="135"/>
  <c r="A3087" i="135"/>
  <c r="A3088" i="135"/>
  <c r="A3089" i="135"/>
  <c r="A3090" i="135"/>
  <c r="A3091" i="135"/>
  <c r="A3092" i="135"/>
  <c r="A3093" i="135"/>
  <c r="A3094" i="135"/>
  <c r="A3095" i="135"/>
  <c r="A3096" i="135"/>
  <c r="A3097" i="135"/>
  <c r="A3098" i="135"/>
  <c r="A3099" i="135"/>
  <c r="A3100" i="135"/>
  <c r="A3101" i="135"/>
  <c r="A3102" i="135"/>
  <c r="A3103" i="135"/>
  <c r="A3104" i="135"/>
  <c r="A3105" i="135"/>
  <c r="A3106" i="135"/>
  <c r="A3107" i="135"/>
  <c r="A3108" i="135"/>
  <c r="A3109" i="135"/>
  <c r="A3110" i="135"/>
  <c r="A3111" i="135"/>
  <c r="A3112" i="135"/>
  <c r="A3113" i="135"/>
  <c r="A3114" i="135"/>
  <c r="A3115" i="135"/>
  <c r="A3116" i="135"/>
  <c r="A3117" i="135"/>
  <c r="A3118" i="135"/>
  <c r="A3119" i="135"/>
  <c r="A3120" i="135"/>
  <c r="A3121" i="135"/>
  <c r="A3122" i="135"/>
  <c r="A3123" i="135"/>
  <c r="A3124" i="135"/>
  <c r="A3125" i="135"/>
  <c r="A3126" i="135"/>
  <c r="A3127" i="135"/>
  <c r="A3128" i="135"/>
  <c r="A3129" i="135"/>
  <c r="A3130" i="135"/>
  <c r="A3131" i="135"/>
  <c r="A3132" i="135"/>
  <c r="A3133" i="135"/>
  <c r="A3134" i="135"/>
  <c r="A3135" i="135"/>
  <c r="A3136" i="135"/>
  <c r="A3137" i="135"/>
  <c r="A3138" i="135"/>
  <c r="A3139" i="135"/>
  <c r="A3140" i="135"/>
  <c r="A3141" i="135"/>
  <c r="A3142" i="135"/>
  <c r="A3143" i="135"/>
  <c r="A3144" i="135"/>
  <c r="A3145" i="135"/>
  <c r="A3146" i="135"/>
  <c r="A3147" i="135"/>
  <c r="A3148" i="135"/>
  <c r="A3149" i="135"/>
  <c r="A3150" i="135"/>
  <c r="A3151" i="135"/>
  <c r="A3152" i="135"/>
  <c r="A3153" i="135"/>
  <c r="A3154" i="135"/>
  <c r="A3155" i="135"/>
  <c r="A3156" i="135"/>
  <c r="A3157" i="135"/>
  <c r="A3158" i="135"/>
  <c r="A3159" i="135"/>
  <c r="A3160" i="135"/>
  <c r="A3161" i="135"/>
  <c r="A3162" i="135"/>
  <c r="A3163" i="135"/>
  <c r="A3164" i="135"/>
  <c r="A3165" i="135"/>
  <c r="A3166" i="135"/>
  <c r="A3167" i="135"/>
  <c r="A3168" i="135"/>
  <c r="A3169" i="135"/>
  <c r="A3170" i="135"/>
  <c r="A3171" i="135"/>
  <c r="A3172" i="135"/>
  <c r="A3173" i="135"/>
  <c r="A3174" i="135"/>
  <c r="A3175" i="135"/>
  <c r="A3176" i="135"/>
  <c r="A3177" i="135"/>
  <c r="A3178" i="135"/>
  <c r="A3179" i="135"/>
  <c r="A3180" i="135"/>
  <c r="A3181" i="135"/>
  <c r="A3182" i="135"/>
  <c r="A3183" i="135"/>
  <c r="A3184" i="135"/>
  <c r="A3185" i="135"/>
  <c r="A3186" i="135"/>
  <c r="A3187" i="135"/>
  <c r="A3188" i="135"/>
  <c r="A3189" i="135"/>
  <c r="A3190" i="135"/>
  <c r="A3191" i="135"/>
  <c r="A3192" i="135"/>
  <c r="A3193" i="135"/>
  <c r="A3194" i="135"/>
  <c r="A3195" i="135"/>
  <c r="A3196" i="135"/>
  <c r="A3197" i="135"/>
  <c r="A3198" i="135"/>
  <c r="A3199" i="135"/>
  <c r="A3200" i="135"/>
  <c r="A3201" i="135"/>
  <c r="A3202" i="135"/>
  <c r="A3203" i="135"/>
  <c r="A3204" i="135"/>
  <c r="A3205" i="135"/>
  <c r="A3206" i="135"/>
  <c r="A3207" i="135"/>
  <c r="A3208" i="135"/>
  <c r="A3209" i="135"/>
  <c r="A3210" i="135"/>
  <c r="A3211" i="135"/>
  <c r="A3212" i="135"/>
  <c r="A3213" i="135"/>
  <c r="A3214" i="135"/>
  <c r="A3215" i="135"/>
  <c r="A3216" i="135"/>
  <c r="A3217" i="135"/>
  <c r="A3218" i="135"/>
  <c r="A3219" i="135"/>
  <c r="A3220" i="135"/>
  <c r="A3221" i="135"/>
  <c r="A3222" i="135"/>
  <c r="A3223" i="135"/>
  <c r="A3224" i="135"/>
  <c r="A3225" i="135"/>
  <c r="A3226" i="135"/>
  <c r="A3227" i="135"/>
  <c r="A3228" i="135"/>
  <c r="A3229" i="135"/>
  <c r="A3230" i="135"/>
  <c r="A3231" i="135"/>
  <c r="A3232" i="135"/>
  <c r="A3233" i="135"/>
  <c r="A3234" i="135"/>
  <c r="A3235" i="135"/>
  <c r="A3236" i="135"/>
  <c r="A3237" i="135"/>
  <c r="A3238" i="135"/>
  <c r="A3239" i="135"/>
  <c r="A3240" i="135"/>
  <c r="A3241" i="135"/>
  <c r="A3242" i="135"/>
  <c r="A3243" i="135"/>
  <c r="A3244" i="135"/>
  <c r="A3245" i="135"/>
  <c r="A3246" i="135"/>
  <c r="A3247" i="135"/>
  <c r="A3248" i="135"/>
  <c r="A3249" i="135"/>
  <c r="A3250" i="135"/>
  <c r="A3251" i="135"/>
  <c r="A3252" i="135"/>
  <c r="A3253" i="135"/>
  <c r="A3254" i="135"/>
  <c r="A3255" i="135"/>
  <c r="A3256" i="135"/>
  <c r="A3257" i="135"/>
  <c r="A3258" i="135"/>
  <c r="A3259" i="135"/>
  <c r="A3260" i="135"/>
  <c r="A3261" i="135"/>
  <c r="A3262" i="135"/>
  <c r="A3263" i="135"/>
  <c r="A3264" i="135"/>
  <c r="A3265" i="135"/>
  <c r="A3266" i="135"/>
  <c r="A3267" i="135"/>
  <c r="A3268" i="135"/>
  <c r="A3269" i="135"/>
  <c r="A3270" i="135"/>
  <c r="A3271" i="135"/>
  <c r="A3272" i="135"/>
  <c r="A3273" i="135"/>
  <c r="A3274" i="135"/>
  <c r="A3275" i="135"/>
  <c r="A3276" i="135"/>
  <c r="A3277" i="135"/>
  <c r="A3278" i="135"/>
  <c r="A3279" i="135"/>
  <c r="A3280" i="135"/>
  <c r="A3281" i="135"/>
  <c r="A3282" i="135"/>
  <c r="A3283" i="135"/>
  <c r="A3284" i="135"/>
  <c r="A3285" i="135"/>
  <c r="A3286" i="135"/>
  <c r="A3287" i="135"/>
  <c r="A3288" i="135"/>
  <c r="A3289" i="135"/>
  <c r="A3290" i="135"/>
  <c r="A3291" i="135"/>
  <c r="A3292" i="135"/>
  <c r="A3293" i="135"/>
  <c r="A3294" i="135"/>
  <c r="A3295" i="135"/>
  <c r="A3296" i="135"/>
  <c r="A3297" i="135"/>
  <c r="A3298" i="135"/>
  <c r="A3299" i="135"/>
  <c r="A3300" i="135"/>
  <c r="A3301" i="135"/>
  <c r="A3302" i="135"/>
  <c r="A3303" i="135"/>
  <c r="A3304" i="135"/>
  <c r="A3305" i="135"/>
  <c r="A3306" i="135"/>
  <c r="A3307" i="135"/>
  <c r="A3308" i="135"/>
  <c r="A3309" i="135"/>
  <c r="A3310" i="135"/>
  <c r="A3311" i="135"/>
  <c r="A3312" i="135"/>
  <c r="A3313" i="135"/>
  <c r="A3314" i="135"/>
  <c r="A3315" i="135"/>
  <c r="A3316" i="135"/>
  <c r="A3317" i="135"/>
  <c r="A3318" i="135"/>
  <c r="A3319" i="135"/>
  <c r="A3320" i="135"/>
  <c r="A3321" i="135"/>
  <c r="A3322" i="135"/>
  <c r="A3323" i="135"/>
  <c r="A3324" i="135"/>
  <c r="A3325" i="135"/>
  <c r="A3326" i="135"/>
  <c r="A3327" i="135"/>
  <c r="A3328" i="135"/>
  <c r="A3329" i="135"/>
  <c r="A3330" i="135"/>
  <c r="A3331" i="135"/>
  <c r="A3332" i="135"/>
  <c r="A3333" i="135"/>
  <c r="A3334" i="135"/>
  <c r="A3335" i="135"/>
  <c r="A3336" i="135"/>
  <c r="A3337" i="135"/>
  <c r="A3338" i="135"/>
  <c r="A3339" i="135"/>
  <c r="A3340" i="135"/>
  <c r="A3341" i="135"/>
  <c r="A3342" i="135"/>
  <c r="A3343" i="135"/>
  <c r="A3344" i="135"/>
  <c r="A3345" i="135"/>
  <c r="A3346" i="135"/>
  <c r="A3347" i="135"/>
  <c r="A3348" i="135"/>
  <c r="A3349" i="135"/>
  <c r="A3350" i="135"/>
  <c r="A3351" i="135"/>
  <c r="A3352" i="135"/>
  <c r="A3353" i="135"/>
  <c r="A3354" i="135"/>
  <c r="A3355" i="135"/>
  <c r="A3356" i="135"/>
  <c r="A3357" i="135"/>
  <c r="A3358" i="135"/>
  <c r="A3359" i="135"/>
  <c r="A3360" i="135"/>
  <c r="A3361" i="135"/>
  <c r="A3362" i="135"/>
  <c r="A3363" i="135"/>
  <c r="A3364" i="135"/>
  <c r="A3365" i="135"/>
  <c r="A3366" i="135"/>
  <c r="A3367" i="135"/>
  <c r="A3368" i="135"/>
  <c r="A3369" i="135"/>
  <c r="A3370" i="135"/>
  <c r="A3371" i="135"/>
  <c r="A3372" i="135"/>
  <c r="A3373" i="135"/>
  <c r="A3374" i="135"/>
  <c r="A3375" i="135"/>
  <c r="A3376" i="135"/>
  <c r="A3377" i="135"/>
  <c r="A3378" i="135"/>
  <c r="A3379" i="135"/>
  <c r="A3380" i="135"/>
  <c r="A3381" i="135"/>
  <c r="A3382" i="135"/>
  <c r="A3383" i="135"/>
  <c r="A3384" i="135"/>
  <c r="A3385" i="135"/>
  <c r="A3386" i="135"/>
  <c r="A3387" i="135"/>
  <c r="A3388" i="135"/>
  <c r="A3389" i="135"/>
  <c r="A3390" i="135"/>
  <c r="A3391" i="135"/>
  <c r="A3392" i="135"/>
  <c r="A3393" i="135"/>
  <c r="A3394" i="135"/>
  <c r="A3395" i="135"/>
  <c r="A3396" i="135"/>
  <c r="A3397" i="135"/>
  <c r="A3398" i="135"/>
  <c r="A3399" i="135"/>
  <c r="A3400" i="135"/>
  <c r="A3401" i="135"/>
  <c r="A3402" i="135"/>
  <c r="A3403" i="135"/>
  <c r="A3404" i="135"/>
  <c r="A3405" i="135"/>
  <c r="A3406" i="135"/>
  <c r="A3407" i="135"/>
  <c r="A3408" i="135"/>
  <c r="A3409" i="135"/>
  <c r="A3410" i="135"/>
  <c r="A3411" i="135"/>
  <c r="A3412" i="135"/>
  <c r="A3413" i="135"/>
  <c r="A3414" i="135"/>
  <c r="A3415" i="135"/>
  <c r="A3416" i="135"/>
  <c r="A3417" i="135"/>
  <c r="A3418" i="135"/>
  <c r="A3419" i="135"/>
  <c r="A3420" i="135"/>
  <c r="A3421" i="135"/>
  <c r="A3422" i="135"/>
  <c r="A3423" i="135"/>
  <c r="A3424" i="135"/>
  <c r="A3425" i="135"/>
  <c r="A3426" i="135"/>
  <c r="A3427" i="135"/>
  <c r="A3428" i="135"/>
  <c r="A3429" i="135"/>
  <c r="A3430" i="135"/>
  <c r="A3431" i="135"/>
  <c r="A3432" i="135"/>
  <c r="A3433" i="135"/>
  <c r="A3434" i="135"/>
  <c r="A3435" i="135"/>
  <c r="A3436" i="135"/>
  <c r="A3437" i="135"/>
  <c r="A3438" i="135"/>
  <c r="A3439" i="135"/>
  <c r="A3440" i="135"/>
  <c r="A3441" i="135"/>
  <c r="A3442" i="135"/>
  <c r="A3443" i="135"/>
  <c r="A3444" i="135"/>
  <c r="A3445" i="135"/>
  <c r="A3446" i="135"/>
  <c r="A3447" i="135"/>
  <c r="A3448" i="135"/>
  <c r="A3449" i="135"/>
  <c r="A3450" i="135"/>
  <c r="A3451" i="135"/>
  <c r="A3452" i="135"/>
  <c r="A3453" i="135"/>
  <c r="A3454" i="135"/>
  <c r="A3455" i="135"/>
  <c r="A3456" i="135"/>
  <c r="A3457" i="135"/>
  <c r="A3458" i="135"/>
  <c r="A3459" i="135"/>
  <c r="A3460" i="135"/>
  <c r="A3461" i="135"/>
  <c r="A3462" i="135"/>
  <c r="A3463" i="135"/>
  <c r="A3464" i="135"/>
  <c r="A3465" i="135"/>
  <c r="A3466" i="135"/>
  <c r="A3467" i="135"/>
  <c r="A3468" i="135"/>
  <c r="A3469" i="135"/>
  <c r="A3470" i="135"/>
  <c r="A3471" i="135"/>
  <c r="A3472" i="135"/>
  <c r="A3473" i="135"/>
  <c r="A3474" i="135"/>
  <c r="A3475" i="135"/>
  <c r="A3476" i="135"/>
  <c r="A3477" i="135"/>
  <c r="A3478" i="135"/>
  <c r="A3479" i="135"/>
  <c r="A3480" i="135"/>
  <c r="A3481" i="135"/>
  <c r="A3482" i="135"/>
  <c r="A3483" i="135"/>
  <c r="A3484" i="135"/>
  <c r="A3485" i="135"/>
  <c r="A3486" i="135"/>
  <c r="A3487" i="135"/>
  <c r="A3488" i="135"/>
  <c r="A3489" i="135"/>
  <c r="A3490" i="135"/>
  <c r="A3491" i="135"/>
  <c r="A3492" i="135"/>
  <c r="A3493" i="135"/>
  <c r="A3494" i="135"/>
  <c r="A3495" i="135"/>
  <c r="A3496" i="135"/>
  <c r="A3497" i="135"/>
  <c r="A3498" i="135"/>
  <c r="A3499" i="135"/>
  <c r="A3500" i="135"/>
  <c r="A3501" i="135"/>
  <c r="A3502" i="135"/>
  <c r="A3503" i="135"/>
  <c r="A3504" i="135"/>
  <c r="A3505" i="135"/>
  <c r="A3506" i="135"/>
  <c r="A3507" i="135"/>
  <c r="A3508" i="135"/>
  <c r="A3509" i="135"/>
  <c r="A3510" i="135"/>
  <c r="A3511" i="135"/>
  <c r="A3512" i="135"/>
  <c r="A3513" i="135"/>
  <c r="A3514" i="135"/>
  <c r="A3515" i="135"/>
  <c r="A3516" i="135"/>
  <c r="A3517" i="135"/>
  <c r="A3518" i="135"/>
  <c r="A3519" i="135"/>
  <c r="A3520" i="135"/>
  <c r="A3521" i="135"/>
  <c r="A3522" i="135"/>
  <c r="A3523" i="135"/>
  <c r="A3524" i="135"/>
  <c r="A3525" i="135"/>
  <c r="A3526" i="135"/>
  <c r="A3527" i="135"/>
  <c r="A3528" i="135"/>
  <c r="A3529" i="135"/>
  <c r="A3530" i="135"/>
  <c r="A3531" i="135"/>
  <c r="A4" i="135"/>
  <c r="V29" i="168" s="1"/>
  <c r="V30" i="168"/>
  <c r="V37" i="168"/>
  <c r="V27" i="168"/>
  <c r="G43" i="168" s="1"/>
  <c r="V31" i="168"/>
  <c r="V33" i="168"/>
  <c r="V36" i="168"/>
  <c r="V40" i="168"/>
  <c r="X27" i="173" l="1"/>
  <c r="X29" i="173"/>
  <c r="X28" i="173"/>
  <c r="V39" i="168"/>
  <c r="V35" i="168"/>
  <c r="V32" i="168"/>
  <c r="V28" i="168"/>
  <c r="V38" i="168"/>
  <c r="V34" i="168"/>
  <c r="X30" i="173"/>
  <c r="G44" i="171"/>
  <c r="W27" i="168"/>
  <c r="W31" i="168"/>
  <c r="W29" i="168"/>
  <c r="W32" i="168"/>
  <c r="W33" i="168"/>
  <c r="W30" i="168"/>
  <c r="W28" i="168" l="1"/>
  <c r="G44" i="168"/>
  <c r="W37" i="168"/>
  <c r="W35" i="168"/>
  <c r="W39" i="168"/>
  <c r="W40" i="168"/>
  <c r="W36" i="168"/>
  <c r="W38" i="168"/>
  <c r="W34" i="168"/>
  <c r="A5" i="138"/>
  <c r="A6" i="138"/>
  <c r="A7" i="138"/>
  <c r="A8" i="138"/>
  <c r="A9" i="138"/>
  <c r="A10" i="138"/>
  <c r="A11" i="138"/>
  <c r="A12" i="138"/>
  <c r="A13" i="138"/>
  <c r="A14" i="138"/>
  <c r="A15" i="138"/>
  <c r="A16" i="138"/>
  <c r="A17" i="138"/>
  <c r="A18" i="138"/>
  <c r="A19" i="138"/>
  <c r="A20" i="138"/>
  <c r="A21" i="138"/>
  <c r="A22" i="138"/>
  <c r="A23" i="138"/>
  <c r="A24" i="138"/>
  <c r="A25" i="138"/>
  <c r="A26" i="138"/>
  <c r="A27" i="138"/>
  <c r="A28" i="138"/>
  <c r="A29" i="138"/>
  <c r="A30" i="138"/>
  <c r="A31" i="138"/>
  <c r="A4" i="138"/>
  <c r="V28" i="167" s="1"/>
  <c r="V27" i="167" l="1"/>
  <c r="V39" i="167"/>
  <c r="V37" i="167"/>
  <c r="V35" i="167"/>
  <c r="V33" i="167"/>
  <c r="V31" i="167"/>
  <c r="V29" i="167"/>
  <c r="V40" i="167"/>
  <c r="V38" i="167"/>
  <c r="V36" i="167"/>
  <c r="V34" i="167"/>
  <c r="G44" i="167" s="1"/>
  <c r="V32" i="167"/>
  <c r="V30" i="167"/>
  <c r="G43" i="167"/>
  <c r="W34" i="167"/>
  <c r="W33" i="167" l="1"/>
  <c r="W37" i="167"/>
  <c r="W27" i="167"/>
  <c r="W29" i="167"/>
  <c r="W30" i="167"/>
  <c r="W39" i="167"/>
  <c r="W28" i="167"/>
  <c r="W32" i="167"/>
  <c r="W31" i="167"/>
  <c r="W35" i="167"/>
  <c r="W36" i="167"/>
  <c r="W40" i="167"/>
  <c r="W38" i="167"/>
</calcChain>
</file>

<file path=xl/sharedStrings.xml><?xml version="1.0" encoding="utf-8"?>
<sst xmlns="http://schemas.openxmlformats.org/spreadsheetml/2006/main" count="51236" uniqueCount="234">
  <si>
    <t>.</t>
  </si>
  <si>
    <t>Tabel 1</t>
  </si>
  <si>
    <t>Cohort</t>
  </si>
  <si>
    <t>Peilmoment</t>
  </si>
  <si>
    <t>Regio</t>
  </si>
  <si>
    <t>Aantal</t>
  </si>
  <si>
    <t>Cohort 2014</t>
  </si>
  <si>
    <t>Den Haag</t>
  </si>
  <si>
    <t>Totaal</t>
  </si>
  <si>
    <t>Thuiswonend kind</t>
  </si>
  <si>
    <t>Alleenstaand</t>
  </si>
  <si>
    <t>Partner in paar zonder kinderen</t>
  </si>
  <si>
    <t>Partner in paar met kinderen</t>
  </si>
  <si>
    <t>Ouder in eenouderhuishouden</t>
  </si>
  <si>
    <t>Overig lid huishouden</t>
  </si>
  <si>
    <t>G4 (exclusief Den Haag)</t>
  </si>
  <si>
    <t>Cohort 2015</t>
  </si>
  <si>
    <t>Cohort 2016</t>
  </si>
  <si>
    <t>Tabel 2</t>
  </si>
  <si>
    <t>Geslacht</t>
  </si>
  <si>
    <t>Leeftijd</t>
  </si>
  <si>
    <t>Nationaliteit</t>
  </si>
  <si>
    <t>Onderwijsdeelname</t>
  </si>
  <si>
    <t>Syrië</t>
  </si>
  <si>
    <t>Eritrea</t>
  </si>
  <si>
    <t>Overig</t>
  </si>
  <si>
    <t>0 tot 23 jaar</t>
  </si>
  <si>
    <t>23 jaar of ouder</t>
  </si>
  <si>
    <t>Man</t>
  </si>
  <si>
    <t>Vrouw</t>
  </si>
  <si>
    <t>Tabel 3</t>
  </si>
  <si>
    <t>Inburgering</t>
  </si>
  <si>
    <t>NT2-examen behaald</t>
  </si>
  <si>
    <t>Inburgeringsexamen behaald</t>
  </si>
  <si>
    <t>Heeft geen examen behaald</t>
  </si>
  <si>
    <t>Tabel 4</t>
  </si>
  <si>
    <t>Sociaaleconomische status</t>
  </si>
  <si>
    <t>Tabel 5</t>
  </si>
  <si>
    <t>Mediaan inkomen</t>
  </si>
  <si>
    <t>Tabel 6</t>
  </si>
  <si>
    <t>Gebruik jeugdzorg</t>
  </si>
  <si>
    <t>Geen gebruik</t>
  </si>
  <si>
    <t>Wel gebruik</t>
  </si>
  <si>
    <t>Tabel 7</t>
  </si>
  <si>
    <t>Verdacht</t>
  </si>
  <si>
    <t>Wel verdacht</t>
  </si>
  <si>
    <t>Geen verdachte</t>
  </si>
  <si>
    <t>Tabel 8</t>
  </si>
  <si>
    <t>Woonregio</t>
  </si>
  <si>
    <t>Niet in Den Haag</t>
  </si>
  <si>
    <t>Werknemer of zelfstandige</t>
  </si>
  <si>
    <t>Bijstandsuitkering</t>
  </si>
  <si>
    <t>Geen inkomen, schoolgaand of overig</t>
  </si>
  <si>
    <t>18 tot 23 jaar</t>
  </si>
  <si>
    <t>23 tot 65 jaar</t>
  </si>
  <si>
    <t xml:space="preserve">Primair onderwijs </t>
  </si>
  <si>
    <t>Voortgezet onderwijs</t>
  </si>
  <si>
    <t xml:space="preserve">Middelbaar beroepsonderwijs (mbo) </t>
  </si>
  <si>
    <t xml:space="preserve">Hoger beroepsonderwijs (hbo) </t>
  </si>
  <si>
    <t xml:space="preserve">Wetenschappelijk onderwijs (wo) </t>
  </si>
  <si>
    <t>Geen onderwijs</t>
  </si>
  <si>
    <t>23 tot 30 jaar</t>
  </si>
  <si>
    <t>Statushouders tot 30 jaar in de G4, naar cohort, peilmoment, regio, geslacht, leeftijd, nationaliteit en onderwijsdeelname</t>
  </si>
  <si>
    <t>Statushouders in Den Haag, naar cohort, peilmoment en woonregio</t>
  </si>
  <si>
    <t>Statushouders in de G4, naar cohort, peilmoment, regio en plaats in het huishouden</t>
  </si>
  <si>
    <t>Plaats in het huishouden</t>
  </si>
  <si>
    <t>Toelichting bij de tabel</t>
  </si>
  <si>
    <t>Inleiding</t>
  </si>
  <si>
    <t>Enkele tabbladen hebben betrekking op een specifieke selectie van deze populaties. Dit wordt beschreven onder de kop 'Inhoud tabbladen'. De tabbladen verschillen ook wat betreft de variabelen. Per tabblad worden de variabelen beschreven. De volgende variabelen komen terug in meerdere tabbladen:</t>
  </si>
  <si>
    <t>Veel variabelen hebben een categorie 'Totaal'. Hiermee kan de betreffende variabele 'buiten beschouwing worden gelaten' bij de gewenste selectie.</t>
  </si>
  <si>
    <t>De aantallen zijn afgerond op 5-tallen. Wanneer hiervan wordt afgeweken, is dat hieronder aangegeven. Door de afronding komt het voor dat de som van de onderliggende (afgeronde) categorieën niet optellen tot het (afgeronde) totaal.</t>
  </si>
  <si>
    <t>Inhoud tabbladen</t>
  </si>
  <si>
    <t>Tabel 1: Samenstelling huishouden</t>
  </si>
  <si>
    <t>Populatie</t>
  </si>
  <si>
    <t>Variabelen</t>
  </si>
  <si>
    <t>Tabel 2: Onderwijs</t>
  </si>
  <si>
    <t xml:space="preserve">Iedereen tot 30 jaar die in de verslagperiode een verblijfsvergunning asiel heeft gekregen, inclusief nareizigers en reguliere gezinsherenigers die zich hebben herenigd met deze statushouders. </t>
  </si>
  <si>
    <t>Tabel 3: Inburgering</t>
  </si>
  <si>
    <t xml:space="preserve">Iedereen die in de verslagperiode een verblijfsvergunning asiel heeft gekregen en inburgeringsplichtig is, inclusief nareizigers en reguliere gezinsherenigers die zich hebben herenigd met deze statushouders. </t>
  </si>
  <si>
    <t>Tabel 4: Sociaal Economische Status</t>
  </si>
  <si>
    <t xml:space="preserve">Iedereen van 18 tot 65 jaar die in de verslagperiode een verblijfsvergunning heeft gekregen, inclusief nareizigers en de reguliere gezinsherenigers van 18 tot 65 jaar die zich hebben herenigd met een statushouder uit de populatie. Alleen personen in de leeftijd van 18 tot 65 jaar op peilmoment (aantal maanden na inwilliging van de verblijfsvergunning) zijn opgenomen in de tabel. Omdat er bij elk peilmoment meer statushouders 18 jaar of ouder en ouder dan 64 jaar zijn, fluctueert het aantal statushouders van het cohort gedurende de verslagperiode. </t>
  </si>
  <si>
    <t>Tabel 5: Inkomen</t>
  </si>
  <si>
    <t>Iedereen uit een huishouden met een bekend inkomen in het verslagjaar en die een verblijfsvergunning asiel heeft gekregen, inclusief nareizigers en de reguliere gezinsherenigers die zich hebben herenigd met een statushouder uit de populatie. De populatie is exclusief personen die in (een deel van) het verslagjaar nog in een COA opvanglocatie hebben gezeten of in dat jaar zijn overleden of vertrokken uit Nederland.</t>
  </si>
  <si>
    <t>Jongeren die in 2014 of 2015 een verblijfsvergunning asiel ontvingen, niet meer bij een opvanglocatie van COA verblijven en eind verslagjaar niet ouder waren dan 22 jaar.</t>
  </si>
  <si>
    <t>Mannen van 18 tot 45 jaar die in de verslagperiode een verblijfsvergunning hebben gekregen, inclusief nareizigers en reguliere gezinsherenigers van 18 tot 45 jaar die zich hebben herenigd met een statushouder uit de populatie.</t>
  </si>
  <si>
    <t>Monitor Statushouders Den Haag</t>
  </si>
  <si>
    <t>November 2018</t>
  </si>
  <si>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</si>
  <si>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</si>
  <si>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</si>
  <si>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</si>
  <si>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</si>
  <si>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</si>
  <si>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</si>
  <si>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</si>
  <si>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2015–2016 = 2015 tot en met 2016</t>
  </si>
  <si>
    <t>2015/2016 = het gemiddelde over de jaren 2015 tot en met 2016</t>
  </si>
  <si>
    <t>2015/’16 = oogstjaar, boekjaar, schooljaar enz., beginnend in 2015 en eindigend in 2016</t>
  </si>
  <si>
    <t>2013/’14–2015/’16 = oogstjaar, boekjaar enz., 2013/’14 tot en met 2015/’16</t>
  </si>
  <si>
    <t>In geval van afronding kan het voorkomen dat het weergegeven totaal niet overeenstemt met de som</t>
  </si>
  <si>
    <t>van de getallen.</t>
  </si>
  <si>
    <t>Vragen over deze publicatie kunnen gestuurd worden aan het CBS-CvB onder vermelding van het referentienummer &lt;170918&gt;. Ons e-mailadres is maatwerk@cbs.nl.</t>
  </si>
  <si>
    <t>Inburgeringsplichtige statushouders in de G4 naar cohort, peilmoment, regio, geslacht, leeftijd, nationaliteit en inburgering</t>
  </si>
  <si>
    <t>Statushouders (0 tot 23 jaar) naar cohort, regio en gebruik jeugdzorg, december 2016</t>
  </si>
  <si>
    <t xml:space="preserve">Iedereen die in de verslagperiode een verblijfsvergunning asiel heeft gekregen, inclusief nareizigers en reguliere gezinsherenigers die zich hebben herenigd met deze statushouders. </t>
  </si>
  <si>
    <t>Statushouders (18 tot 65 jaar) in de G4 naar cohort, peilmoment, regio, geslacht, leeftijd, nationaliteit en sociaaleconomische status</t>
  </si>
  <si>
    <t>Mediaan inkomen van Statushouders (18 tot 65 jaar) in de G4, naar cohort, peilmoment, regio, geslacht, leeftijd en nationaliteit</t>
  </si>
  <si>
    <t>Statushouders (mannen van 18 tot 45 jaar) in de G4, naar cohort, regio en wel of niet verdacht</t>
  </si>
  <si>
    <t>Bronbestanden</t>
  </si>
  <si>
    <t>Bron</t>
  </si>
  <si>
    <t>Algemene beschrijving</t>
  </si>
  <si>
    <t>Basisregistratie Onderwijs (BRON)</t>
  </si>
  <si>
    <t>De Basisregistratie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voortgezet algemeen volwassenenonderwijs (vavo) en ook het hoger onderwijs (ho). Zowel het regulier als het speciaal onderwijs is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</si>
  <si>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</si>
  <si>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</si>
  <si>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COA-registratie</t>
  </si>
  <si>
    <t>Vanuit het Centraal Orgaan opvang Asielzoekers (COA) zijn bestanden ontvangen over de bezetting, instroom en uitstroom van asielzoekers per maand van januari 2014 t/m juli 2016. De bestanden bevatten daarnaast gegevens over persoonlijke kenmerken van de asielmigranten en over het soort opvang, de plaats in het huishouden en een eventuele verblijfsvergunning.</t>
  </si>
  <si>
    <t>DUO-registratie</t>
  </si>
  <si>
    <t>Vanuit de Dienst Uitvoering Onderwijs (DUO) is een bestand ontvangen met daarin alle onderwijsvolgenden vanaf 2004 tot 1 juli 2017. Het bestand bevat informatie over alle inschrijvingen in het primair basisonderwijs (po), voortgezet onderwijs (vo), middelbaar onderwijs (mbo), hoger onderwijs (ho) of volwassenonderwijs (vavo). Het gaat om zowel regulier als speciaal onderwijs. Alleen onderwijs dat wordt bekostigd door het ministerie van Onderwijs, Cultuur en Wetenschap (OCW) en het ministerie van Economische Zaken (EZ) wordt meegenomen. Personen kunnen met twee studies tegelijkertijd ingeschreven staan.</t>
  </si>
  <si>
    <t>IND-registratie over verleende vergunningen</t>
  </si>
  <si>
    <t>Vanuit de Immigratie- en Naturalisatiedienst (IND) zijn bestanden ontvangen over de verleende vergunningen van januari 2014 t/m juli 2016. Deze data bevat informatie over het aantal verleende vergunningen, inclusief nareizigers en uitgenodigde vluchtelingen, en de ingangsdatum van deze vergunningen.</t>
  </si>
  <si>
    <t>IND-registratie over gezinsherenigers en referenten</t>
  </si>
  <si>
    <t>Vanuit de Immigratie- en Naturalisatiedienst (IND) zijn bestanden ontvangen over de asielmigranten die als gezinsherenigers naar Nederland zijn gekomen tussen januari 2014 en juli 2016. Voor deze gezinsherenigers is het Burgerservicenummer (BSN) van de referent toegevoegd, zodat bekend is welke asielmigrant gezinsleden heeft laten overkomen als nareiziger of via reguliere gezinshereniging.</t>
  </si>
  <si>
    <t>Informatiesysteem inburgering (ISI)</t>
  </si>
  <si>
    <t>In het informatiesysteem inburgering (ISI) zijn gegevens opgenomen van alle inburgeraars, zoals de start van de inburgeringstermijn, de datum waarop de inburgeraar geslaagd is voor het examen, en het afsluiten van een lening bij DUO. Het ISI wordt beheerd door DUO.</t>
  </si>
  <si>
    <t>Registraties van uitkeringen bij gemeenten (UG)</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</si>
  <si>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</si>
  <si>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</si>
  <si>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t>
  </si>
  <si>
    <t>Registraties van personen die door de politie zijn geregistreerd als verdachte van een misdrijf (BVH)</t>
  </si>
  <si>
    <t>Deze component bevat een selectie uit de registraties van De Nationale Politie, de tien regionale eenheden en de Landelijke Eenheid via de landelijke bevragingsapplicatie BVI. Alle personen worden geregistreerd van wie de politie het ernstige vermoeden heeft dat hij/zij schuldig is aan het plegen van een strafbaar feit. Van alle personen is opgenomen hoe vaak en van welk misdrijf ze worden verdacht. Wanneer iemand niet langer verdacht is van een misdrijf, behoort deze persoon door de politie te worden verwijderd uit de BVH. Dit gebeurt echter niet altijd.</t>
  </si>
  <si>
    <t>Inkomensstatistiek</t>
  </si>
  <si>
    <t>De Inkomensstatistiek maakt gebruik van gegevens die ontleend zijn aan administraties, waarvan de belangrijkste dataleverancier de Belastingdienst is. Deze verstrekt van iedere persoon voor zover voorkomend in het fiscaal basisregister:
- een beperkt aantal demografische gegevens;
- basisgegevens voor de heffing van de inkomstenbelasting (aangiftebiljet, vastgesteld belastbaar inkomen, enz.);
- gegevens van de Dienst Toeslagen (vanaf 2006);
- gegevens over ontvangen rente en dividend.
Daarnaast worden gegevens verzameld uit de registraties van de studiefinanciering van de Dienst Uitvoering Onderwijs (DUO). Het betreft de Tegemoetkoming studiekosten voor personen jonger dan 18 jaar en de Wet Studiefinanciering. Verder wordt gebruik gemaakt van demografische gegevens over de huishoudenssamenstelling van de bevolking, gegevens van de Polisadministratie en gegevens over inschrijvingen in het onderwijs.</t>
  </si>
  <si>
    <t>Registratie Jeugdzorg – Jeugdwet</t>
  </si>
  <si>
    <t>In drie bestanden zijn respectievelijk de trajecten voor jeugdhulp, jeugdbeschermingen jeugdreclassering bijeengebracht, die door alle aanbieders van deze vorm van jeugdzorg aan het CBS geleverd zijn, in het kader van de Beleidsinformatie Jeugd. Deze leveringen in het kader van de Beleidsinformatie Jeugd zijn wettelijk verplicht en vloeien voort uit de Jeugdwet.</t>
  </si>
  <si>
    <t>Alleen voor huishoudens die gedurende 52 weken in het verslagjaar een vorm van inkomen hebben gehad, inclusief uitkeringen, wordt het inkomen geregistreerd. Personen die in het verslagjaar de gemeente instromen, hebben voor het verslagjaar om deze reden per definitie geen geregistreerd inkomen. De reden hiervan is, dat zij bij het COA leefgeld ontvangen, wat niet telt als inkomen.</t>
  </si>
  <si>
    <t>CBS UDC/Den Haag</t>
  </si>
  <si>
    <t>%</t>
  </si>
  <si>
    <t>Cohorten:</t>
  </si>
  <si>
    <t>Peildata:</t>
  </si>
  <si>
    <t>Cohort:</t>
  </si>
  <si>
    <t xml:space="preserve">Peildatum: </t>
  </si>
  <si>
    <t>Hulptabel bij Figuur 1</t>
  </si>
  <si>
    <t>Monitor Statushouders</t>
  </si>
  <si>
    <t>Nationaliteit:</t>
  </si>
  <si>
    <t>Leeftijd:</t>
  </si>
  <si>
    <t>Geslacht:</t>
  </si>
  <si>
    <t>Peildatum:</t>
  </si>
  <si>
    <t>Selecteer filters:</t>
  </si>
  <si>
    <t>Selecteer een thema:</t>
  </si>
  <si>
    <t>Geselecteerde filters:</t>
  </si>
  <si>
    <t>peildatum</t>
  </si>
  <si>
    <t>regio</t>
  </si>
  <si>
    <t>verdacht</t>
  </si>
  <si>
    <t>Hulptabel bij Figuur 7</t>
  </si>
  <si>
    <t>Aantal verdachten per 10 000</t>
  </si>
  <si>
    <t>Zorgkosten</t>
  </si>
  <si>
    <t>kosten gemaakt</t>
  </si>
  <si>
    <t>kosten gemaakt voor farmacie</t>
  </si>
  <si>
    <t>kosten gemaakt voor geboortezorg</t>
  </si>
  <si>
    <t>kosten gemaakt voor hulpmiddel</t>
  </si>
  <si>
    <t>kosten gemaakt voor huisarts</t>
  </si>
  <si>
    <t>kosten gemaakt voor mondzorg</t>
  </si>
  <si>
    <t>kosten gemaakt voor ziekenhuis</t>
  </si>
  <si>
    <t>kosten gemaakt voor overig</t>
  </si>
  <si>
    <t>Tabel 9</t>
  </si>
  <si>
    <t>Verdachten</t>
  </si>
  <si>
    <t>Hulptabel bij Figuur 6</t>
  </si>
  <si>
    <t>Naar tabel</t>
  </si>
  <si>
    <t>hulpcel cohorten</t>
  </si>
  <si>
    <t>Hulptabel bij Figuur 2</t>
  </si>
  <si>
    <t>Hulptabel bij Figuur 3</t>
  </si>
  <si>
    <t>Hulptabel bij Figuur 4</t>
  </si>
  <si>
    <t>Hulptabel bij Figuur 5</t>
  </si>
  <si>
    <t>Hulptabel bij Figuur 8</t>
  </si>
  <si>
    <t xml:space="preserve">Iedereen van 18 jaar en ouder die in 2014 een verblijfsvergunning asiel heeft gekregen en in het verslagjaar niet meer in een COA opvanglocatie zit, inclusief nareizigers en de reguliere gezinsherenigers die zich in 2014 hebben herenigd met een statushouder uit de populatie. </t>
  </si>
  <si>
    <t>Tabel 7: Jeugdhulp</t>
  </si>
  <si>
    <t>Tabel 8: Verdachten</t>
  </si>
  <si>
    <t>Tabel 9: Vertrekkers</t>
  </si>
  <si>
    <t>Tabel 6: Zorgkosten</t>
  </si>
  <si>
    <t>Factsheet</t>
  </si>
  <si>
    <t>Dit bestand bevat per Nederlandse ingezetene, die verzekerd is via de basisverzekering, diens kosten per jaar voor zorg die verzekerd is via de basisverzekering. De basisverzekering is wettelijk verplicht via de Zorgverzekeringswet (Zvw) voor vrijwel alle Nederlandse ingezetenen. De kosten zijn die kosten die daadwerkelijk vergoed zijn door de zorgverzekeraars. De kosten zijn onderverdeeld in zorgvormen, zoals huisartsenzorg, ziekenhuiszorg, fysiotherapie, etc. De zorgkosten zijn inclusief de kosten die vanwege het verplicht of vrijwillig eigen risico uiteindelijk door de verzekerden zelf zijn betaald maar exclusief eigen betalingen. Indien de verzekerde zelf een rekening heeft ontvangen en deze niet heeft ingediend bij de verzekering, bijvoorbeeld omdat het eigen risico niet is bereikt, zijn de kosten niet in de cijfers opgenomen.</t>
  </si>
  <si>
    <t>Bron: CBS</t>
  </si>
  <si>
    <t>Tabel</t>
  </si>
  <si>
    <t>hulpcel leeftijd</t>
  </si>
  <si>
    <t>Mediaan besteedbaar huishoudensinkomen</t>
  </si>
  <si>
    <t>Totaal (dat kosten heeft gemaakt)</t>
  </si>
  <si>
    <t>Kosten gemaakt voor farmacie</t>
  </si>
  <si>
    <t>Kosten gemaakt voor geboortezorg</t>
  </si>
  <si>
    <t>Kosten gemaakt voor hulpmiddel</t>
  </si>
  <si>
    <t>Kosten gemaakt voor huisarts</t>
  </si>
  <si>
    <t>Kosten gemaakt voor mondzorg</t>
  </si>
  <si>
    <t>Kosten gemaakt voor ziekenhuis</t>
  </si>
  <si>
    <t>Kosten gemaakt voor overig</t>
  </si>
  <si>
    <t>Jeugdzorg</t>
  </si>
  <si>
    <t>Naar factsheet</t>
  </si>
  <si>
    <t>Statushouders naar cohort, regio en gemaakte zorgkosten in 2015</t>
  </si>
  <si>
    <t>18 tot 45 jaar</t>
  </si>
  <si>
    <r>
      <t xml:space="preserve">Tot de </t>
    </r>
    <r>
      <rPr>
        <i/>
        <sz val="10"/>
        <color indexed="8"/>
        <rFont val="Arial"/>
        <family val="2"/>
      </rPr>
      <t>statushouders</t>
    </r>
    <r>
      <rPr>
        <sz val="10"/>
        <color indexed="8"/>
        <rFont val="Arial"/>
        <family val="2"/>
      </rPr>
      <t xml:space="preserve"> rekenen we alle personen die een verblijfsvergunning asiel voor bepaalde of onbepaalde tijd hebben ontvangen van de Immigratie- en Naturalisatiedienst (IND) in de periode 1 januari 2014 tot 1 juli 2017. Ook nareizigers van statushouders ontvangen een (afgeleide) asielvergunning en behoren in dit onderzoek tot de statushouders. Daarnaast worden in dit onderzoek ook de familieleden van statushouders asiel meegenomen die via reguliere gezinshereniging naar Nederland komen. Deze familieleden worden in dit onderzoek meegeteld als statushouders, hoewel ze feitelijk geen asielvergunning hebben. </t>
    </r>
  </si>
  <si>
    <r>
      <rPr>
        <i/>
        <sz val="10"/>
        <color indexed="8"/>
        <rFont val="Arial"/>
        <family val="2"/>
      </rPr>
      <t>Aantal</t>
    </r>
    <r>
      <rPr>
        <sz val="10"/>
        <color indexed="8"/>
        <rFont val="Arial"/>
        <family val="2"/>
      </rPr>
      <t xml:space="preserve"> - het aantal waargenomen asielzoekers/vergunninghouders met de betreffende kenmerken</t>
    </r>
  </si>
  <si>
    <r>
      <rPr>
        <i/>
        <sz val="10"/>
        <color indexed="8"/>
        <rFont val="Arial"/>
        <family val="2"/>
      </rPr>
      <t xml:space="preserve">Cohort </t>
    </r>
    <r>
      <rPr>
        <sz val="10"/>
        <color indexed="8"/>
        <rFont val="Arial"/>
        <family val="2"/>
      </rPr>
      <t xml:space="preserve">- betreft iedereen met een verblijfsvergunning die in dat cohortjaar is uitgestroomd van COA naar de gemeente Den Haag </t>
    </r>
    <r>
      <rPr>
        <sz val="10"/>
        <rFont val="Arial"/>
        <family val="2"/>
      </rPr>
      <t>of één van de andere G4-steden</t>
    </r>
    <r>
      <rPr>
        <sz val="10"/>
        <color indexed="8"/>
        <rFont val="Arial"/>
        <family val="2"/>
      </rPr>
      <t>. Dit is inclusief personen die een verblijfsrecht hebben ontvangen op basis van gezinshereniging en vrijwel direct vanuit COA zijn doorgestroomd naar de woning van het gezinslid waarmee zij herenigen.</t>
    </r>
  </si>
  <si>
    <r>
      <rPr>
        <i/>
        <sz val="10"/>
        <color indexed="8"/>
        <rFont val="Arial"/>
        <family val="2"/>
      </rPr>
      <t>Geslacht</t>
    </r>
    <r>
      <rPr>
        <sz val="10"/>
        <color indexed="8"/>
        <rFont val="Arial"/>
        <family val="2"/>
      </rPr>
      <t xml:space="preserve"> - variabele waarmee onderscheid wordt gemaakt tussen mannen en vrouwen.</t>
    </r>
  </si>
  <si>
    <r>
      <rPr>
        <i/>
        <sz val="10"/>
        <color indexed="8"/>
        <rFont val="Arial"/>
        <family val="2"/>
      </rPr>
      <t xml:space="preserve">Nationaliteit </t>
    </r>
    <r>
      <rPr>
        <sz val="10"/>
        <color indexed="8"/>
        <rFont val="Arial"/>
        <family val="2"/>
      </rPr>
      <t xml:space="preserve">- de nationaliteit van een persoon. Wanneer de nationaliteit van een persoon onbekend is, is de herkomst afgeleid van respectievelijk geboorteland en land van herkomst. </t>
    </r>
  </si>
  <si>
    <r>
      <rPr>
        <i/>
        <sz val="10"/>
        <color indexed="8"/>
        <rFont val="Arial"/>
        <family val="2"/>
      </rPr>
      <t>Leeftijd</t>
    </r>
    <r>
      <rPr>
        <sz val="10"/>
        <color indexed="8"/>
        <rFont val="Arial"/>
        <family val="2"/>
      </rPr>
      <t xml:space="preserve"> - het aantal gehele jaren dat is verstreken sinds de geboortedatum van de persoon.</t>
    </r>
  </si>
  <si>
    <r>
      <rPr>
        <i/>
        <sz val="10"/>
        <color indexed="8"/>
        <rFont val="Arial"/>
        <family val="2"/>
      </rPr>
      <t>Populatie</t>
    </r>
    <r>
      <rPr>
        <sz val="10"/>
        <color indexed="8"/>
        <rFont val="Arial"/>
        <family val="2"/>
      </rPr>
      <t xml:space="preserve"> - een combinatie van het cohort en het verslagjaar/meetmoment.</t>
    </r>
  </si>
  <si>
    <r>
      <t xml:space="preserve">Meer achtergrondinformatie is ook te vinden in de landelijke publicatie over dit onderwerp, </t>
    </r>
    <r>
      <rPr>
        <i/>
        <sz val="10"/>
        <color indexed="8"/>
        <rFont val="Arial"/>
        <family val="2"/>
      </rPr>
      <t>Uit de startblokken.</t>
    </r>
  </si>
  <si>
    <r>
      <rPr>
        <i/>
        <sz val="10"/>
        <color indexed="8"/>
        <rFont val="Arial"/>
        <family val="2"/>
      </rPr>
      <t>Statushouders</t>
    </r>
    <r>
      <rPr>
        <sz val="10"/>
        <color indexed="8"/>
        <rFont val="Arial"/>
        <family val="2"/>
      </rPr>
      <t xml:space="preserve"> (zie inleiding) die de COA-opvang hebben verlaten. Een statushouder hoeft niet per se direct te vertrekken uit de COA-opvang. Er moet eerst woonruimte beschikbaar zijn in een gemeente. Het kan dus zijn dat de persoon in 2014 een verblijfsvergunning heeft gekregen, in augustus 2015 pas is </t>
    </r>
    <r>
      <rPr>
        <sz val="10"/>
        <rFont val="Arial"/>
        <family val="2"/>
      </rPr>
      <t>gaan wonen</t>
    </r>
    <r>
      <rPr>
        <sz val="10"/>
        <color indexed="8"/>
        <rFont val="Arial"/>
        <family val="2"/>
      </rPr>
      <t xml:space="preserve"> in de gemeente.</t>
    </r>
  </si>
  <si>
    <r>
      <rPr>
        <i/>
        <sz val="10"/>
        <color indexed="8"/>
        <rFont val="Arial"/>
        <family val="2"/>
      </rPr>
      <t>Plaats in het huishouden -</t>
    </r>
    <r>
      <rPr>
        <b/>
        <sz val="10"/>
        <color indexed="8"/>
        <rFont val="Arial"/>
        <family val="2"/>
      </rPr>
      <t xml:space="preserve"> </t>
    </r>
    <r>
      <rPr>
        <sz val="10"/>
        <color indexed="8"/>
        <rFont val="Arial"/>
        <family val="2"/>
      </rPr>
      <t>typering van een particulier huishouden op basis van de onderlinge relaties van de personen binnen het huishouden. Het betreft de huishoudenssamenstelling op peilmoment volgens registratie in de Basisregistratie Personen (BRP).</t>
    </r>
  </si>
  <si>
    <r>
      <rPr>
        <i/>
        <sz val="10"/>
        <color indexed="8"/>
        <rFont val="Arial"/>
        <family val="2"/>
      </rPr>
      <t xml:space="preserve">primair onderwijs </t>
    </r>
    <r>
      <rPr>
        <sz val="10"/>
        <color indexed="8"/>
        <rFont val="Arial"/>
        <family val="2"/>
      </rPr>
      <t>- geeft aan of iemand primair onderwijs volgde op 1 oktober van het verslagjaar.</t>
    </r>
  </si>
  <si>
    <r>
      <rPr>
        <i/>
        <sz val="10"/>
        <color indexed="8"/>
        <rFont val="Arial"/>
        <family val="2"/>
      </rPr>
      <t>voortgezet onderwijs</t>
    </r>
    <r>
      <rPr>
        <sz val="10"/>
        <color indexed="8"/>
        <rFont val="Arial"/>
        <family val="2"/>
      </rPr>
      <t xml:space="preserve"> - geeft aan of iemand voortgezet onderwijs volgde op 1 oktober van het verslagjaar. Dit is inclusief praktijkonderwijs en voortgezet algemeen volwassenen onderwijs.</t>
    </r>
  </si>
  <si>
    <r>
      <rPr>
        <i/>
        <sz val="10"/>
        <color indexed="8"/>
        <rFont val="Arial"/>
        <family val="2"/>
      </rPr>
      <t>middelbaar beroepsonderwijs</t>
    </r>
    <r>
      <rPr>
        <sz val="10"/>
        <color indexed="8"/>
        <rFont val="Arial"/>
        <family val="2"/>
      </rPr>
      <t xml:space="preserve">  -  geeft aan of iemand middelbaar beroepsonderwijs volgde op 1 oktober van het verslagjaar.</t>
    </r>
  </si>
  <si>
    <r>
      <rPr>
        <i/>
        <sz val="10"/>
        <color indexed="8"/>
        <rFont val="Arial"/>
        <family val="2"/>
      </rPr>
      <t xml:space="preserve">hoger beroepsonderwijs </t>
    </r>
    <r>
      <rPr>
        <sz val="10"/>
        <color indexed="8"/>
        <rFont val="Arial"/>
        <family val="2"/>
      </rPr>
      <t>- geeft aan of iemand hoger beroepsonderwijs volgde op 1 oktober van het verslagjaar.</t>
    </r>
  </si>
  <si>
    <r>
      <rPr>
        <i/>
        <sz val="10"/>
        <color indexed="8"/>
        <rFont val="Arial"/>
        <family val="2"/>
      </rPr>
      <t xml:space="preserve">wetenschappelijk onderwijs </t>
    </r>
    <r>
      <rPr>
        <sz val="10"/>
        <color indexed="8"/>
        <rFont val="Arial"/>
        <family val="2"/>
      </rPr>
      <t>- geeft aan of iemand wetenschappelijk onderwijs volgde op 1 oktober van het verslagjaar.</t>
    </r>
  </si>
  <si>
    <r>
      <rPr>
        <i/>
        <sz val="10"/>
        <color indexed="8"/>
        <rFont val="Arial"/>
        <family val="2"/>
      </rPr>
      <t xml:space="preserve">Examen - </t>
    </r>
    <r>
      <rPr>
        <sz val="10"/>
        <color indexed="8"/>
        <rFont val="Arial"/>
        <family val="2"/>
      </rPr>
      <t xml:space="preserve">geeft aan of een persoon op 1 juni van het verslagjaar een inburgeringsexamen heeft behaald. Hierbij wordt onderscheid gemaakt tussen een gewoon inburgeringsexamen en staatsexamen Nederlandse als tweede taal (NT2). </t>
    </r>
  </si>
  <si>
    <r>
      <rPr>
        <i/>
        <sz val="10"/>
        <color indexed="8"/>
        <rFont val="Arial"/>
        <family val="2"/>
      </rPr>
      <t xml:space="preserve">Sociaaleconomische Status - </t>
    </r>
    <r>
      <rPr>
        <sz val="10"/>
        <color indexed="8"/>
        <rFont val="Arial"/>
        <family val="2"/>
      </rPr>
      <t>een classificatie van een persoon op basis van de voornaamste inkomstenbron. Om de sociaal economische positie te bepalen worden alle inkomsten in de verslagmaand uit de verschillende inkomensbronnen die iemand heeft, met elkaar vergeleken. Het hoogste bedrag is in principe bepalend voor de sociaaleconomische categorie. Daarnaast wordt meegenomen of een persoon ingeschreven staat bij een onderwijsinstelling. Dat samen bepaalt de sociaaleconomische categorie van een persoon.</t>
    </r>
  </si>
  <si>
    <r>
      <rPr>
        <i/>
        <sz val="10"/>
        <rFont val="Arial"/>
        <family val="2"/>
      </rPr>
      <t>Besteedbaar huishoudinkomen -</t>
    </r>
    <r>
      <rPr>
        <sz val="10"/>
        <rFont val="Arial"/>
        <family val="2"/>
      </rPr>
      <t xml:space="preserve"> Het besteedbaar huishoudinkomen is gecorrigeerd voor verschillen in grootte en samenstelling van het huishouden. Deze correctie vindt plaats met behulp van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Het gestandaardiseerd inkomen is een maat voor de welvaart van (de leden van) een huishouden. In deze tabel wordt de mediaan van het inkomen gerapporteerd, het inkomen is afgerond op 100-tallen. Als een selectie in de tabel minder dan 100 personen bevat, wordt de mediaan onderdrukt. De mediaan is de middelste waarde van alle inkomens.</t>
    </r>
  </si>
  <si>
    <r>
      <t xml:space="preserve">Farmacie - </t>
    </r>
    <r>
      <rPr>
        <sz val="10"/>
        <color theme="1"/>
        <rFont val="Arial"/>
        <family val="2"/>
      </rPr>
      <t>indicator of persoon zorgkosten voor farmacie heeft gedeclareerd in 2015.</t>
    </r>
  </si>
  <si>
    <r>
      <t xml:space="preserve">Mondzorg - </t>
    </r>
    <r>
      <rPr>
        <sz val="10"/>
        <color theme="1"/>
        <rFont val="Arial"/>
        <family val="2"/>
      </rPr>
      <t>indicator of persoon zorgkosten voor mondzorg heeft gedeclareerd in 2015.</t>
    </r>
  </si>
  <si>
    <r>
      <t xml:space="preserve">Ziekenhuiszorg - </t>
    </r>
    <r>
      <rPr>
        <sz val="10"/>
        <color theme="1"/>
        <rFont val="Arial"/>
        <family val="2"/>
      </rPr>
      <t>indicator of persoon zorgkosten voor ziekenhuiszorg heeft gedeclareerd in 2015.</t>
    </r>
  </si>
  <si>
    <r>
      <t xml:space="preserve">Huisartsenzorg - </t>
    </r>
    <r>
      <rPr>
        <sz val="10"/>
        <color theme="1"/>
        <rFont val="Arial"/>
        <family val="2"/>
      </rPr>
      <t>indicator of persoon zorgkosten voor huisartsenzorg heeft gedeclareerd in 2015.</t>
    </r>
  </si>
  <si>
    <r>
      <t xml:space="preserve">Geboortezorg - </t>
    </r>
    <r>
      <rPr>
        <sz val="10"/>
        <color theme="1"/>
        <rFont val="Arial"/>
        <family val="2"/>
      </rPr>
      <t>indicator of persoon zorgkosten voor geboortezorg heeft gedeclareerd in 2015.</t>
    </r>
  </si>
  <si>
    <r>
      <t xml:space="preserve">Hulpmiddelen - </t>
    </r>
    <r>
      <rPr>
        <sz val="10"/>
        <color theme="1"/>
        <rFont val="Arial"/>
        <family val="2"/>
      </rPr>
      <t>indicator of persoon zorgkosten voor hulpmiddelen heeft gedeclareerd in 2015.</t>
    </r>
  </si>
  <si>
    <r>
      <rPr>
        <i/>
        <sz val="10"/>
        <color indexed="8"/>
        <rFont val="Arial"/>
        <family val="2"/>
      </rPr>
      <t xml:space="preserve">Gebruik jeugdzorg - </t>
    </r>
    <r>
      <rPr>
        <sz val="10"/>
        <color indexed="8"/>
        <rFont val="Arial"/>
        <family val="2"/>
      </rPr>
      <t>Alle jongeren die een vorm van Jeugdzorg hebben ontvangen.</t>
    </r>
  </si>
  <si>
    <r>
      <rPr>
        <i/>
        <sz val="10"/>
        <color indexed="8"/>
        <rFont val="Arial"/>
        <family val="2"/>
      </rPr>
      <t xml:space="preserve">Verdachten - </t>
    </r>
    <r>
      <rPr>
        <sz val="10"/>
        <color indexed="8"/>
        <rFont val="Arial"/>
        <family val="2"/>
      </rPr>
      <t>van de populatie is weergegeven hoeveel mannen van 18 tot 45 jaar in de verslagperiode verdachte zijn geweest zijn van een misdrijf. Het gaat om aantallen afgerond op vijftallen.</t>
    </r>
  </si>
  <si>
    <r>
      <t>Den Haag</t>
    </r>
    <r>
      <rPr>
        <sz val="10"/>
        <color indexed="8"/>
        <rFont val="Arial"/>
        <family val="2"/>
      </rPr>
      <t xml:space="preserve"> - De statushouders die na te zijn uitgestroomd in de gemeente Den Haag, op het peilmoment nog steeds in Den Haag wonen</t>
    </r>
  </si>
  <si>
    <r>
      <t>Niet in Den Haag</t>
    </r>
    <r>
      <rPr>
        <sz val="10"/>
        <color indexed="8"/>
        <rFont val="Arial"/>
        <family val="2"/>
      </rPr>
      <t xml:space="preserve"> - De statushouders die na te zijn uitgestroomd in de gemeente Den Haag, op het peilmoment niet meer in Den Haag wonen</t>
    </r>
  </si>
  <si>
    <t xml:space="preserve">Het voorliggend onderzoek is uitgevoerd binnen het kader van het Urban Data Center (UDC) Den Haag, een samenwerkingsverband tussen de gemeente Den Haag en het CBS. Voor dit onderzoek is het onderzoeksbestand gebruikt voor de landelijke cohortstudie statushouders Uit de Startblokken, uitgevoerd en opgeleverd in 2018. Naast de statushouders die zich hebben gevestigd in Den Haag, zijn ook de statushouders die zich in één van de andere G4 gemeenten (Amsterdam, Rotterdam of Utrecht) hebben gevestigd, opgenomen in de resultaten. Naast de reguliere tabellen bevat deze maatwerktabellenset ook een factsheet waarin het mogelijk is om per thema geselecteerde populaties in een grafiek weer te geven. </t>
  </si>
  <si>
    <t>De cijfers die gemaakt zijn in de tabellen 1 t/m 8 zijn gebruikt als basis voor het maken van een factsheet. Deze factsheet is terug te vinden in de tabladen met de relevante thema namen. Per thema is het mogelijk om diverse selecties te maken waarmee de onderliggende cijfers worden weergeven in een grafiek. Afhankelijk van het thema kan er geslecteerd worden op cohort, peildatum, leeftijd, geslacht of nationaliteit. De cijfers in de grafieken worden bijna altijd als percentages weergeven, met als uitzondering het aantal verdachten. De cijfers in de tabellen zijn altijd (afgeronde) aantallen.</t>
  </si>
  <si>
    <r>
      <t xml:space="preserve">Zorg overig - </t>
    </r>
    <r>
      <rPr>
        <sz val="10"/>
        <color theme="1"/>
        <rFont val="Arial"/>
        <family val="2"/>
      </rPr>
      <t>indicator of persoon zorgkosten voor overige zorg heeft gedeclareerd in 2015.</t>
    </r>
  </si>
  <si>
    <t>cohort</t>
  </si>
  <si>
    <t>leeftijd</t>
  </si>
  <si>
    <t>geslacht</t>
  </si>
  <si>
    <t>nationaliteit</t>
  </si>
  <si>
    <t>Lieke Stroucken, Gino Dingena, Evelien Ebenau, Marten Kamphorst, Luc Verschuren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</si>
</sst>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0"/>
    <numFmt numFmtId="165" formatCode="#\ ###\ ###\ ###\ ###\ ###\ ##0"/>
    <numFmt numFmtId="166" formatCode="[$-413]d\ mmmm\ yyyy;@"/>
  </numFmts>
  <fonts count="51" x14ac:knownFonts="1">
    <font>
      <sz val="11"/>
      <color theme="1"/>
      <name val="Calibri"/>
      <family val="2"/>
      <scheme val="minor"/>
    </font>
    <font>
      <sz val="10"/>
      <name val="Arial"/>
      <family val="2"/>
    </font>
    <font>
      <sz val="8"/>
      <name val="Arial"/>
      <family val="2"/>
    </font>
    <font>
      <b/>
      <sz val="12"/>
      <name val="Arial"/>
      <family val="2"/>
    </font>
    <font>
      <b/>
      <sz val="10"/>
      <name val="Arial"/>
      <family val="2"/>
    </font>
    <font>
      <sz val="11"/>
      <color theme="1"/>
      <name val="Calibri"/>
      <family val="2"/>
      <scheme val="minor"/>
    </font>
    <font>
      <u/>
      <sz val="11"/>
      <color theme="10"/>
      <name val="Calibri"/>
      <family val="2"/>
      <scheme val="minor"/>
    </font>
    <font>
      <b/>
      <sz val="8"/>
      <color theme="1"/>
      <name val="Arial"/>
      <family val="2"/>
    </font>
    <font>
      <sz val="8"/>
      <color theme="1"/>
      <name val="Arial"/>
      <family val="2"/>
    </font>
    <font>
      <b/>
      <sz val="14"/>
      <color theme="1"/>
      <name val="Arial"/>
      <family val="2"/>
    </font>
    <font>
      <sz val="11"/>
      <color theme="1"/>
      <name val="Arial"/>
      <family val="2"/>
    </font>
    <font>
      <b/>
      <sz val="10"/>
      <color theme="1"/>
      <name val="Arial"/>
      <family val="2"/>
    </font>
    <font>
      <sz val="8"/>
      <color rgb="FFFF0000"/>
      <name val="Arial"/>
      <family val="2"/>
    </font>
    <font>
      <sz val="10"/>
      <color theme="1"/>
      <name val="Arial"/>
      <family val="2"/>
    </font>
    <font>
      <sz val="8"/>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MS Sans Serif"/>
      <family val="2"/>
    </font>
    <font>
      <sz val="12"/>
      <color theme="1"/>
      <name val="Calibri"/>
      <family val="2"/>
      <scheme val="minor"/>
    </font>
    <font>
      <b/>
      <sz val="24"/>
      <color rgb="FF017317"/>
      <name val="Calibri"/>
      <family val="2"/>
      <scheme val="minor"/>
    </font>
    <font>
      <sz val="11"/>
      <name val="Calibri"/>
      <family val="2"/>
      <scheme val="minor"/>
    </font>
    <font>
      <u/>
      <sz val="11"/>
      <name val="Calibri"/>
      <family val="2"/>
      <scheme val="minor"/>
    </font>
    <font>
      <sz val="8"/>
      <color theme="1"/>
      <name val="Calibri"/>
      <family val="2"/>
      <scheme val="minor"/>
    </font>
    <font>
      <b/>
      <sz val="48"/>
      <color rgb="FF017D19"/>
      <name val="Calibri"/>
      <family val="2"/>
      <scheme val="minor"/>
    </font>
    <font>
      <b/>
      <u/>
      <sz val="12"/>
      <color theme="0"/>
      <name val="Arial"/>
      <family val="2"/>
    </font>
    <font>
      <b/>
      <u/>
      <sz val="10"/>
      <name val="Arial"/>
      <family val="2"/>
    </font>
    <font>
      <u/>
      <sz val="10"/>
      <color theme="10"/>
      <name val="Arial"/>
      <family val="2"/>
    </font>
    <font>
      <sz val="10"/>
      <color indexed="8"/>
      <name val="Arial"/>
      <family val="2"/>
    </font>
    <font>
      <u/>
      <sz val="10"/>
      <color theme="10"/>
      <name val="Calibri"/>
      <family val="2"/>
      <scheme val="minor"/>
    </font>
    <font>
      <b/>
      <i/>
      <sz val="10"/>
      <name val="Arial"/>
      <family val="2"/>
    </font>
    <font>
      <i/>
      <sz val="10"/>
      <color indexed="8"/>
      <name val="Arial"/>
      <family val="2"/>
    </font>
    <font>
      <u/>
      <sz val="10"/>
      <color theme="1"/>
      <name val="Arial"/>
      <family val="2"/>
    </font>
    <font>
      <b/>
      <sz val="10"/>
      <color indexed="8"/>
      <name val="Arial"/>
      <family val="2"/>
    </font>
    <font>
      <sz val="10"/>
      <color rgb="FF000000"/>
      <name val="Arial"/>
      <family val="2"/>
    </font>
    <font>
      <i/>
      <sz val="10"/>
      <name val="Arial"/>
      <family val="2"/>
    </font>
    <font>
      <i/>
      <u/>
      <sz val="10"/>
      <color theme="1"/>
      <name val="Arial"/>
      <family val="2"/>
    </font>
    <font>
      <i/>
      <sz val="10"/>
      <color theme="1"/>
      <name val="Arial"/>
      <family val="2"/>
    </font>
    <font>
      <sz val="10"/>
      <color theme="1"/>
      <name val="Calibri"/>
      <family val="2"/>
      <scheme val="minor"/>
    </font>
  </fonts>
  <fills count="1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6" tint="0.79998168889431442"/>
        <bgColor indexed="64"/>
      </patternFill>
    </fill>
    <fill>
      <patternFill patternType="solid">
        <fgColor theme="6" tint="0.59999389629810485"/>
        <bgColor indexed="64"/>
      </patternFill>
    </fill>
    <fill>
      <patternFill patternType="solid">
        <fgColor rgb="FF017D19"/>
        <bgColor indexed="64"/>
      </patternFill>
    </fill>
  </fills>
  <borders count="1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659">
    <xf numFmtId="0" fontId="0" fillId="0" borderId="0"/>
    <xf numFmtId="0" fontId="6"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0" fillId="7" borderId="0" applyNumberFormat="0" applyBorder="0" applyAlignment="0" applyProtection="0"/>
    <xf numFmtId="0" fontId="24" fillId="10" borderId="11" applyNumberFormat="0" applyAlignment="0" applyProtection="0"/>
    <xf numFmtId="0" fontId="26" fillId="11" borderId="14" applyNumberFormat="0" applyAlignment="0" applyProtection="0"/>
    <xf numFmtId="0" fontId="28" fillId="0" borderId="0" applyNumberFormat="0" applyFill="0" applyBorder="0" applyAlignment="0" applyProtection="0"/>
    <xf numFmtId="0" fontId="19" fillId="6" borderId="0" applyNumberFormat="0" applyBorder="0" applyAlignment="0" applyProtection="0"/>
    <xf numFmtId="0" fontId="16" fillId="0" borderId="8" applyNumberFormat="0" applyFill="0" applyAlignment="0" applyProtection="0"/>
    <xf numFmtId="0" fontId="17" fillId="0" borderId="9" applyNumberFormat="0" applyFill="0" applyAlignment="0" applyProtection="0"/>
    <xf numFmtId="0" fontId="18" fillId="0" borderId="10" applyNumberFormat="0" applyFill="0" applyAlignment="0" applyProtection="0"/>
    <xf numFmtId="0" fontId="18" fillId="0" borderId="0" applyNumberFormat="0" applyFill="0" applyBorder="0" applyAlignment="0" applyProtection="0"/>
    <xf numFmtId="0" fontId="22" fillId="9" borderId="11" applyNumberFormat="0" applyAlignment="0" applyProtection="0"/>
    <xf numFmtId="0" fontId="25" fillId="0" borderId="13" applyNumberFormat="0" applyFill="0" applyAlignment="0" applyProtection="0"/>
    <xf numFmtId="0" fontId="21" fillId="8" borderId="0" applyNumberFormat="0" applyBorder="0" applyAlignment="0" applyProtection="0"/>
    <xf numFmtId="0" fontId="30" fillId="12" borderId="15" applyNumberFormat="0" applyFont="0" applyAlignment="0" applyProtection="0"/>
    <xf numFmtId="0" fontId="23" fillId="10" borderId="12" applyNumberFormat="0" applyAlignment="0" applyProtection="0"/>
    <xf numFmtId="0" fontId="15" fillId="0" borderId="0" applyNumberFormat="0" applyFill="0" applyBorder="0" applyAlignment="0" applyProtection="0"/>
    <xf numFmtId="0" fontId="29" fillId="0" borderId="16" applyNumberFormat="0" applyFill="0" applyAlignment="0" applyProtection="0"/>
    <xf numFmtId="0" fontId="27"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227">
    <xf numFmtId="0" fontId="0" fillId="0" borderId="0" xfId="0"/>
    <xf numFmtId="0" fontId="2" fillId="4" borderId="0" xfId="5" applyFont="1" applyFill="1" applyAlignment="1">
      <alignment horizontal="left" vertical="top"/>
    </xf>
    <xf numFmtId="0" fontId="8" fillId="4" borderId="0" xfId="0" applyFont="1" applyFill="1" applyAlignment="1">
      <alignment horizontal="left" vertical="top"/>
    </xf>
    <xf numFmtId="15" fontId="8" fillId="4" borderId="0" xfId="0" applyNumberFormat="1" applyFont="1" applyFill="1" applyAlignment="1">
      <alignment horizontal="left" vertical="top"/>
    </xf>
    <xf numFmtId="164" fontId="8" fillId="0" borderId="0" xfId="11" applyNumberFormat="1" applyFont="1" applyFill="1" applyBorder="1" applyAlignment="1">
      <alignment horizontal="right" vertical="center"/>
    </xf>
    <xf numFmtId="15" fontId="2" fillId="4" borderId="0" xfId="5" applyNumberFormat="1" applyFont="1" applyFill="1" applyAlignment="1">
      <alignment horizontal="left" vertical="top"/>
    </xf>
    <xf numFmtId="0" fontId="8" fillId="4" borderId="0" xfId="0" applyFont="1" applyFill="1"/>
    <xf numFmtId="0" fontId="8" fillId="4" borderId="0" xfId="0" applyNumberFormat="1" applyFont="1" applyFill="1" applyAlignment="1">
      <alignment horizontal="left" vertical="top"/>
    </xf>
    <xf numFmtId="0" fontId="2" fillId="4" borderId="0" xfId="5" applyFont="1" applyFill="1"/>
    <xf numFmtId="0" fontId="7" fillId="4" borderId="0" xfId="0" applyFont="1" applyFill="1"/>
    <xf numFmtId="0" fontId="8" fillId="4" borderId="0" xfId="0" applyFont="1" applyFill="1" applyAlignment="1">
      <alignment horizontal="left"/>
    </xf>
    <xf numFmtId="0" fontId="7" fillId="4" borderId="0" xfId="9" applyFont="1" applyFill="1" applyBorder="1" applyAlignment="1"/>
    <xf numFmtId="0" fontId="2" fillId="4" borderId="0" xfId="5" applyFont="1" applyFill="1" applyBorder="1"/>
    <xf numFmtId="165" fontId="8" fillId="4" borderId="0" xfId="725" applyNumberFormat="1" applyFont="1" applyFill="1" applyBorder="1" applyAlignment="1">
      <alignment horizontal="right" vertical="center"/>
    </xf>
    <xf numFmtId="165" fontId="8" fillId="4" borderId="0" xfId="726" applyNumberFormat="1" applyFont="1" applyFill="1" applyBorder="1" applyAlignment="1">
      <alignment horizontal="right" vertical="center"/>
    </xf>
    <xf numFmtId="165" fontId="8" fillId="4" borderId="0" xfId="728" applyNumberFormat="1" applyFont="1" applyFill="1" applyBorder="1" applyAlignment="1">
      <alignment horizontal="right" vertical="center"/>
    </xf>
    <xf numFmtId="165" fontId="8" fillId="4" borderId="0" xfId="730" applyNumberFormat="1" applyFont="1" applyFill="1" applyBorder="1" applyAlignment="1">
      <alignment horizontal="right" vertical="center"/>
    </xf>
    <xf numFmtId="165" fontId="8" fillId="4" borderId="0" xfId="691" applyNumberFormat="1" applyFont="1" applyFill="1" applyBorder="1" applyAlignment="1">
      <alignment horizontal="right" vertical="center"/>
    </xf>
    <xf numFmtId="165" fontId="8" fillId="4" borderId="0" xfId="692" applyNumberFormat="1" applyFont="1" applyFill="1" applyBorder="1" applyAlignment="1">
      <alignment horizontal="right" vertical="center"/>
    </xf>
    <xf numFmtId="165" fontId="8" fillId="4" borderId="0" xfId="694" applyNumberFormat="1" applyFont="1" applyFill="1" applyBorder="1" applyAlignment="1">
      <alignment horizontal="right" vertical="center"/>
    </xf>
    <xf numFmtId="165" fontId="8" fillId="4" borderId="0" xfId="696" applyNumberFormat="1" applyFont="1" applyFill="1" applyBorder="1" applyAlignment="1">
      <alignment horizontal="right" vertical="center"/>
    </xf>
    <xf numFmtId="165" fontId="8" fillId="4" borderId="0" xfId="657" applyNumberFormat="1" applyFont="1" applyFill="1" applyBorder="1" applyAlignment="1">
      <alignment horizontal="right" vertical="center"/>
    </xf>
    <xf numFmtId="165" fontId="8" fillId="4" borderId="0" xfId="658" applyNumberFormat="1" applyFont="1" applyFill="1" applyBorder="1" applyAlignment="1">
      <alignment horizontal="right" vertical="center"/>
    </xf>
    <xf numFmtId="165" fontId="8" fillId="4" borderId="0" xfId="660" applyNumberFormat="1" applyFont="1" applyFill="1" applyBorder="1" applyAlignment="1">
      <alignment horizontal="right" vertical="center"/>
    </xf>
    <xf numFmtId="165" fontId="8" fillId="4" borderId="0" xfId="662" applyNumberFormat="1" applyFont="1" applyFill="1" applyBorder="1" applyAlignment="1">
      <alignment horizontal="right" vertical="center"/>
    </xf>
    <xf numFmtId="165" fontId="8" fillId="4" borderId="0" xfId="753" applyNumberFormat="1" applyFont="1" applyFill="1" applyBorder="1" applyAlignment="1">
      <alignment horizontal="right" vertical="center"/>
    </xf>
    <xf numFmtId="165" fontId="8" fillId="4" borderId="0" xfId="755" applyNumberFormat="1" applyFont="1" applyFill="1" applyBorder="1" applyAlignment="1">
      <alignment horizontal="right" vertical="center"/>
    </xf>
    <xf numFmtId="165" fontId="8" fillId="4" borderId="0" xfId="758" applyNumberFormat="1" applyFont="1" applyFill="1" applyBorder="1" applyAlignment="1">
      <alignment horizontal="right" vertical="center"/>
    </xf>
    <xf numFmtId="165" fontId="8" fillId="4" borderId="0" xfId="851" applyNumberFormat="1" applyFont="1" applyFill="1" applyBorder="1" applyAlignment="1">
      <alignment horizontal="right" vertical="center"/>
    </xf>
    <xf numFmtId="165" fontId="8" fillId="4" borderId="0" xfId="853" applyNumberFormat="1" applyFont="1" applyFill="1" applyBorder="1" applyAlignment="1">
      <alignment horizontal="right" vertical="center"/>
    </xf>
    <xf numFmtId="165" fontId="8" fillId="4" borderId="0" xfId="855" applyNumberFormat="1" applyFont="1" applyFill="1" applyBorder="1" applyAlignment="1">
      <alignment horizontal="right" vertical="center"/>
    </xf>
    <xf numFmtId="165" fontId="8" fillId="4" borderId="0" xfId="815" applyNumberFormat="1" applyFont="1" applyFill="1" applyBorder="1" applyAlignment="1">
      <alignment horizontal="right" vertical="center"/>
    </xf>
    <xf numFmtId="165" fontId="8" fillId="4" borderId="0" xfId="816" applyNumberFormat="1" applyFont="1" applyFill="1" applyBorder="1" applyAlignment="1">
      <alignment horizontal="right" vertical="center"/>
    </xf>
    <xf numFmtId="165" fontId="8" fillId="4" borderId="0" xfId="818" applyNumberFormat="1" applyFont="1" applyFill="1" applyBorder="1" applyAlignment="1">
      <alignment horizontal="right" vertical="center"/>
    </xf>
    <xf numFmtId="165" fontId="8" fillId="4" borderId="0" xfId="820" applyNumberFormat="1" applyFont="1" applyFill="1" applyBorder="1" applyAlignment="1">
      <alignment horizontal="right" vertical="center"/>
    </xf>
    <xf numFmtId="165" fontId="8" fillId="4" borderId="0" xfId="783" applyNumberFormat="1" applyFont="1" applyFill="1" applyBorder="1" applyAlignment="1">
      <alignment horizontal="right" vertical="center"/>
    </xf>
    <xf numFmtId="165" fontId="8" fillId="4" borderId="0" xfId="784" applyNumberFormat="1" applyFont="1" applyFill="1" applyBorder="1" applyAlignment="1">
      <alignment horizontal="right" vertical="center"/>
    </xf>
    <xf numFmtId="165" fontId="8" fillId="4" borderId="0" xfId="785" applyNumberFormat="1" applyFont="1" applyFill="1" applyBorder="1" applyAlignment="1">
      <alignment horizontal="right" vertical="center"/>
    </xf>
    <xf numFmtId="49" fontId="1" fillId="2" borderId="0" xfId="0" applyNumberFormat="1" applyFont="1" applyFill="1" applyAlignment="1">
      <alignment horizontal="left"/>
    </xf>
    <xf numFmtId="0" fontId="9" fillId="4" borderId="0" xfId="0" applyFont="1" applyFill="1"/>
    <xf numFmtId="0" fontId="10" fillId="4" borderId="0" xfId="0" applyFont="1" applyFill="1"/>
    <xf numFmtId="0" fontId="10" fillId="2" borderId="0" xfId="0" applyFont="1" applyFill="1"/>
    <xf numFmtId="0" fontId="11" fillId="4" borderId="0" xfId="0" applyFont="1" applyFill="1"/>
    <xf numFmtId="0" fontId="1" fillId="2" borderId="0" xfId="0" applyFont="1" applyFill="1" applyAlignment="1"/>
    <xf numFmtId="0" fontId="2" fillId="2" borderId="0" xfId="0" applyFont="1" applyFill="1" applyAlignment="1"/>
    <xf numFmtId="0" fontId="10" fillId="2" borderId="0" xfId="0" applyFont="1" applyFill="1" applyAlignment="1"/>
    <xf numFmtId="0" fontId="3" fillId="2" borderId="0" xfId="0" applyFont="1" applyFill="1"/>
    <xf numFmtId="0" fontId="1" fillId="5" borderId="0" xfId="0" applyFont="1" applyFill="1" applyAlignment="1">
      <alignment vertical="center"/>
    </xf>
    <xf numFmtId="0" fontId="2" fillId="0" borderId="0" xfId="0" applyFont="1"/>
    <xf numFmtId="0" fontId="2" fillId="4" borderId="0" xfId="0" applyFont="1" applyFill="1"/>
    <xf numFmtId="0" fontId="8" fillId="2" borderId="0" xfId="0" applyFont="1" applyFill="1"/>
    <xf numFmtId="0" fontId="8" fillId="2" borderId="0" xfId="0" applyFont="1" applyFill="1" applyAlignment="1"/>
    <xf numFmtId="0" fontId="12" fillId="2" borderId="0" xfId="0" applyFont="1" applyFill="1" applyAlignment="1"/>
    <xf numFmtId="0" fontId="13" fillId="4" borderId="0" xfId="0" applyFont="1" applyFill="1" applyAlignment="1">
      <alignment wrapText="1"/>
    </xf>
    <xf numFmtId="0" fontId="8" fillId="4" borderId="0" xfId="0" applyFont="1" applyFill="1" applyAlignment="1">
      <alignment wrapText="1"/>
    </xf>
    <xf numFmtId="0" fontId="14" fillId="4" borderId="0" xfId="0" applyFont="1" applyFill="1" applyAlignment="1">
      <alignment wrapText="1"/>
    </xf>
    <xf numFmtId="0" fontId="7" fillId="4" borderId="0" xfId="0" applyFont="1" applyFill="1" applyAlignment="1">
      <alignment horizontal="left"/>
    </xf>
    <xf numFmtId="0" fontId="1" fillId="4" borderId="0" xfId="4" applyFont="1" applyFill="1" applyAlignment="1">
      <alignment horizontal="left" wrapText="1"/>
    </xf>
    <xf numFmtId="0" fontId="1" fillId="4" borderId="0" xfId="4" applyFont="1" applyFill="1" applyAlignment="1">
      <alignment wrapText="1"/>
    </xf>
    <xf numFmtId="0" fontId="4" fillId="4" borderId="0" xfId="4" applyFont="1" applyFill="1" applyBorder="1" applyAlignment="1">
      <alignment horizontal="left" vertical="top" wrapText="1"/>
    </xf>
    <xf numFmtId="0" fontId="4" fillId="2" borderId="0" xfId="0" applyFont="1" applyFill="1"/>
    <xf numFmtId="9" fontId="0" fillId="0" borderId="0" xfId="0" applyNumberFormat="1"/>
    <xf numFmtId="1" fontId="0" fillId="0" borderId="0" xfId="0" applyNumberFormat="1"/>
    <xf numFmtId="0" fontId="0" fillId="0" borderId="0" xfId="0"/>
    <xf numFmtId="0" fontId="0" fillId="4" borderId="0" xfId="0" applyFill="1"/>
    <xf numFmtId="0" fontId="2" fillId="4" borderId="0" xfId="5" applyFont="1" applyFill="1" applyAlignment="1">
      <alignment horizontal="left" vertical="top"/>
    </xf>
    <xf numFmtId="0" fontId="8" fillId="4" borderId="0" xfId="0" applyFont="1" applyFill="1" applyAlignment="1">
      <alignment horizontal="left" vertical="top"/>
    </xf>
    <xf numFmtId="165" fontId="8" fillId="4" borderId="0" xfId="817" applyNumberFormat="1" applyFont="1" applyFill="1" applyBorder="1" applyAlignment="1">
      <alignment horizontal="right" vertical="center"/>
    </xf>
    <xf numFmtId="0" fontId="0" fillId="4" borderId="0" xfId="0" applyFill="1" applyBorder="1"/>
    <xf numFmtId="166" fontId="0" fillId="0" borderId="0" xfId="0" applyNumberFormat="1"/>
    <xf numFmtId="0" fontId="0" fillId="0" borderId="0" xfId="0" applyFont="1"/>
    <xf numFmtId="0" fontId="31" fillId="0" borderId="0" xfId="0" applyFont="1"/>
    <xf numFmtId="1" fontId="31" fillId="0" borderId="0" xfId="0" applyNumberFormat="1" applyFont="1"/>
    <xf numFmtId="0" fontId="0" fillId="14" borderId="0" xfId="0" applyFill="1"/>
    <xf numFmtId="0" fontId="31" fillId="14" borderId="0" xfId="0" applyFont="1" applyFill="1"/>
    <xf numFmtId="0" fontId="32" fillId="4" borderId="0" xfId="0" applyFont="1" applyFill="1" applyAlignment="1"/>
    <xf numFmtId="0" fontId="0" fillId="14" borderId="0" xfId="0" applyFill="1" applyBorder="1"/>
    <xf numFmtId="0" fontId="31" fillId="14" borderId="0" xfId="0" applyFont="1" applyFill="1" applyBorder="1"/>
    <xf numFmtId="0" fontId="0" fillId="14" borderId="0" xfId="0" applyFill="1" applyBorder="1" applyAlignment="1">
      <alignment horizontal="left" vertical="top"/>
    </xf>
    <xf numFmtId="0" fontId="0" fillId="14" borderId="0" xfId="0" applyFill="1" applyBorder="1" applyAlignment="1">
      <alignment horizontal="center" vertical="top"/>
    </xf>
    <xf numFmtId="0" fontId="33" fillId="4" borderId="0" xfId="5" applyFont="1" applyFill="1" applyAlignment="1">
      <alignment horizontal="left" vertical="top"/>
    </xf>
    <xf numFmtId="0" fontId="0" fillId="0" borderId="0" xfId="0" applyFill="1"/>
    <xf numFmtId="0" fontId="31" fillId="14" borderId="0" xfId="0" applyFont="1" applyFill="1" applyBorder="1" applyAlignment="1">
      <alignment horizontal="center" vertical="center"/>
    </xf>
    <xf numFmtId="0" fontId="31" fillId="14" borderId="0" xfId="0" applyFont="1" applyFill="1" applyAlignment="1">
      <alignment horizontal="center" vertical="center"/>
    </xf>
    <xf numFmtId="0" fontId="0" fillId="14" borderId="0" xfId="0" applyFill="1" applyAlignment="1">
      <alignment horizontal="center" vertical="center"/>
    </xf>
    <xf numFmtId="0" fontId="0" fillId="13" borderId="0" xfId="0" applyFill="1" applyAlignment="1">
      <alignment horizontal="center" vertical="center"/>
    </xf>
    <xf numFmtId="0" fontId="0" fillId="14" borderId="0" xfId="0" applyFill="1" applyBorder="1" applyAlignment="1">
      <alignment horizontal="center" vertical="center"/>
    </xf>
    <xf numFmtId="0" fontId="0" fillId="14" borderId="0" xfId="0" applyFont="1" applyFill="1" applyBorder="1" applyAlignment="1">
      <alignment horizontal="center" vertical="center"/>
    </xf>
    <xf numFmtId="0" fontId="0" fillId="13" borderId="0" xfId="0" applyFont="1" applyFill="1" applyBorder="1" applyAlignment="1">
      <alignment horizontal="center" vertical="center"/>
    </xf>
    <xf numFmtId="0" fontId="0" fillId="14" borderId="0" xfId="0" applyFont="1" applyFill="1" applyAlignment="1">
      <alignment horizontal="center" vertical="center"/>
    </xf>
    <xf numFmtId="0" fontId="0" fillId="14" borderId="0" xfId="0" applyFill="1" applyAlignment="1">
      <alignment horizontal="center" vertical="center"/>
    </xf>
    <xf numFmtId="0" fontId="35" fillId="14" borderId="0" xfId="0" applyFont="1" applyFill="1" applyAlignment="1">
      <alignment horizontal="center" vertical="center"/>
    </xf>
    <xf numFmtId="0" fontId="0" fillId="4" borderId="0" xfId="0" applyFont="1" applyFill="1" applyAlignment="1">
      <alignment horizontal="left" vertical="top"/>
    </xf>
    <xf numFmtId="15" fontId="0" fillId="14" borderId="0" xfId="0" applyNumberFormat="1" applyFill="1" applyAlignment="1">
      <alignment horizontal="center" vertical="center"/>
    </xf>
    <xf numFmtId="15" fontId="0" fillId="13" borderId="0" xfId="0" applyNumberFormat="1" applyFont="1" applyFill="1" applyBorder="1" applyAlignment="1">
      <alignment horizontal="center" vertical="center"/>
    </xf>
    <xf numFmtId="15" fontId="0" fillId="13" borderId="0" xfId="0" applyNumberFormat="1" applyFill="1" applyAlignment="1">
      <alignment horizontal="center" vertical="center"/>
    </xf>
    <xf numFmtId="165" fontId="8" fillId="4" borderId="0" xfId="2392" applyNumberFormat="1" applyFont="1" applyFill="1" applyBorder="1" applyAlignment="1">
      <alignment horizontal="right" vertical="center"/>
    </xf>
    <xf numFmtId="165" fontId="8" fillId="4" borderId="0" xfId="2393" applyNumberFormat="1" applyFont="1" applyFill="1" applyBorder="1" applyAlignment="1">
      <alignment horizontal="right" vertical="center"/>
    </xf>
    <xf numFmtId="165" fontId="8" fillId="4" borderId="0" xfId="2394" applyNumberFormat="1" applyFont="1" applyFill="1" applyBorder="1" applyAlignment="1">
      <alignment horizontal="right" vertical="center"/>
    </xf>
    <xf numFmtId="165" fontId="8" fillId="4" borderId="0" xfId="2395" applyNumberFormat="1" applyFont="1" applyFill="1" applyBorder="1" applyAlignment="1">
      <alignment horizontal="right" vertical="center"/>
    </xf>
    <xf numFmtId="165" fontId="8" fillId="4" borderId="0" xfId="2396" applyNumberFormat="1" applyFont="1" applyFill="1" applyBorder="1" applyAlignment="1">
      <alignment horizontal="right" vertical="center"/>
    </xf>
    <xf numFmtId="165" fontId="8" fillId="4" borderId="0" xfId="2397" applyNumberFormat="1" applyFont="1" applyFill="1" applyBorder="1" applyAlignment="1">
      <alignment horizontal="right" vertical="center"/>
    </xf>
    <xf numFmtId="0" fontId="34" fillId="13" borderId="0" xfId="1" applyFont="1" applyFill="1" applyAlignment="1">
      <alignment horizontal="center" vertical="center"/>
    </xf>
    <xf numFmtId="15" fontId="0" fillId="14" borderId="0" xfId="0" applyNumberFormat="1" applyFill="1" applyBorder="1" applyAlignment="1">
      <alignment horizontal="center" vertical="center"/>
    </xf>
    <xf numFmtId="0" fontId="0" fillId="15" borderId="0" xfId="0" applyFill="1"/>
    <xf numFmtId="0" fontId="32" fillId="15" borderId="0" xfId="0" applyFont="1" applyFill="1" applyAlignment="1"/>
    <xf numFmtId="0" fontId="31" fillId="15" borderId="0" xfId="0" applyFont="1" applyFill="1"/>
    <xf numFmtId="166" fontId="0" fillId="15" borderId="0" xfId="0" applyNumberFormat="1" applyFill="1"/>
    <xf numFmtId="0" fontId="0" fillId="15" borderId="0" xfId="0" applyFont="1" applyFill="1" applyAlignment="1">
      <alignment horizontal="left" vertical="top"/>
    </xf>
    <xf numFmtId="1" fontId="0" fillId="15" borderId="0" xfId="0" applyNumberFormat="1" applyFill="1"/>
    <xf numFmtId="0" fontId="35" fillId="14" borderId="0" xfId="0" applyFont="1" applyFill="1"/>
    <xf numFmtId="0" fontId="35" fillId="14" borderId="0" xfId="0" applyFont="1" applyFill="1" applyAlignment="1">
      <alignment horizontal="right"/>
    </xf>
    <xf numFmtId="0" fontId="0" fillId="13" borderId="0" xfId="0" applyFont="1" applyFill="1" applyAlignment="1">
      <alignment horizontal="center" vertical="center"/>
    </xf>
    <xf numFmtId="0" fontId="34" fillId="15" borderId="0" xfId="1" applyFont="1" applyFill="1" applyBorder="1" applyAlignment="1">
      <alignment vertical="center" wrapText="1"/>
    </xf>
    <xf numFmtId="0" fontId="38" fillId="2" borderId="0" xfId="0" applyFont="1" applyFill="1"/>
    <xf numFmtId="0" fontId="13" fillId="2" borderId="0" xfId="0" applyFont="1" applyFill="1"/>
    <xf numFmtId="0" fontId="39" fillId="2" borderId="0" xfId="1" applyFont="1" applyFill="1" applyAlignment="1"/>
    <xf numFmtId="0" fontId="38" fillId="2" borderId="0" xfId="0" applyFont="1" applyFill="1" applyAlignment="1"/>
    <xf numFmtId="0" fontId="39" fillId="2" borderId="0" xfId="1" applyFont="1" applyFill="1" applyAlignment="1">
      <alignment horizontal="left"/>
    </xf>
    <xf numFmtId="0" fontId="1" fillId="2" borderId="0" xfId="0" applyFont="1" applyFill="1" applyBorder="1" applyAlignment="1">
      <alignment horizontal="left" vertical="top"/>
    </xf>
    <xf numFmtId="0" fontId="40" fillId="4" borderId="0" xfId="10" applyFont="1" applyFill="1" applyBorder="1" applyAlignment="1"/>
    <xf numFmtId="0" fontId="40" fillId="4" borderId="0" xfId="8" applyFont="1" applyFill="1" applyBorder="1" applyAlignment="1"/>
    <xf numFmtId="0" fontId="39" fillId="2" borderId="0" xfId="1" applyFont="1" applyFill="1"/>
    <xf numFmtId="0" fontId="40" fillId="3" borderId="0" xfId="0" applyFont="1" applyFill="1" applyBorder="1"/>
    <xf numFmtId="0" fontId="13" fillId="3" borderId="0" xfId="7" applyFont="1" applyFill="1" applyBorder="1"/>
    <xf numFmtId="0" fontId="41" fillId="2" borderId="0" xfId="1" applyFont="1" applyFill="1" applyAlignment="1"/>
    <xf numFmtId="0" fontId="41" fillId="2" borderId="0" xfId="1" applyFont="1" applyFill="1"/>
    <xf numFmtId="0" fontId="1" fillId="4" borderId="0" xfId="4" applyFont="1" applyFill="1" applyAlignment="1">
      <alignment horizontal="justify" vertical="top" wrapText="1"/>
    </xf>
    <xf numFmtId="0" fontId="42" fillId="4" borderId="0" xfId="4" applyFont="1" applyFill="1" applyAlignment="1">
      <alignment horizontal="justify" vertical="top" wrapText="1"/>
    </xf>
    <xf numFmtId="0" fontId="13" fillId="4" borderId="0" xfId="0" applyFont="1" applyFill="1" applyAlignment="1">
      <alignment horizontal="justify" wrapText="1"/>
    </xf>
    <xf numFmtId="0" fontId="44" fillId="4" borderId="0" xfId="0" applyFont="1" applyFill="1" applyAlignment="1">
      <alignment horizontal="justify" wrapText="1"/>
    </xf>
    <xf numFmtId="0" fontId="11" fillId="0" borderId="0" xfId="0" applyFont="1" applyAlignment="1">
      <alignment horizontal="justify" wrapText="1"/>
    </xf>
    <xf numFmtId="0" fontId="11" fillId="0" borderId="0" xfId="0" applyFont="1" applyAlignment="1">
      <alignment horizontal="justify"/>
    </xf>
    <xf numFmtId="0" fontId="46" fillId="0" borderId="0" xfId="0" applyFont="1" applyAlignment="1">
      <alignment horizontal="justify" vertical="center" wrapText="1"/>
    </xf>
    <xf numFmtId="0" fontId="1" fillId="4" borderId="0" xfId="0" applyFont="1" applyFill="1" applyAlignment="1">
      <alignment horizontal="justify" wrapText="1"/>
    </xf>
    <xf numFmtId="0" fontId="48" fillId="4" borderId="0" xfId="0" applyFont="1" applyFill="1" applyAlignment="1">
      <alignment horizontal="justify" wrapText="1"/>
    </xf>
    <xf numFmtId="0" fontId="46" fillId="0" borderId="0" xfId="0" applyFont="1" applyAlignment="1">
      <alignment vertical="center" wrapText="1"/>
    </xf>
    <xf numFmtId="0" fontId="49" fillId="4" borderId="0" xfId="0" applyFont="1" applyFill="1" applyAlignment="1">
      <alignment wrapText="1"/>
    </xf>
    <xf numFmtId="0" fontId="49" fillId="4" borderId="0" xfId="0" applyFont="1" applyFill="1" applyAlignment="1">
      <alignment horizontal="justify" wrapText="1"/>
    </xf>
    <xf numFmtId="0" fontId="3" fillId="4" borderId="0" xfId="4" applyFont="1" applyFill="1" applyAlignment="1">
      <alignment horizontal="justify" vertical="top" wrapText="1"/>
    </xf>
    <xf numFmtId="0" fontId="11" fillId="5" borderId="2" xfId="0" applyFont="1" applyFill="1" applyBorder="1" applyAlignment="1">
      <alignment vertical="center" wrapText="1"/>
    </xf>
    <xf numFmtId="0" fontId="11" fillId="5" borderId="3" xfId="0" applyFont="1" applyFill="1" applyBorder="1" applyAlignment="1">
      <alignment vertical="center" wrapText="1"/>
    </xf>
    <xf numFmtId="0" fontId="13" fillId="5" borderId="4" xfId="0" applyFont="1" applyFill="1" applyBorder="1" applyAlignment="1">
      <alignment horizontal="left" vertical="top" wrapText="1"/>
    </xf>
    <xf numFmtId="0" fontId="13" fillId="5" borderId="5" xfId="0" applyFont="1" applyFill="1" applyBorder="1" applyAlignment="1">
      <alignment horizontal="justify" vertical="center"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justify" vertical="top" wrapText="1"/>
    </xf>
    <xf numFmtId="0" fontId="42" fillId="4" borderId="0" xfId="4" applyFont="1" applyFill="1" applyAlignment="1">
      <alignment horizontal="left" vertical="top" wrapText="1"/>
    </xf>
    <xf numFmtId="0" fontId="4" fillId="2" borderId="2" xfId="4" applyFont="1" applyFill="1" applyBorder="1" applyAlignment="1">
      <alignment horizontal="left" vertical="top" wrapText="1"/>
    </xf>
    <xf numFmtId="0" fontId="4" fillId="2" borderId="3" xfId="4" applyFont="1" applyFill="1" applyBorder="1" applyAlignment="1">
      <alignment horizontal="left" vertical="top" wrapText="1"/>
    </xf>
    <xf numFmtId="0" fontId="1" fillId="4" borderId="0" xfId="4" applyFont="1" applyFill="1" applyAlignment="1"/>
    <xf numFmtId="0" fontId="1" fillId="2" borderId="4" xfId="4" applyFont="1" applyFill="1" applyBorder="1" applyAlignment="1">
      <alignment horizontal="left" vertical="top" wrapText="1"/>
    </xf>
    <xf numFmtId="0" fontId="1" fillId="2" borderId="0" xfId="4" applyFont="1" applyFill="1" applyBorder="1" applyAlignment="1">
      <alignment horizontal="left" vertical="top" wrapText="1"/>
    </xf>
    <xf numFmtId="0" fontId="1" fillId="2" borderId="0" xfId="4" applyFont="1" applyFill="1" applyBorder="1" applyAlignment="1">
      <alignment horizontal="justify" vertical="top" wrapText="1"/>
    </xf>
    <xf numFmtId="0" fontId="1" fillId="2" borderId="6" xfId="4" applyFont="1" applyFill="1" applyBorder="1" applyAlignment="1">
      <alignment horizontal="left" vertical="top" wrapText="1"/>
    </xf>
    <xf numFmtId="0" fontId="13" fillId="0" borderId="7" xfId="0" applyFont="1" applyBorder="1" applyAlignment="1">
      <alignment wrapText="1"/>
    </xf>
    <xf numFmtId="0" fontId="1" fillId="4" borderId="0" xfId="4" applyFont="1" applyFill="1" applyAlignment="1">
      <alignment horizontal="left" vertical="top" wrapText="1"/>
    </xf>
    <xf numFmtId="0" fontId="3" fillId="4" borderId="0" xfId="4" applyFont="1" applyFill="1" applyBorder="1" applyAlignment="1">
      <alignment horizontal="left" vertical="top" wrapText="1"/>
    </xf>
    <xf numFmtId="0" fontId="1" fillId="4" borderId="0" xfId="5" applyFont="1" applyFill="1" applyAlignment="1">
      <alignment horizontal="left" vertical="top"/>
    </xf>
    <xf numFmtId="0" fontId="11" fillId="4" borderId="0" xfId="9" applyFont="1" applyFill="1" applyAlignment="1">
      <alignment horizontal="left" vertical="top"/>
    </xf>
    <xf numFmtId="0" fontId="11" fillId="4" borderId="0" xfId="9" applyFont="1" applyFill="1" applyBorder="1" applyAlignment="1">
      <alignment horizontal="left" vertical="top"/>
    </xf>
    <xf numFmtId="0" fontId="13" fillId="4" borderId="0" xfId="0" applyFont="1" applyFill="1" applyAlignment="1">
      <alignment horizontal="left" vertical="top"/>
    </xf>
    <xf numFmtId="15" fontId="13" fillId="4" borderId="0" xfId="0" applyNumberFormat="1" applyFont="1" applyFill="1" applyAlignment="1">
      <alignment horizontal="left" vertical="top"/>
    </xf>
    <xf numFmtId="165" fontId="13" fillId="4" borderId="0" xfId="623" applyNumberFormat="1" applyFont="1" applyFill="1" applyBorder="1" applyAlignment="1">
      <alignment horizontal="right" vertical="center"/>
    </xf>
    <xf numFmtId="165" fontId="13" fillId="4" borderId="0" xfId="625" applyNumberFormat="1" applyFont="1" applyFill="1" applyBorder="1" applyAlignment="1">
      <alignment horizontal="right" vertical="center"/>
    </xf>
    <xf numFmtId="15" fontId="1" fillId="4" borderId="0" xfId="5" applyNumberFormat="1" applyFont="1" applyFill="1" applyAlignment="1">
      <alignment horizontal="left" vertical="top"/>
    </xf>
    <xf numFmtId="0" fontId="13" fillId="4" borderId="0" xfId="9" applyFont="1" applyFill="1" applyAlignment="1">
      <alignment horizontal="left" vertical="top"/>
    </xf>
    <xf numFmtId="15" fontId="13" fillId="4" borderId="0" xfId="9" applyNumberFormat="1" applyFont="1" applyFill="1" applyAlignment="1">
      <alignment horizontal="left" vertical="top"/>
    </xf>
    <xf numFmtId="0" fontId="13" fillId="4" borderId="0" xfId="9" quotePrefix="1" applyNumberFormat="1" applyFont="1" applyFill="1" applyAlignment="1">
      <alignment horizontal="left" vertical="top"/>
    </xf>
    <xf numFmtId="165" fontId="13" fillId="4" borderId="0" xfId="627" applyNumberFormat="1" applyFont="1" applyFill="1" applyBorder="1" applyAlignment="1">
      <alignment horizontal="right" vertical="center"/>
    </xf>
    <xf numFmtId="0" fontId="1" fillId="4" borderId="1" xfId="5" applyFont="1" applyFill="1" applyBorder="1" applyAlignment="1">
      <alignment horizontal="left" vertical="top"/>
    </xf>
    <xf numFmtId="0" fontId="11" fillId="4" borderId="0" xfId="0" applyFont="1" applyFill="1" applyAlignment="1">
      <alignment horizontal="left" vertical="top"/>
    </xf>
    <xf numFmtId="165" fontId="13" fillId="4" borderId="0" xfId="657" applyNumberFormat="1" applyFont="1" applyFill="1" applyBorder="1" applyAlignment="1">
      <alignment horizontal="right" vertical="center"/>
    </xf>
    <xf numFmtId="0" fontId="13" fillId="4" borderId="0" xfId="0" applyNumberFormat="1" applyFont="1" applyFill="1" applyAlignment="1">
      <alignment horizontal="left" vertical="top"/>
    </xf>
    <xf numFmtId="165" fontId="13" fillId="4" borderId="0" xfId="659" applyNumberFormat="1" applyFont="1" applyFill="1" applyBorder="1" applyAlignment="1">
      <alignment horizontal="right" vertical="center"/>
    </xf>
    <xf numFmtId="165" fontId="13" fillId="4" borderId="0" xfId="661" applyNumberFormat="1" applyFont="1" applyFill="1" applyBorder="1" applyAlignment="1">
      <alignment horizontal="right" vertical="center"/>
    </xf>
    <xf numFmtId="165" fontId="13" fillId="4" borderId="0" xfId="691" applyNumberFormat="1" applyFont="1" applyFill="1" applyBorder="1" applyAlignment="1">
      <alignment horizontal="right" vertical="center"/>
    </xf>
    <xf numFmtId="165" fontId="13" fillId="4" borderId="0" xfId="693" applyNumberFormat="1" applyFont="1" applyFill="1" applyBorder="1" applyAlignment="1">
      <alignment horizontal="right" vertical="center"/>
    </xf>
    <xf numFmtId="165" fontId="13" fillId="4" borderId="0" xfId="695" applyNumberFormat="1" applyFont="1" applyFill="1" applyBorder="1" applyAlignment="1">
      <alignment horizontal="right" vertical="center"/>
    </xf>
    <xf numFmtId="165" fontId="13" fillId="4" borderId="0" xfId="725" applyNumberFormat="1" applyFont="1" applyFill="1" applyBorder="1" applyAlignment="1">
      <alignment horizontal="right" vertical="center"/>
    </xf>
    <xf numFmtId="165" fontId="13" fillId="4" borderId="0" xfId="727" applyNumberFormat="1" applyFont="1" applyFill="1" applyBorder="1" applyAlignment="1">
      <alignment horizontal="right" vertical="center"/>
    </xf>
    <xf numFmtId="165" fontId="13" fillId="4" borderId="0" xfId="729" applyNumberFormat="1" applyFont="1" applyFill="1" applyBorder="1" applyAlignment="1">
      <alignment horizontal="right" vertical="center"/>
    </xf>
    <xf numFmtId="165" fontId="13" fillId="4" borderId="0" xfId="752" applyNumberFormat="1" applyFont="1" applyFill="1" applyBorder="1" applyAlignment="1">
      <alignment horizontal="right" vertical="center"/>
    </xf>
    <xf numFmtId="165" fontId="13" fillId="4" borderId="0" xfId="754" applyNumberFormat="1" applyFont="1" applyFill="1" applyBorder="1" applyAlignment="1">
      <alignment horizontal="right" vertical="center"/>
    </xf>
    <xf numFmtId="165" fontId="13" fillId="4" borderId="0" xfId="756" applyNumberFormat="1" applyFont="1" applyFill="1" applyBorder="1" applyAlignment="1">
      <alignment horizontal="right" vertical="center" wrapText="1"/>
    </xf>
    <xf numFmtId="165" fontId="13" fillId="4" borderId="0" xfId="757" applyNumberFormat="1" applyFont="1" applyFill="1" applyBorder="1" applyAlignment="1">
      <alignment horizontal="right" vertical="center"/>
    </xf>
    <xf numFmtId="0" fontId="11" fillId="4" borderId="0" xfId="9" applyFont="1" applyFill="1"/>
    <xf numFmtId="0" fontId="1" fillId="4" borderId="0" xfId="5" applyFont="1" applyFill="1"/>
    <xf numFmtId="0" fontId="13" fillId="4" borderId="0" xfId="0" applyFont="1" applyFill="1" applyAlignment="1">
      <alignment horizontal="left"/>
    </xf>
    <xf numFmtId="0" fontId="13" fillId="4" borderId="0" xfId="0" applyFont="1" applyFill="1"/>
    <xf numFmtId="165" fontId="13" fillId="4" borderId="0" xfId="2392" applyNumberFormat="1" applyFont="1" applyFill="1" applyBorder="1" applyAlignment="1">
      <alignment horizontal="right" vertical="center"/>
    </xf>
    <xf numFmtId="165" fontId="13" fillId="4" borderId="0" xfId="2394" applyNumberFormat="1" applyFont="1" applyFill="1" applyBorder="1" applyAlignment="1">
      <alignment horizontal="right" vertical="center"/>
    </xf>
    <xf numFmtId="165" fontId="13" fillId="4" borderId="0" xfId="2396" applyNumberFormat="1" applyFont="1" applyFill="1" applyBorder="1" applyAlignment="1">
      <alignment horizontal="right" vertical="center"/>
    </xf>
    <xf numFmtId="0" fontId="13" fillId="4" borderId="0" xfId="9" applyFont="1" applyFill="1" applyAlignment="1">
      <alignment horizontal="right"/>
    </xf>
    <xf numFmtId="0" fontId="13" fillId="4" borderId="0" xfId="9" quotePrefix="1" applyNumberFormat="1" applyFont="1" applyFill="1" applyAlignment="1">
      <alignment horizontal="right"/>
    </xf>
    <xf numFmtId="165" fontId="13" fillId="4" borderId="0" xfId="783" applyNumberFormat="1" applyFont="1" applyFill="1" applyBorder="1" applyAlignment="1">
      <alignment horizontal="right" vertical="center"/>
    </xf>
    <xf numFmtId="165" fontId="13" fillId="4" borderId="0" xfId="784" applyNumberFormat="1" applyFont="1" applyFill="1" applyBorder="1" applyAlignment="1">
      <alignment horizontal="right" vertical="center"/>
    </xf>
    <xf numFmtId="165" fontId="13" fillId="4" borderId="0" xfId="785" applyNumberFormat="1" applyFont="1" applyFill="1" applyBorder="1" applyAlignment="1">
      <alignment horizontal="right" vertical="center"/>
    </xf>
    <xf numFmtId="0" fontId="37" fillId="4" borderId="0" xfId="1" applyFont="1" applyFill="1" applyBorder="1" applyAlignment="1">
      <alignment vertical="center"/>
    </xf>
    <xf numFmtId="165" fontId="13" fillId="4" borderId="0" xfId="815" applyNumberFormat="1" applyFont="1" applyFill="1" applyBorder="1" applyAlignment="1">
      <alignment horizontal="right" vertical="center"/>
    </xf>
    <xf numFmtId="165" fontId="13" fillId="4" borderId="0" xfId="817" applyNumberFormat="1" applyFont="1" applyFill="1" applyBorder="1" applyAlignment="1">
      <alignment horizontal="right" vertical="center"/>
    </xf>
    <xf numFmtId="165" fontId="13" fillId="4" borderId="0" xfId="819" applyNumberFormat="1" applyFont="1" applyFill="1" applyBorder="1" applyAlignment="1">
      <alignment horizontal="right" vertical="center"/>
    </xf>
    <xf numFmtId="0" fontId="1" fillId="4" borderId="0" xfId="5" applyFont="1" applyFill="1" applyAlignment="1">
      <alignment horizontal="left"/>
    </xf>
    <xf numFmtId="15" fontId="13" fillId="4" borderId="0" xfId="0" applyNumberFormat="1" applyFont="1" applyFill="1" applyAlignment="1">
      <alignment vertical="top"/>
    </xf>
    <xf numFmtId="0" fontId="13" fillId="4" borderId="0" xfId="0" applyFont="1" applyFill="1" applyAlignment="1">
      <alignment vertical="top"/>
    </xf>
    <xf numFmtId="165" fontId="13" fillId="4" borderId="0" xfId="850" applyNumberFormat="1" applyFont="1" applyFill="1" applyBorder="1" applyAlignment="1">
      <alignment horizontal="right" vertical="center"/>
    </xf>
    <xf numFmtId="165" fontId="13" fillId="4" borderId="0" xfId="852" applyNumberFormat="1" applyFont="1" applyFill="1" applyBorder="1" applyAlignment="1">
      <alignment horizontal="right" vertical="center"/>
    </xf>
    <xf numFmtId="15" fontId="1" fillId="4" borderId="0" xfId="5" applyNumberFormat="1" applyFont="1" applyFill="1" applyAlignment="1">
      <alignment vertical="top"/>
    </xf>
    <xf numFmtId="165" fontId="13" fillId="4" borderId="0" xfId="854" applyNumberFormat="1" applyFont="1" applyFill="1" applyBorder="1" applyAlignment="1">
      <alignment horizontal="right" vertical="center"/>
    </xf>
    <xf numFmtId="0" fontId="1" fillId="5" borderId="0" xfId="0" applyFont="1" applyFill="1" applyAlignment="1">
      <alignment vertical="center"/>
    </xf>
    <xf numFmtId="0" fontId="4" fillId="5" borderId="0" xfId="0" applyFont="1" applyFill="1" applyAlignment="1">
      <alignment vertical="center"/>
    </xf>
    <xf numFmtId="0" fontId="36" fillId="4" borderId="0" xfId="0" applyFont="1" applyFill="1" applyAlignment="1">
      <alignment horizontal="center" vertical="top"/>
    </xf>
    <xf numFmtId="0" fontId="29" fillId="14" borderId="0" xfId="0" applyFont="1" applyFill="1" applyBorder="1" applyAlignment="1">
      <alignment horizontal="center" vertical="top"/>
    </xf>
    <xf numFmtId="0" fontId="0" fillId="14" borderId="0" xfId="0" applyFill="1" applyAlignment="1">
      <alignment horizontal="center" vertical="center"/>
    </xf>
    <xf numFmtId="0" fontId="29" fillId="14" borderId="0" xfId="0" applyFont="1" applyFill="1" applyBorder="1" applyAlignment="1">
      <alignment horizontal="center"/>
    </xf>
    <xf numFmtId="0" fontId="34" fillId="13" borderId="0" xfId="1" applyFont="1" applyFill="1" applyBorder="1" applyAlignment="1">
      <alignment horizontal="center" vertical="center"/>
    </xf>
    <xf numFmtId="20" fontId="34" fillId="13" borderId="0" xfId="1" applyNumberFormat="1" applyFont="1" applyFill="1" applyBorder="1" applyAlignment="1">
      <alignment horizontal="center" vertical="center"/>
    </xf>
    <xf numFmtId="0" fontId="34" fillId="14" borderId="0" xfId="1" applyFont="1" applyFill="1" applyBorder="1" applyAlignment="1">
      <alignment horizontal="center" vertical="center"/>
    </xf>
    <xf numFmtId="0" fontId="34" fillId="13" borderId="0" xfId="1" applyFont="1" applyFill="1" applyBorder="1" applyAlignment="1">
      <alignment horizontal="center" vertical="center" wrapText="1"/>
    </xf>
    <xf numFmtId="20" fontId="34" fillId="14" borderId="0" xfId="1" applyNumberFormat="1" applyFont="1" applyFill="1" applyBorder="1" applyAlignment="1">
      <alignment horizontal="center" vertical="center"/>
    </xf>
    <xf numFmtId="0" fontId="34" fillId="14" borderId="0" xfId="1" applyFont="1" applyFill="1" applyBorder="1" applyAlignment="1">
      <alignment horizontal="center" vertical="center" wrapText="1"/>
    </xf>
    <xf numFmtId="0" fontId="11" fillId="4" borderId="1" xfId="9" applyFont="1" applyFill="1" applyBorder="1" applyAlignment="1">
      <alignment horizontal="left" vertical="top"/>
    </xf>
    <xf numFmtId="0" fontId="37" fillId="15" borderId="0" xfId="1" applyFont="1" applyFill="1" applyBorder="1" applyAlignment="1">
      <alignment horizontal="center" vertical="center"/>
    </xf>
    <xf numFmtId="0" fontId="11" fillId="4" borderId="1" xfId="9" applyFont="1" applyFill="1" applyBorder="1" applyAlignment="1">
      <alignment horizontal="left" vertical="top" wrapText="1"/>
    </xf>
    <xf numFmtId="15" fontId="0" fillId="0" borderId="0" xfId="0" applyNumberFormat="1"/>
    <xf numFmtId="0" fontId="50" fillId="0" borderId="1" xfId="0" applyFont="1" applyBorder="1" applyAlignment="1">
      <alignment horizontal="left" vertical="top" wrapText="1"/>
    </xf>
  </cellXfs>
  <cellStyles count="2659">
    <cellStyle name="Bad 2" xfId="857"/>
    <cellStyle name="Calculation 2" xfId="858"/>
    <cellStyle name="Check Cell 2" xfId="859"/>
    <cellStyle name="Explanatory Text 2" xfId="860"/>
    <cellStyle name="Good 2" xfId="861"/>
    <cellStyle name="Heading 1 2" xfId="862"/>
    <cellStyle name="Heading 2 2" xfId="863"/>
    <cellStyle name="Heading 3 2" xfId="864"/>
    <cellStyle name="Heading 4 2" xfId="865"/>
    <cellStyle name="Hyperlink" xfId="1" builtinId="8"/>
    <cellStyle name="Input 2" xfId="866"/>
    <cellStyle name="Linked Cell 2" xfId="867"/>
    <cellStyle name="Neutral 2" xfId="868"/>
    <cellStyle name="Note 2" xfId="869"/>
    <cellStyle name="Output 2" xfId="870"/>
    <cellStyle name="Percent 2" xfId="2"/>
    <cellStyle name="Procent 2" xfId="3"/>
    <cellStyle name="Standaard" xfId="0" builtinId="0"/>
    <cellStyle name="Standaard 2" xfId="4"/>
    <cellStyle name="Standaard 2 2" xfId="5"/>
    <cellStyle name="Standaard 3" xfId="6"/>
    <cellStyle name="Standaard 4" xfId="7"/>
    <cellStyle name="Standaard 5" xfId="856"/>
    <cellStyle name="Standaard_Blad1" xfId="8"/>
    <cellStyle name="Standaard_Blad3" xfId="9"/>
    <cellStyle name="Standaard_Onaf" xfId="10"/>
    <cellStyle name="style1485286020193" xfId="11"/>
    <cellStyle name="style1538392618446" xfId="887"/>
    <cellStyle name="style1538392618603" xfId="874"/>
    <cellStyle name="style1538392618665" xfId="876"/>
    <cellStyle name="style1538392618821" xfId="877"/>
    <cellStyle name="style1538392618884" xfId="886"/>
    <cellStyle name="style1538392618962" xfId="885"/>
    <cellStyle name="style1538392618993" xfId="884"/>
    <cellStyle name="style1538392619040" xfId="883"/>
    <cellStyle name="style1538392619087" xfId="882"/>
    <cellStyle name="style1538392619134" xfId="881"/>
    <cellStyle name="style1538392619165" xfId="888"/>
    <cellStyle name="style1538392619228" xfId="889"/>
    <cellStyle name="style1538392619259" xfId="880"/>
    <cellStyle name="style1538392619556" xfId="879"/>
    <cellStyle name="style1538392619587" xfId="875"/>
    <cellStyle name="style1538392619837" xfId="878"/>
    <cellStyle name="style1538392619868" xfId="890"/>
    <cellStyle name="style1538392619993" xfId="891"/>
    <cellStyle name="style1538392620071" xfId="892"/>
    <cellStyle name="style1538392620150" xfId="893"/>
    <cellStyle name="style1538392620196" xfId="894"/>
    <cellStyle name="style1538392621025" xfId="895"/>
    <cellStyle name="style1538392621071" xfId="896"/>
    <cellStyle name="style1538392621243" xfId="897"/>
    <cellStyle name="style1538392621353" xfId="898"/>
    <cellStyle name="style1538392621384" xfId="899"/>
    <cellStyle name="style1538392621790" xfId="900"/>
    <cellStyle name="style1538392782905" xfId="901"/>
    <cellStyle name="style1538392782936" xfId="902"/>
    <cellStyle name="style1538392782968" xfId="903"/>
    <cellStyle name="style1538392783921" xfId="904"/>
    <cellStyle name="style1538392783968" xfId="905"/>
    <cellStyle name="style1538392783999" xfId="906"/>
    <cellStyle name="style1538392784030" xfId="907"/>
    <cellStyle name="style1538392784077" xfId="908"/>
    <cellStyle name="style1538392784108" xfId="909"/>
    <cellStyle name="style1538392784202" xfId="910"/>
    <cellStyle name="style1538392784233" xfId="911"/>
    <cellStyle name="style1538392784264" xfId="912"/>
    <cellStyle name="style1538392784296" xfId="913"/>
    <cellStyle name="style1538392784327" xfId="914"/>
    <cellStyle name="style1538392784358" xfId="915"/>
    <cellStyle name="style1538392784405" xfId="916"/>
    <cellStyle name="style1538392784421" xfId="917"/>
    <cellStyle name="style1538392784608" xfId="918"/>
    <cellStyle name="style1538392784640" xfId="919"/>
    <cellStyle name="style1538392785577" xfId="920"/>
    <cellStyle name="style1538392785686" xfId="921"/>
    <cellStyle name="style1538392785718" xfId="922"/>
    <cellStyle name="style1538392786811" xfId="923"/>
    <cellStyle name="style1538392792515" xfId="924"/>
    <cellStyle name="style1538392792671" xfId="925"/>
    <cellStyle name="style1538392795749" xfId="926"/>
    <cellStyle name="style1538392795781" xfId="927"/>
    <cellStyle name="style1538392795827" xfId="928"/>
    <cellStyle name="style1538392796702" xfId="929"/>
    <cellStyle name="style1538392947989" xfId="930"/>
    <cellStyle name="style1538392948192" xfId="931"/>
    <cellStyle name="style1538392948239" xfId="932"/>
    <cellStyle name="style1538392948270" xfId="933"/>
    <cellStyle name="style1538392948302" xfId="934"/>
    <cellStyle name="style1538392948333" xfId="935"/>
    <cellStyle name="style1538392948348" xfId="936"/>
    <cellStyle name="style1538392948380" xfId="937"/>
    <cellStyle name="style1538392948411" xfId="938"/>
    <cellStyle name="style1538392948442" xfId="939"/>
    <cellStyle name="style1538392948708" xfId="940"/>
    <cellStyle name="style1538392948723" xfId="941"/>
    <cellStyle name="style1538392948755" xfId="942"/>
    <cellStyle name="style1538392948786" xfId="943"/>
    <cellStyle name="style1538392948817" xfId="944"/>
    <cellStyle name="style1538392948911" xfId="945"/>
    <cellStyle name="style1538392948927" xfId="946"/>
    <cellStyle name="style1538392949114" xfId="947"/>
    <cellStyle name="style1538392949192" xfId="948"/>
    <cellStyle name="style1538392949224" xfId="949"/>
    <cellStyle name="style1538392949770" xfId="950"/>
    <cellStyle name="style1538392953255" xfId="951"/>
    <cellStyle name="style1538392953333" xfId="952"/>
    <cellStyle name="style1538392954505" xfId="953"/>
    <cellStyle name="style1538392954536" xfId="954"/>
    <cellStyle name="style1538392954552" xfId="955"/>
    <cellStyle name="style1538392955036" xfId="956"/>
    <cellStyle name="style1538393032695" xfId="957"/>
    <cellStyle name="style1538393032882" xfId="958"/>
    <cellStyle name="style1538393032898" xfId="959"/>
    <cellStyle name="style1538393032929" xfId="960"/>
    <cellStyle name="style1538393032961" xfId="961"/>
    <cellStyle name="style1538393032992" xfId="962"/>
    <cellStyle name="style1538393033007" xfId="963"/>
    <cellStyle name="style1538393033039" xfId="964"/>
    <cellStyle name="style1538393033070" xfId="965"/>
    <cellStyle name="style1538393033086" xfId="966"/>
    <cellStyle name="style1538393033117" xfId="967"/>
    <cellStyle name="style1538393033148" xfId="968"/>
    <cellStyle name="style1538393033164" xfId="969"/>
    <cellStyle name="style1538393033195" xfId="970"/>
    <cellStyle name="style1538393033226" xfId="971"/>
    <cellStyle name="style1538393033289" xfId="972"/>
    <cellStyle name="style1538393033304" xfId="973"/>
    <cellStyle name="style1538393033414" xfId="974"/>
    <cellStyle name="style1538393033476" xfId="975"/>
    <cellStyle name="style1538393033508" xfId="976"/>
    <cellStyle name="style1538393033976" xfId="977"/>
    <cellStyle name="style1538393036726" xfId="978"/>
    <cellStyle name="style1538393036789" xfId="979"/>
    <cellStyle name="style1538393037523" xfId="980"/>
    <cellStyle name="style1538393037539" xfId="981"/>
    <cellStyle name="style1538393037586" xfId="982"/>
    <cellStyle name="style1538393038273" xfId="983"/>
    <cellStyle name="style1538393115276" xfId="984"/>
    <cellStyle name="style1538393115401" xfId="985"/>
    <cellStyle name="style1538393115432" xfId="986"/>
    <cellStyle name="style1538393115479" xfId="987"/>
    <cellStyle name="style1538393115495" xfId="988"/>
    <cellStyle name="style1538393115526" xfId="989"/>
    <cellStyle name="style1538393115557" xfId="990"/>
    <cellStyle name="style1538393115573" xfId="991"/>
    <cellStyle name="style1538393115604" xfId="992"/>
    <cellStyle name="style1538393115635" xfId="993"/>
    <cellStyle name="style1538393115667" xfId="994"/>
    <cellStyle name="style1538393115698" xfId="995"/>
    <cellStyle name="style1538393115729" xfId="996"/>
    <cellStyle name="style1538393115760" xfId="997"/>
    <cellStyle name="style1538393115792" xfId="998"/>
    <cellStyle name="style1538393115823" xfId="999"/>
    <cellStyle name="style1538393115854" xfId="1000"/>
    <cellStyle name="style1538393115885" xfId="1001"/>
    <cellStyle name="style1538393115948" xfId="1002"/>
    <cellStyle name="style1538393115964" xfId="1003"/>
    <cellStyle name="style1538393116042" xfId="1004"/>
    <cellStyle name="style1538393116073" xfId="1005"/>
    <cellStyle name="style1538393116104" xfId="1006"/>
    <cellStyle name="style1538393116214" xfId="1007"/>
    <cellStyle name="style1538393117542" xfId="1008"/>
    <cellStyle name="style1538393117589" xfId="1009"/>
    <cellStyle name="style1538393117979" xfId="1010"/>
    <cellStyle name="style1538393117995" xfId="1011"/>
    <cellStyle name="style1538393118026" xfId="1012"/>
    <cellStyle name="style1538393118057" xfId="1013"/>
    <cellStyle name="style1538393118089" xfId="1014"/>
    <cellStyle name="style1538393118432" xfId="1015"/>
    <cellStyle name="style1538393118448" xfId="1016"/>
    <cellStyle name="style1538393118526" xfId="1017"/>
    <cellStyle name="style1538393118714" xfId="1018"/>
    <cellStyle name="style1538393118745" xfId="1019"/>
    <cellStyle name="style1538393195107" xfId="1020"/>
    <cellStyle name="style1538393195247" xfId="1021"/>
    <cellStyle name="style1538393195263" xfId="1022"/>
    <cellStyle name="style1538393195294" xfId="1023"/>
    <cellStyle name="style1538393195372" xfId="1024"/>
    <cellStyle name="style1538393195404" xfId="1025"/>
    <cellStyle name="style1538393195435" xfId="1026"/>
    <cellStyle name="style1538393195466" xfId="1027"/>
    <cellStyle name="style1538393195482" xfId="1028"/>
    <cellStyle name="style1538393195513" xfId="1029"/>
    <cellStyle name="style1538393195544" xfId="1030"/>
    <cellStyle name="style1538393195560" xfId="1031"/>
    <cellStyle name="style1538393195591" xfId="1032"/>
    <cellStyle name="style1538393195622" xfId="1033"/>
    <cellStyle name="style1538393195638" xfId="1034"/>
    <cellStyle name="style1538393195669" xfId="1035"/>
    <cellStyle name="style1538393195685" xfId="1036"/>
    <cellStyle name="style1538393195716" xfId="1037"/>
    <cellStyle name="style1538393195794" xfId="1038"/>
    <cellStyle name="style1538393195810" xfId="1039"/>
    <cellStyle name="style1538393195951" xfId="1040"/>
    <cellStyle name="style1538393196029" xfId="1041"/>
    <cellStyle name="style1538393196044" xfId="1042"/>
    <cellStyle name="style1538393197201" xfId="1043"/>
    <cellStyle name="style1538393197279" xfId="1044"/>
    <cellStyle name="style1538393197357" xfId="1045"/>
    <cellStyle name="style1538393199138" xfId="1046"/>
    <cellStyle name="style1538393199169" xfId="1047"/>
    <cellStyle name="style1538393199201" xfId="1048"/>
    <cellStyle name="style1538393199216" xfId="1049"/>
    <cellStyle name="style1538393199248" xfId="1050"/>
    <cellStyle name="style1538393199263" xfId="1051"/>
    <cellStyle name="style1538393199294" xfId="1052"/>
    <cellStyle name="style1538393199310" xfId="1053"/>
    <cellStyle name="style1538393199638" xfId="1054"/>
    <cellStyle name="style1538393199654" xfId="1055"/>
    <cellStyle name="style1538393275172" xfId="1056"/>
    <cellStyle name="style1538393275203" xfId="1057"/>
    <cellStyle name="style1538393275219" xfId="1058"/>
    <cellStyle name="style1538393275250" xfId="1059"/>
    <cellStyle name="style1538393275282" xfId="1060"/>
    <cellStyle name="style1538393275297" xfId="1061"/>
    <cellStyle name="style1538393275328" xfId="1062"/>
    <cellStyle name="style1538393275344" xfId="1063"/>
    <cellStyle name="style1538393275375" xfId="1064"/>
    <cellStyle name="style1538393275407" xfId="1065"/>
    <cellStyle name="style1538393275422" xfId="1066"/>
    <cellStyle name="style1538393275453" xfId="1067"/>
    <cellStyle name="style1538393275469" xfId="1068"/>
    <cellStyle name="style1538393275500" xfId="1069"/>
    <cellStyle name="style1538393275532" xfId="1070"/>
    <cellStyle name="style1538393275547" xfId="1071"/>
    <cellStyle name="style1538393275578" xfId="1072"/>
    <cellStyle name="style1538393275594" xfId="1073"/>
    <cellStyle name="style1538393275625" xfId="1074"/>
    <cellStyle name="style1538393275641" xfId="1075"/>
    <cellStyle name="style1538393275672" xfId="1076"/>
    <cellStyle name="style1538393275688" xfId="1077"/>
    <cellStyle name="style1538393275719" xfId="1078"/>
    <cellStyle name="style1538393275750" xfId="1079"/>
    <cellStyle name="style1538393275797" xfId="1080"/>
    <cellStyle name="style1538393275813" xfId="1081"/>
    <cellStyle name="style1538393275844" xfId="1082"/>
    <cellStyle name="style1538393275860" xfId="1083"/>
    <cellStyle name="style1538393359175" xfId="1084"/>
    <cellStyle name="style1538393359206" xfId="1085"/>
    <cellStyle name="style1538393359237" xfId="1086"/>
    <cellStyle name="style1538393359253" xfId="1087"/>
    <cellStyle name="style1538393359284" xfId="1088"/>
    <cellStyle name="style1538393359316" xfId="1089"/>
    <cellStyle name="style1538393359331" xfId="1090"/>
    <cellStyle name="style1538393359362" xfId="1091"/>
    <cellStyle name="style1538393359378" xfId="1092"/>
    <cellStyle name="style1538393359409" xfId="1093"/>
    <cellStyle name="style1538393359441" xfId="1094"/>
    <cellStyle name="style1538393359456" xfId="1095"/>
    <cellStyle name="style1538393359487" xfId="1096"/>
    <cellStyle name="style1538393359503" xfId="1097"/>
    <cellStyle name="style1538393359550" xfId="1098"/>
    <cellStyle name="style1538393359566" xfId="1099"/>
    <cellStyle name="style1538393359597" xfId="1100"/>
    <cellStyle name="style1538393359612" xfId="1101"/>
    <cellStyle name="style1538393359644" xfId="1102"/>
    <cellStyle name="style1538393359659" xfId="1103"/>
    <cellStyle name="style1538393359691" xfId="1104"/>
    <cellStyle name="style1538393359706" xfId="1105"/>
    <cellStyle name="style1538393359737" xfId="1106"/>
    <cellStyle name="style1538393360159" xfId="1107"/>
    <cellStyle name="style1538393360191" xfId="1108"/>
    <cellStyle name="style1538393360237" xfId="1109"/>
    <cellStyle name="style1538393360253" xfId="1110"/>
    <cellStyle name="style1538393360284" xfId="1111"/>
    <cellStyle name="style1538393360316" xfId="1112"/>
    <cellStyle name="style1538393360347" xfId="1113"/>
    <cellStyle name="style1538406473295" xfId="1114"/>
    <cellStyle name="style1538406473373" xfId="1115"/>
    <cellStyle name="style1538406473419" xfId="1116"/>
    <cellStyle name="style1538406473451" xfId="1117"/>
    <cellStyle name="style1538406473482" xfId="1118"/>
    <cellStyle name="style1538406473513" xfId="1119"/>
    <cellStyle name="style1538406473544" xfId="1120"/>
    <cellStyle name="style1538406473591" xfId="1121"/>
    <cellStyle name="style1538406473623" xfId="1122"/>
    <cellStyle name="style1538406473654" xfId="1123"/>
    <cellStyle name="style1538406473701" xfId="1124"/>
    <cellStyle name="style1538406473732" xfId="1125"/>
    <cellStyle name="style1538406473763" xfId="1126"/>
    <cellStyle name="style1538406473794" xfId="1127"/>
    <cellStyle name="style1538406473841" xfId="1128"/>
    <cellStyle name="style1538406473873" xfId="1129"/>
    <cellStyle name="style1538406473904" xfId="1130"/>
    <cellStyle name="style1538406473998" xfId="1131"/>
    <cellStyle name="style1538406474029" xfId="1132"/>
    <cellStyle name="style1538406474076" xfId="1133"/>
    <cellStyle name="style1538406474107" xfId="1134"/>
    <cellStyle name="style1538406474294" xfId="1135"/>
    <cellStyle name="style1538406474310" xfId="1136"/>
    <cellStyle name="style1538406474388" xfId="1137"/>
    <cellStyle name="style1538406474419" xfId="1138"/>
    <cellStyle name="style1538406474451" xfId="1139"/>
    <cellStyle name="style1538406474513" xfId="1140"/>
    <cellStyle name="style1538406578076" xfId="1141"/>
    <cellStyle name="style1538406578107" xfId="1142"/>
    <cellStyle name="style1538406578138" xfId="1143"/>
    <cellStyle name="style1538406578904" xfId="1144"/>
    <cellStyle name="style1538406578935" xfId="1145"/>
    <cellStyle name="style1538406578966" xfId="1146"/>
    <cellStyle name="style1538406578998" xfId="1147"/>
    <cellStyle name="style1538406579013" xfId="1148"/>
    <cellStyle name="style1538406579045" xfId="1149"/>
    <cellStyle name="style1538406579076" xfId="1150"/>
    <cellStyle name="style1538406579107" xfId="1151"/>
    <cellStyle name="style1538406579138" xfId="1152"/>
    <cellStyle name="style1538406579170" xfId="1153"/>
    <cellStyle name="style1538406579201" xfId="1154"/>
    <cellStyle name="style1538406579232" xfId="1155"/>
    <cellStyle name="style1538406579263" xfId="1156"/>
    <cellStyle name="style1538406579295" xfId="1157"/>
    <cellStyle name="style1538406579591" xfId="1158"/>
    <cellStyle name="style1538406579623" xfId="1159"/>
    <cellStyle name="style1538406580201" xfId="1160"/>
    <cellStyle name="style1538406580341" xfId="1161"/>
    <cellStyle name="style1538406580373" xfId="1162"/>
    <cellStyle name="style1538406581466" xfId="1163"/>
    <cellStyle name="style1538406588716" xfId="1164"/>
    <cellStyle name="style1538406589076" xfId="1165"/>
    <cellStyle name="style1538406592904" xfId="1166"/>
    <cellStyle name="style1538406592920" xfId="1167"/>
    <cellStyle name="style1538406592951" xfId="1168"/>
    <cellStyle name="style1538406593841" xfId="1169"/>
    <cellStyle name="style1538406693764" xfId="1170"/>
    <cellStyle name="style1538406694342" xfId="1171"/>
    <cellStyle name="style1538406694373" xfId="1172"/>
    <cellStyle name="style1538406694420" xfId="1173"/>
    <cellStyle name="style1538406694451" xfId="1174"/>
    <cellStyle name="style1538406694498" xfId="1175"/>
    <cellStyle name="style1538406694529" xfId="1176"/>
    <cellStyle name="style1538406694560" xfId="1177"/>
    <cellStyle name="style1538406694592" xfId="1178"/>
    <cellStyle name="style1538406694639" xfId="1179"/>
    <cellStyle name="style1538406694670" xfId="1180"/>
    <cellStyle name="style1538406694701" xfId="1181"/>
    <cellStyle name="style1538406694732" xfId="1182"/>
    <cellStyle name="style1538406694764" xfId="1183"/>
    <cellStyle name="style1538406694795" xfId="1184"/>
    <cellStyle name="style1538406694935" xfId="1185"/>
    <cellStyle name="style1538406694967" xfId="1186"/>
    <cellStyle name="style1538406695232" xfId="1187"/>
    <cellStyle name="style1538406695342" xfId="1188"/>
    <cellStyle name="style1538406695373" xfId="1189"/>
    <cellStyle name="style1538406696029" xfId="1190"/>
    <cellStyle name="style1538406701123" xfId="1191"/>
    <cellStyle name="style1538406701498" xfId="1192"/>
    <cellStyle name="style1538406702998" xfId="1193"/>
    <cellStyle name="style1538406703248" xfId="1194"/>
    <cellStyle name="style1538406703279" xfId="1195"/>
    <cellStyle name="style1538406703889" xfId="1196"/>
    <cellStyle name="style1538406756436" xfId="1197"/>
    <cellStyle name="style1538406756967" xfId="1198"/>
    <cellStyle name="style1538406756998" xfId="1199"/>
    <cellStyle name="style1538406757029" xfId="1200"/>
    <cellStyle name="style1538406757061" xfId="1201"/>
    <cellStyle name="style1538406757092" xfId="1202"/>
    <cellStyle name="style1538406757123" xfId="1203"/>
    <cellStyle name="style1538406757154" xfId="1204"/>
    <cellStyle name="style1538406757186" xfId="1205"/>
    <cellStyle name="style1538406757217" xfId="1206"/>
    <cellStyle name="style1538406757248" xfId="1207"/>
    <cellStyle name="style1538406757279" xfId="1208"/>
    <cellStyle name="style1538406757311" xfId="1209"/>
    <cellStyle name="style1538406757342" xfId="1210"/>
    <cellStyle name="style1538406757373" xfId="1211"/>
    <cellStyle name="style1538406757467" xfId="1212"/>
    <cellStyle name="style1538406757498" xfId="1213"/>
    <cellStyle name="style1538406757686" xfId="1214"/>
    <cellStyle name="style1538406757764" xfId="1215"/>
    <cellStyle name="style1538406757795" xfId="1216"/>
    <cellStyle name="style1538406758107" xfId="1217"/>
    <cellStyle name="style1538406762607" xfId="1218"/>
    <cellStyle name="style1538406762748" xfId="1219"/>
    <cellStyle name="style1538406764389" xfId="1220"/>
    <cellStyle name="style1538406764420" xfId="1221"/>
    <cellStyle name="style1538406764451" xfId="1222"/>
    <cellStyle name="style1538406764951" xfId="1223"/>
    <cellStyle name="style1538406816233" xfId="1224"/>
    <cellStyle name="style1538406816374" xfId="1225"/>
    <cellStyle name="style1538406816405" xfId="1226"/>
    <cellStyle name="style1538406816436" xfId="1227"/>
    <cellStyle name="style1538406816468" xfId="1228"/>
    <cellStyle name="style1538406816499" xfId="1229"/>
    <cellStyle name="style1538406816530" xfId="1230"/>
    <cellStyle name="style1538406816561" xfId="1231"/>
    <cellStyle name="style1538406816593" xfId="1232"/>
    <cellStyle name="style1538406816639" xfId="1233"/>
    <cellStyle name="style1538406816686" xfId="1234"/>
    <cellStyle name="style1538406816733" xfId="1235"/>
    <cellStyle name="style1538406816764" xfId="1236"/>
    <cellStyle name="style1538406816811" xfId="1237"/>
    <cellStyle name="style1538406816843" xfId="1238"/>
    <cellStyle name="style1538406816874" xfId="1239"/>
    <cellStyle name="style1538406816921" xfId="1240"/>
    <cellStyle name="style1538406816952" xfId="1241"/>
    <cellStyle name="style1538406817030" xfId="1242"/>
    <cellStyle name="style1538406817389" xfId="1243"/>
    <cellStyle name="style1538406817483" xfId="1244"/>
    <cellStyle name="style1538406817546" xfId="1245"/>
    <cellStyle name="style1538406817577" xfId="1246"/>
    <cellStyle name="style1538406817811" xfId="1247"/>
    <cellStyle name="style1538406819843" xfId="1248"/>
    <cellStyle name="style1538406819921" xfId="1249"/>
    <cellStyle name="style1538406821015" xfId="1250"/>
    <cellStyle name="style1538406821046" xfId="1251"/>
    <cellStyle name="style1538406821077" xfId="1252"/>
    <cellStyle name="style1538406821124" xfId="1253"/>
    <cellStyle name="style1538406821155" xfId="1254"/>
    <cellStyle name="style1538406821186" xfId="1255"/>
    <cellStyle name="style1538406821218" xfId="1256"/>
    <cellStyle name="style1538406821390" xfId="1257"/>
    <cellStyle name="style1538406821686" xfId="1258"/>
    <cellStyle name="style1538406821718" xfId="1259"/>
    <cellStyle name="style1538406825405" xfId="1260"/>
    <cellStyle name="style1538406825437" xfId="1261"/>
    <cellStyle name="style1538406825483" xfId="1262"/>
    <cellStyle name="style1538406825530" xfId="1263"/>
    <cellStyle name="style1538406876985" xfId="1264"/>
    <cellStyle name="style1538406877031" xfId="1265"/>
    <cellStyle name="style1538406877063" xfId="1266"/>
    <cellStyle name="style1538406877094" xfId="1267"/>
    <cellStyle name="style1538406877125" xfId="1268"/>
    <cellStyle name="style1538406877156" xfId="1269"/>
    <cellStyle name="style1538406877188" xfId="1270"/>
    <cellStyle name="style1538406877219" xfId="1271"/>
    <cellStyle name="style1538406877250" xfId="1272"/>
    <cellStyle name="style1538406877281" xfId="1273"/>
    <cellStyle name="style1538406877313" xfId="1274"/>
    <cellStyle name="style1538406877360" xfId="1275"/>
    <cellStyle name="style1538406877391" xfId="1276"/>
    <cellStyle name="style1538406877422" xfId="1277"/>
    <cellStyle name="style1538406877469" xfId="1278"/>
    <cellStyle name="style1538406877500" xfId="1279"/>
    <cellStyle name="style1538406877547" xfId="1280"/>
    <cellStyle name="style1538406877578" xfId="1281"/>
    <cellStyle name="style1538406877625" xfId="1282"/>
    <cellStyle name="style1538406877656" xfId="1283"/>
    <cellStyle name="style1538406877688" xfId="1284"/>
    <cellStyle name="style1538406877719" xfId="1285"/>
    <cellStyle name="style1538406877781" xfId="1286"/>
    <cellStyle name="style1538406877813" xfId="1287"/>
    <cellStyle name="style1538406877938" xfId="1288"/>
    <cellStyle name="style1538406877969" xfId="1289"/>
    <cellStyle name="style1538406878001" xfId="1290"/>
    <cellStyle name="style1538406878047" xfId="1291"/>
    <cellStyle name="style1538406931611" xfId="1292"/>
    <cellStyle name="style1538406931642" xfId="1293"/>
    <cellStyle name="style1538406931673" xfId="1294"/>
    <cellStyle name="style1538406931704" xfId="1295"/>
    <cellStyle name="style1538406931736" xfId="1296"/>
    <cellStyle name="style1538406931783" xfId="1297"/>
    <cellStyle name="style1538406931814" xfId="1298"/>
    <cellStyle name="style1538406931845" xfId="1299"/>
    <cellStyle name="style1538406931876" xfId="1300"/>
    <cellStyle name="style1538406931908" xfId="1301"/>
    <cellStyle name="style1538406931954" xfId="1302"/>
    <cellStyle name="style1538406931970" xfId="1303"/>
    <cellStyle name="style1538406932001" xfId="1304"/>
    <cellStyle name="style1538406932033" xfId="1305"/>
    <cellStyle name="style1538406932064" xfId="1306"/>
    <cellStyle name="style1538406932079" xfId="1307"/>
    <cellStyle name="style1538406932111" xfId="1308"/>
    <cellStyle name="style1538406932142" xfId="1309"/>
    <cellStyle name="style1538406932173" xfId="1310"/>
    <cellStyle name="style1538406932204" xfId="1311"/>
    <cellStyle name="style1538406932236" xfId="1312"/>
    <cellStyle name="style1538406932267" xfId="1313"/>
    <cellStyle name="style1538406932298" xfId="1314"/>
    <cellStyle name="style1538406932533" xfId="1315"/>
    <cellStyle name="style1538406932564" xfId="1316"/>
    <cellStyle name="style1538406932642" xfId="1317"/>
    <cellStyle name="style1538406932673" xfId="1318"/>
    <cellStyle name="style1538406932689" xfId="1319"/>
    <cellStyle name="style1538406932736" xfId="1320"/>
    <cellStyle name="style1538406932783" xfId="1321"/>
    <cellStyle name="style1538468259987" xfId="1322"/>
    <cellStyle name="style1538468260081" xfId="1323"/>
    <cellStyle name="style1538468260112" xfId="1324"/>
    <cellStyle name="style1538468260175" xfId="1325"/>
    <cellStyle name="style1538468260221" xfId="1326"/>
    <cellStyle name="style1538468260268" xfId="1327"/>
    <cellStyle name="style1538468260331" xfId="1328"/>
    <cellStyle name="style1538468260378" xfId="1329"/>
    <cellStyle name="style1538468260425" xfId="1330"/>
    <cellStyle name="style1538468260488" xfId="1331"/>
    <cellStyle name="style1538468260534" xfId="1332"/>
    <cellStyle name="style1538468260596" xfId="1333"/>
    <cellStyle name="style1538468260643" xfId="1334"/>
    <cellStyle name="style1538468260674" xfId="1335"/>
    <cellStyle name="style1538468260721" xfId="1336"/>
    <cellStyle name="style1538468260768" xfId="1337"/>
    <cellStyle name="style1538468260799" xfId="1338"/>
    <cellStyle name="style1538468260862" xfId="1339"/>
    <cellStyle name="style1538468260909" xfId="1340"/>
    <cellStyle name="style1538468260940" xfId="1341"/>
    <cellStyle name="style1538468261002" xfId="1342"/>
    <cellStyle name="style1538468261690" xfId="1343"/>
    <cellStyle name="style1538468261737" xfId="1344"/>
    <cellStyle name="style1538468261846" xfId="1345"/>
    <cellStyle name="style1538468261893" xfId="1346"/>
    <cellStyle name="style1538468261940" xfId="1347"/>
    <cellStyle name="style1538468262034" xfId="1348"/>
    <cellStyle name="style1538468351736" xfId="1349"/>
    <cellStyle name="style1538468351783" xfId="1350"/>
    <cellStyle name="style1538468351815" xfId="1351"/>
    <cellStyle name="style1538468352518" xfId="1352"/>
    <cellStyle name="style1538468352549" xfId="1353"/>
    <cellStyle name="style1538468352596" xfId="1354"/>
    <cellStyle name="style1538468352627" xfId="1355"/>
    <cellStyle name="style1538468352674" xfId="1356"/>
    <cellStyle name="style1538468352690" xfId="1357"/>
    <cellStyle name="style1538468352736" xfId="1358"/>
    <cellStyle name="style1538468352768" xfId="1359"/>
    <cellStyle name="style1538468352815" xfId="1360"/>
    <cellStyle name="style1538468352846" xfId="1361"/>
    <cellStyle name="style1538468352893" xfId="1362"/>
    <cellStyle name="style1538468352924" xfId="1363"/>
    <cellStyle name="style1538468352955" xfId="1364"/>
    <cellStyle name="style1538468352986" xfId="1365"/>
    <cellStyle name="style1538468353330" xfId="1366"/>
    <cellStyle name="style1538468353361" xfId="1367"/>
    <cellStyle name="style1538468354346" xfId="1368"/>
    <cellStyle name="style1538468354549" xfId="1369"/>
    <cellStyle name="style1538468354580" xfId="1370"/>
    <cellStyle name="style1538468355830" xfId="1371"/>
    <cellStyle name="style1538468365908" xfId="1372"/>
    <cellStyle name="style1538468366127" xfId="1373"/>
    <cellStyle name="style1538468371564" xfId="1374"/>
    <cellStyle name="style1538468371596" xfId="1375"/>
    <cellStyle name="style1538468371643" xfId="1376"/>
    <cellStyle name="style1538468372658" xfId="1377"/>
    <cellStyle name="style1538468467642" xfId="1378"/>
    <cellStyle name="style1538468467877" xfId="1379"/>
    <cellStyle name="style1538468467908" xfId="1380"/>
    <cellStyle name="style1538468467955" xfId="1381"/>
    <cellStyle name="style1538468467986" xfId="1382"/>
    <cellStyle name="style1538468468033" xfId="1383"/>
    <cellStyle name="style1538468468064" xfId="1384"/>
    <cellStyle name="style1538468468095" xfId="1385"/>
    <cellStyle name="style1538468468127" xfId="1386"/>
    <cellStyle name="style1538468468158" xfId="1387"/>
    <cellStyle name="style1538468468189" xfId="1388"/>
    <cellStyle name="style1538468468220" xfId="1389"/>
    <cellStyle name="style1538468468252" xfId="1390"/>
    <cellStyle name="style1538468468298" xfId="1391"/>
    <cellStyle name="style1538468468330" xfId="1392"/>
    <cellStyle name="style1538468468470" xfId="1393"/>
    <cellStyle name="style1538468468502" xfId="1394"/>
    <cellStyle name="style1538468468752" xfId="1395"/>
    <cellStyle name="style1538468468861" xfId="1396"/>
    <cellStyle name="style1538468468892" xfId="1397"/>
    <cellStyle name="style1538468469314" xfId="1398"/>
    <cellStyle name="style1538468475252" xfId="1399"/>
    <cellStyle name="style1538468475392" xfId="1400"/>
    <cellStyle name="style1538468478267" xfId="1401"/>
    <cellStyle name="style1538468478283" xfId="1402"/>
    <cellStyle name="style1538468478332" xfId="1403"/>
    <cellStyle name="style1538468479236" xfId="1404"/>
    <cellStyle name="style1538468526580" xfId="1405"/>
    <cellStyle name="style1538468527361" xfId="1406"/>
    <cellStyle name="style1538468527392" xfId="1407"/>
    <cellStyle name="style1538468527423" xfId="1408"/>
    <cellStyle name="style1538468527454" xfId="1409"/>
    <cellStyle name="style1538468527486" xfId="1410"/>
    <cellStyle name="style1538468527517" xfId="1411"/>
    <cellStyle name="style1538468527548" xfId="1412"/>
    <cellStyle name="style1538468527579" xfId="1413"/>
    <cellStyle name="style1538468527611" xfId="1414"/>
    <cellStyle name="style1538468527642" xfId="1415"/>
    <cellStyle name="style1538468527673" xfId="1416"/>
    <cellStyle name="style1538468527720" xfId="1417"/>
    <cellStyle name="style1538468527752" xfId="1418"/>
    <cellStyle name="style1538468527783" xfId="1419"/>
    <cellStyle name="style1538468527892" xfId="1420"/>
    <cellStyle name="style1538468527923" xfId="1421"/>
    <cellStyle name="style1538468528142" xfId="1422"/>
    <cellStyle name="style1538468528260" xfId="1423"/>
    <cellStyle name="style1538468528361" xfId="1424"/>
    <cellStyle name="style1538468528892" xfId="1425"/>
    <cellStyle name="style1538468535361" xfId="1426"/>
    <cellStyle name="style1538468535486" xfId="1427"/>
    <cellStyle name="style1538468536908" xfId="1428"/>
    <cellStyle name="style1538468536939" xfId="1429"/>
    <cellStyle name="style1538468536986" xfId="1430"/>
    <cellStyle name="style1538468538329" xfId="1431"/>
    <cellStyle name="style1538468584939" xfId="1432"/>
    <cellStyle name="style1538468585079" xfId="1433"/>
    <cellStyle name="style1538468585110" xfId="1434"/>
    <cellStyle name="style1538468585142" xfId="1435"/>
    <cellStyle name="style1538468585173" xfId="1436"/>
    <cellStyle name="style1538468585189" xfId="1437"/>
    <cellStyle name="style1538468585220" xfId="1438"/>
    <cellStyle name="style1538468585251" xfId="1439"/>
    <cellStyle name="style1538468585282" xfId="1440"/>
    <cellStyle name="style1538468585314" xfId="1441"/>
    <cellStyle name="style1538468585345" xfId="1442"/>
    <cellStyle name="style1538468585360" xfId="1443"/>
    <cellStyle name="style1538468585392" xfId="1444"/>
    <cellStyle name="style1538468585423" xfId="1445"/>
    <cellStyle name="style1538468585454" xfId="1446"/>
    <cellStyle name="style1538468585485" xfId="1447"/>
    <cellStyle name="style1538468585517" xfId="1448"/>
    <cellStyle name="style1538468585548" xfId="1449"/>
    <cellStyle name="style1538468585610" xfId="1450"/>
    <cellStyle name="style1538468585642" xfId="1451"/>
    <cellStyle name="style1538468585767" xfId="1452"/>
    <cellStyle name="style1538468585829" xfId="1453"/>
    <cellStyle name="style1538468585860" xfId="1454"/>
    <cellStyle name="style1538468586017" xfId="1455"/>
    <cellStyle name="style1538468588329" xfId="1456"/>
    <cellStyle name="style1538468588407" xfId="1457"/>
    <cellStyle name="style1538468589064" xfId="1458"/>
    <cellStyle name="style1538468589095" xfId="1459"/>
    <cellStyle name="style1538468589126" xfId="1460"/>
    <cellStyle name="style1538468589173" xfId="1461"/>
    <cellStyle name="style1538468589204" xfId="1462"/>
    <cellStyle name="style1538468589235" xfId="1463"/>
    <cellStyle name="style1538468589267" xfId="1464"/>
    <cellStyle name="style1538468589407" xfId="1465"/>
    <cellStyle name="style1538468589657" xfId="1466"/>
    <cellStyle name="style1538468589689" xfId="1467"/>
    <cellStyle name="style1538468641799" xfId="1468"/>
    <cellStyle name="style1538468642376" xfId="1469"/>
    <cellStyle name="style1538468642407" xfId="1470"/>
    <cellStyle name="style1538468642470" xfId="1471"/>
    <cellStyle name="style1538468642501" xfId="1472"/>
    <cellStyle name="style1538468642548" xfId="1473"/>
    <cellStyle name="style1538468642563" xfId="1474"/>
    <cellStyle name="style1538468642595" xfId="1475"/>
    <cellStyle name="style1538468642641" xfId="1476"/>
    <cellStyle name="style1538468642688" xfId="1477"/>
    <cellStyle name="style1538468642735" xfId="1478"/>
    <cellStyle name="style1538468642860" xfId="1479"/>
    <cellStyle name="style1538468642970" xfId="1480"/>
    <cellStyle name="style1538468643016" xfId="1481"/>
    <cellStyle name="style1538468643048" xfId="1482"/>
    <cellStyle name="style1538468643454" xfId="1483"/>
    <cellStyle name="style1538468643470" xfId="1484"/>
    <cellStyle name="style1538468644266" xfId="1485"/>
    <cellStyle name="style1538468644704" xfId="1486"/>
    <cellStyle name="style1538468644735" xfId="1487"/>
    <cellStyle name="style1538468650016" xfId="1488"/>
    <cellStyle name="style1538468650423" xfId="1489"/>
    <cellStyle name="style1538468650782" xfId="1490"/>
    <cellStyle name="style1538468655610" xfId="1491"/>
    <cellStyle name="style1538468655626" xfId="1492"/>
    <cellStyle name="style1538468655657" xfId="1493"/>
    <cellStyle name="style1538468657173" xfId="1494"/>
    <cellStyle name="style1538468704407" xfId="1495"/>
    <cellStyle name="style1538468704454" xfId="1496"/>
    <cellStyle name="style1538468704485" xfId="1497"/>
    <cellStyle name="style1538468704516" xfId="1498"/>
    <cellStyle name="style1538468704563" xfId="1499"/>
    <cellStyle name="style1538468704594" xfId="1500"/>
    <cellStyle name="style1538468704626" xfId="1501"/>
    <cellStyle name="style1538468704657" xfId="1502"/>
    <cellStyle name="style1538468704688" xfId="1503"/>
    <cellStyle name="style1538468704704" xfId="1504"/>
    <cellStyle name="style1538468704751" xfId="1505"/>
    <cellStyle name="style1538468704782" xfId="1506"/>
    <cellStyle name="style1538468704829" xfId="1507"/>
    <cellStyle name="style1538468704860" xfId="1508"/>
    <cellStyle name="style1538468704891" xfId="1509"/>
    <cellStyle name="style1538468704922" xfId="1510"/>
    <cellStyle name="style1538468704954" xfId="1511"/>
    <cellStyle name="style1538468704985" xfId="1512"/>
    <cellStyle name="style1538468705032" xfId="1513"/>
    <cellStyle name="style1538468705063" xfId="1514"/>
    <cellStyle name="style1538468705110" xfId="1515"/>
    <cellStyle name="style1538468705141" xfId="1516"/>
    <cellStyle name="style1538468705188" xfId="1517"/>
    <cellStyle name="style1538468705235" xfId="1518"/>
    <cellStyle name="style1538468705391" xfId="1519"/>
    <cellStyle name="style1538468705422" xfId="1520"/>
    <cellStyle name="style1538468705469" xfId="1521"/>
    <cellStyle name="style1538468705533" xfId="1522"/>
    <cellStyle name="style1538468746063" xfId="1523"/>
    <cellStyle name="style1538468746110" xfId="1524"/>
    <cellStyle name="style1538468746125" xfId="1525"/>
    <cellStyle name="style1538468746172" xfId="1526"/>
    <cellStyle name="style1538468746204" xfId="1527"/>
    <cellStyle name="style1538468746250" xfId="1528"/>
    <cellStyle name="style1538468746282" xfId="1529"/>
    <cellStyle name="style1538468746313" xfId="1530"/>
    <cellStyle name="style1538468746344" xfId="1531"/>
    <cellStyle name="style1538468746375" xfId="1532"/>
    <cellStyle name="style1538468746407" xfId="1533"/>
    <cellStyle name="style1538468746438" xfId="1534"/>
    <cellStyle name="style1538468746469" xfId="1535"/>
    <cellStyle name="style1538468746500" xfId="1536"/>
    <cellStyle name="style1538468746532" xfId="1537"/>
    <cellStyle name="style1538468746563" xfId="1538"/>
    <cellStyle name="style1538468746594" xfId="1539"/>
    <cellStyle name="style1538468746625" xfId="1540"/>
    <cellStyle name="style1538468746657" xfId="1541"/>
    <cellStyle name="style1538468746703" xfId="1542"/>
    <cellStyle name="style1538468746735" xfId="1543"/>
    <cellStyle name="style1538468746750" xfId="1544"/>
    <cellStyle name="style1538468746797" xfId="1545"/>
    <cellStyle name="style1538468747000" xfId="1546"/>
    <cellStyle name="style1538468747032" xfId="1547"/>
    <cellStyle name="style1538468747141" xfId="1548"/>
    <cellStyle name="style1538468747157" xfId="1549"/>
    <cellStyle name="style1538468747188" xfId="1550"/>
    <cellStyle name="style1538468747235" xfId="1551"/>
    <cellStyle name="style1538468747282" xfId="1552"/>
    <cellStyle name="style1538489065010" xfId="1553"/>
    <cellStyle name="style1538489065104" xfId="1554"/>
    <cellStyle name="style1538489065260" xfId="1555"/>
    <cellStyle name="style1538489065291" xfId="1556"/>
    <cellStyle name="style1538489065338" xfId="1557"/>
    <cellStyle name="style1538489065369" xfId="1558"/>
    <cellStyle name="style1538489065401" xfId="1559"/>
    <cellStyle name="style1538489065432" xfId="1560"/>
    <cellStyle name="style1538489065463" xfId="1561"/>
    <cellStyle name="style1538489065494" xfId="1562"/>
    <cellStyle name="style1538489065541" xfId="1563"/>
    <cellStyle name="style1538489065573" xfId="1564"/>
    <cellStyle name="style1538489065619" xfId="1565"/>
    <cellStyle name="style1538489065760" xfId="1566"/>
    <cellStyle name="style1538489065791" xfId="1567"/>
    <cellStyle name="style1538489065838" xfId="1568"/>
    <cellStyle name="style1538489065869" xfId="1569"/>
    <cellStyle name="style1538489065963" xfId="1570"/>
    <cellStyle name="style1538489066104" xfId="1571"/>
    <cellStyle name="style1538489066135" xfId="1572"/>
    <cellStyle name="style1538489066260" xfId="1573"/>
    <cellStyle name="style1538489067073" xfId="1574"/>
    <cellStyle name="style1538489067135" xfId="1575"/>
    <cellStyle name="style1538489067198" xfId="1576"/>
    <cellStyle name="style1538489067291" xfId="1577"/>
    <cellStyle name="style1538489067307" xfId="1578"/>
    <cellStyle name="style1538489067588" xfId="1579"/>
    <cellStyle name="style1538489249016" xfId="1580"/>
    <cellStyle name="style1538489249266" xfId="1581"/>
    <cellStyle name="style1538489249313" xfId="1582"/>
    <cellStyle name="style1538489250203" xfId="1583"/>
    <cellStyle name="style1538489250250" xfId="1584"/>
    <cellStyle name="style1538489250297" xfId="1585"/>
    <cellStyle name="style1538489250344" xfId="1586"/>
    <cellStyle name="style1538489250360" xfId="1587"/>
    <cellStyle name="style1538489250391" xfId="1588"/>
    <cellStyle name="style1538489250422" xfId="1589"/>
    <cellStyle name="style1538489250453" xfId="1590"/>
    <cellStyle name="style1538489250485" xfId="1591"/>
    <cellStyle name="style1538489250516" xfId="1592"/>
    <cellStyle name="style1538489250547" xfId="1593"/>
    <cellStyle name="style1538489250578" xfId="1594"/>
    <cellStyle name="style1538489250969" xfId="1595"/>
    <cellStyle name="style1538489250985" xfId="1596"/>
    <cellStyle name="style1538489251172" xfId="1597"/>
    <cellStyle name="style1538489251203" xfId="1598"/>
    <cellStyle name="style1538489251563" xfId="1599"/>
    <cellStyle name="style1538489251985" xfId="1600"/>
    <cellStyle name="style1538489252016" xfId="1601"/>
    <cellStyle name="style1538489252891" xfId="1602"/>
    <cellStyle name="style1538489258797" xfId="1603"/>
    <cellStyle name="style1538489258954" xfId="1604"/>
    <cellStyle name="style1538489262141" xfId="1605"/>
    <cellStyle name="style1538489262173" xfId="1606"/>
    <cellStyle name="style1538489262204" xfId="1607"/>
    <cellStyle name="style1538489263157" xfId="1608"/>
    <cellStyle name="style1538489430819" xfId="1609"/>
    <cellStyle name="style1538489431147" xfId="1610"/>
    <cellStyle name="style1538489431194" xfId="1611"/>
    <cellStyle name="style1538489431225" xfId="1612"/>
    <cellStyle name="style1538489431240" xfId="1613"/>
    <cellStyle name="style1538489431272" xfId="1614"/>
    <cellStyle name="style1538489431287" xfId="1615"/>
    <cellStyle name="style1538489431319" xfId="1616"/>
    <cellStyle name="style1538489431350" xfId="1617"/>
    <cellStyle name="style1538489431365" xfId="1618"/>
    <cellStyle name="style1538489431412" xfId="1619"/>
    <cellStyle name="style1538489431444" xfId="1620"/>
    <cellStyle name="style1538489431459" xfId="1621"/>
    <cellStyle name="style1538489431490" xfId="1622"/>
    <cellStyle name="style1538489431522" xfId="1623"/>
    <cellStyle name="style1538489431600" xfId="1624"/>
    <cellStyle name="style1538489431615" xfId="1625"/>
    <cellStyle name="style1538489431740" xfId="1626"/>
    <cellStyle name="style1538489431819" xfId="1627"/>
    <cellStyle name="style1538489431834" xfId="1628"/>
    <cellStyle name="style1538489432412" xfId="1629"/>
    <cellStyle name="style1538489435819" xfId="1630"/>
    <cellStyle name="style1538489435897" xfId="1631"/>
    <cellStyle name="style1538489436709" xfId="1632"/>
    <cellStyle name="style1538489436741" xfId="1633"/>
    <cellStyle name="style1538489436756" xfId="1634"/>
    <cellStyle name="style1538489437538" xfId="1635"/>
    <cellStyle name="style1538489517040" xfId="1636"/>
    <cellStyle name="style1538489517196" xfId="1637"/>
    <cellStyle name="style1538489517228" xfId="1638"/>
    <cellStyle name="style1538489517243" xfId="1639"/>
    <cellStyle name="style1538489517274" xfId="1640"/>
    <cellStyle name="style1538489517290" xfId="1641"/>
    <cellStyle name="style1538489517321" xfId="1642"/>
    <cellStyle name="style1538489517337" xfId="1643"/>
    <cellStyle name="style1538489517368" xfId="1644"/>
    <cellStyle name="style1538489517384" xfId="1645"/>
    <cellStyle name="style1538489517431" xfId="1646"/>
    <cellStyle name="style1538489517462" xfId="1647"/>
    <cellStyle name="style1538489517478" xfId="1648"/>
    <cellStyle name="style1538489517509" xfId="1649"/>
    <cellStyle name="style1538489517540" xfId="1650"/>
    <cellStyle name="style1538489517587" xfId="1651"/>
    <cellStyle name="style1538489517665" xfId="1652"/>
    <cellStyle name="style1538489517774" xfId="1653"/>
    <cellStyle name="style1538489517806" xfId="1654"/>
    <cellStyle name="style1538489517837" xfId="1655"/>
    <cellStyle name="style1538489518009" xfId="1656"/>
    <cellStyle name="style1538489520728" xfId="1657"/>
    <cellStyle name="style1538489520790" xfId="1658"/>
    <cellStyle name="style1538489521884" xfId="1659"/>
    <cellStyle name="style1538489521915" xfId="1660"/>
    <cellStyle name="style1538489521931" xfId="1661"/>
    <cellStyle name="style1538489522290" xfId="1662"/>
    <cellStyle name="style1538489598090" xfId="1663"/>
    <cellStyle name="style1538489598183" xfId="1664"/>
    <cellStyle name="style1538489598199" xfId="1665"/>
    <cellStyle name="style1538489598230" xfId="1666"/>
    <cellStyle name="style1538489598246" xfId="1667"/>
    <cellStyle name="style1538489598277" xfId="1668"/>
    <cellStyle name="style1538489598371" xfId="1669"/>
    <cellStyle name="style1538489598418" xfId="1670"/>
    <cellStyle name="style1538489598449" xfId="1671"/>
    <cellStyle name="style1538489598465" xfId="1672"/>
    <cellStyle name="style1538489598496" xfId="1673"/>
    <cellStyle name="style1538489598590" xfId="1674"/>
    <cellStyle name="style1538489598621" xfId="1675"/>
    <cellStyle name="style1538489598652" xfId="1676"/>
    <cellStyle name="style1538489598668" xfId="1677"/>
    <cellStyle name="style1538489598699" xfId="1678"/>
    <cellStyle name="style1538489598715" xfId="1679"/>
    <cellStyle name="style1538489598808" xfId="1680"/>
    <cellStyle name="style1538489598840" xfId="1681"/>
    <cellStyle name="style1538489598871" xfId="1682"/>
    <cellStyle name="style1538489598996" xfId="1683"/>
    <cellStyle name="style1538489599058" xfId="1684"/>
    <cellStyle name="style1538489599090" xfId="1685"/>
    <cellStyle name="style1538489599183" xfId="1686"/>
    <cellStyle name="style1538489600621" xfId="1687"/>
    <cellStyle name="style1538489600668" xfId="1688"/>
    <cellStyle name="style1538489601215" xfId="1689"/>
    <cellStyle name="style1538489601262" xfId="1690"/>
    <cellStyle name="style1538489601293" xfId="1691"/>
    <cellStyle name="style1538489601308" xfId="1692"/>
    <cellStyle name="style1538489601418" xfId="1693"/>
    <cellStyle name="style1538489601449" xfId="1694"/>
    <cellStyle name="style1538489601465" xfId="1695"/>
    <cellStyle name="style1538489601543" xfId="1696"/>
    <cellStyle name="style1538489601793" xfId="1697"/>
    <cellStyle name="style1538489601808" xfId="1698"/>
    <cellStyle name="style1538489682374" xfId="1699"/>
    <cellStyle name="style1538489682624" xfId="1700"/>
    <cellStyle name="style1538489682717" xfId="1701"/>
    <cellStyle name="style1538489682733" xfId="1702"/>
    <cellStyle name="style1538489682764" xfId="1703"/>
    <cellStyle name="style1538489682780" xfId="1704"/>
    <cellStyle name="style1538489682811" xfId="1705"/>
    <cellStyle name="style1538489682827" xfId="1706"/>
    <cellStyle name="style1538489682858" xfId="1707"/>
    <cellStyle name="style1538489682874" xfId="1708"/>
    <cellStyle name="style1538489682905" xfId="1709"/>
    <cellStyle name="style1538489682920" xfId="1710"/>
    <cellStyle name="style1538489682952" xfId="1711"/>
    <cellStyle name="style1538489682967" xfId="1712"/>
    <cellStyle name="style1538489682999" xfId="1713"/>
    <cellStyle name="style1538489683389" xfId="1714"/>
    <cellStyle name="style1538489683420" xfId="1715"/>
    <cellStyle name="style1538489684358" xfId="1716"/>
    <cellStyle name="style1538489684592" xfId="1717"/>
    <cellStyle name="style1538489684608" xfId="1718"/>
    <cellStyle name="style1538489688358" xfId="1719"/>
    <cellStyle name="style1538489688592" xfId="1720"/>
    <cellStyle name="style1538489688827" xfId="1721"/>
    <cellStyle name="style1538489693499" xfId="1722"/>
    <cellStyle name="style1538489693514" xfId="1723"/>
    <cellStyle name="style1538489693530" xfId="1724"/>
    <cellStyle name="style1538489694218" xfId="1725"/>
    <cellStyle name="style1538489788189" xfId="1726"/>
    <cellStyle name="style1538489788205" xfId="1727"/>
    <cellStyle name="style1538489788236" xfId="1728"/>
    <cellStyle name="style1538489788252" xfId="1729"/>
    <cellStyle name="style1538489788299" xfId="1730"/>
    <cellStyle name="style1538489788330" xfId="1731"/>
    <cellStyle name="style1538489788346" xfId="1732"/>
    <cellStyle name="style1538489788377" xfId="1733"/>
    <cellStyle name="style1538489788393" xfId="1734"/>
    <cellStyle name="style1538489788424" xfId="1735"/>
    <cellStyle name="style1538489788439" xfId="1736"/>
    <cellStyle name="style1538489788471" xfId="1737"/>
    <cellStyle name="style1538489788486" xfId="1738"/>
    <cellStyle name="style1538489788518" xfId="1739"/>
    <cellStyle name="style1538489788549" xfId="1740"/>
    <cellStyle name="style1538489788564" xfId="1741"/>
    <cellStyle name="style1538489788596" xfId="1742"/>
    <cellStyle name="style1538489788611" xfId="1743"/>
    <cellStyle name="style1538489788643" xfId="1744"/>
    <cellStyle name="style1538489788658" xfId="1745"/>
    <cellStyle name="style1538489788674" xfId="1746"/>
    <cellStyle name="style1538489788705" xfId="1747"/>
    <cellStyle name="style1538489788736" xfId="1748"/>
    <cellStyle name="style1538489788752" xfId="1749"/>
    <cellStyle name="style1538489788814" xfId="1750"/>
    <cellStyle name="style1538489788830" xfId="1751"/>
    <cellStyle name="style1538489788861" xfId="1752"/>
    <cellStyle name="style1538489788893" xfId="1753"/>
    <cellStyle name="style1538489862176" xfId="1754"/>
    <cellStyle name="style1538489862207" xfId="1755"/>
    <cellStyle name="style1538489862223" xfId="1756"/>
    <cellStyle name="style1538489862254" xfId="1757"/>
    <cellStyle name="style1538489862286" xfId="1758"/>
    <cellStyle name="style1538489862301" xfId="1759"/>
    <cellStyle name="style1538489862332" xfId="1760"/>
    <cellStyle name="style1538489862348" xfId="1761"/>
    <cellStyle name="style1538489862364" xfId="1762"/>
    <cellStyle name="style1538489862395" xfId="1763"/>
    <cellStyle name="style1538489862411" xfId="1764"/>
    <cellStyle name="style1538489862442" xfId="1765"/>
    <cellStyle name="style1538489862473" xfId="1766"/>
    <cellStyle name="style1538489862489" xfId="1767"/>
    <cellStyle name="style1538489862504" xfId="1768"/>
    <cellStyle name="style1538489862536" xfId="1769"/>
    <cellStyle name="style1538489862551" xfId="1770"/>
    <cellStyle name="style1538489862582" xfId="1771"/>
    <cellStyle name="style1538489862598" xfId="1772"/>
    <cellStyle name="style1538489862629" xfId="1773"/>
    <cellStyle name="style1538489862645" xfId="1774"/>
    <cellStyle name="style1538489862661" xfId="1775"/>
    <cellStyle name="style1538489862692" xfId="1776"/>
    <cellStyle name="style1538489862817" xfId="1777"/>
    <cellStyle name="style1538489862832" xfId="1778"/>
    <cellStyle name="style1538489862879" xfId="1779"/>
    <cellStyle name="style1538489862911" xfId="1780"/>
    <cellStyle name="style1538489862926" xfId="1781"/>
    <cellStyle name="style1538489862973" xfId="1782"/>
    <cellStyle name="style1538489863004" xfId="1783"/>
    <cellStyle name="style1538568759137" xfId="1784"/>
    <cellStyle name="style1538568759184" xfId="1785"/>
    <cellStyle name="style1538568759215" xfId="1786"/>
    <cellStyle name="style1538568759293" xfId="1787"/>
    <cellStyle name="style1538568759403" xfId="1788"/>
    <cellStyle name="style1538568759434" xfId="1789"/>
    <cellStyle name="style1538568759481" xfId="1790"/>
    <cellStyle name="style1538568759528" xfId="1791"/>
    <cellStyle name="style1538568759559" xfId="1792"/>
    <cellStyle name="style1538568759606" xfId="1793"/>
    <cellStyle name="style1538568759637" xfId="1794"/>
    <cellStyle name="style1538568759684" xfId="1795"/>
    <cellStyle name="style1538568759715" xfId="1796"/>
    <cellStyle name="style1538568759762" xfId="1797"/>
    <cellStyle name="style1538568759809" xfId="1798"/>
    <cellStyle name="style1538568759918" xfId="1799"/>
    <cellStyle name="style1538568759965" xfId="1800"/>
    <cellStyle name="style1538568759997" xfId="1801"/>
    <cellStyle name="style1538568760043" xfId="1802"/>
    <cellStyle name="style1538568760075" xfId="1803"/>
    <cellStyle name="style1538568760122" xfId="1804"/>
    <cellStyle name="style1538568760168" xfId="1805"/>
    <cellStyle name="style1538568760215" xfId="1806"/>
    <cellStyle name="style1538568760262" xfId="1807"/>
    <cellStyle name="style1538568760309" xfId="1808"/>
    <cellStyle name="style1538568760356" xfId="1809"/>
    <cellStyle name="style1538568760700" xfId="1810"/>
    <cellStyle name="style1538568760746" xfId="1811"/>
    <cellStyle name="style1538568760825" xfId="1812"/>
    <cellStyle name="style1538568760871" xfId="1813"/>
    <cellStyle name="style1538568760934" xfId="1814"/>
    <cellStyle name="style1538568761059" xfId="1815"/>
    <cellStyle name="style1538568761121" xfId="1816"/>
    <cellStyle name="style1538568761215" xfId="1817"/>
    <cellStyle name="style1538568761246" xfId="1818"/>
    <cellStyle name="style1538568821637" xfId="1819"/>
    <cellStyle name="style1538568821809" xfId="1820"/>
    <cellStyle name="style1538568821840" xfId="1821"/>
    <cellStyle name="style1538568822793" xfId="1822"/>
    <cellStyle name="style1538568822824" xfId="1823"/>
    <cellStyle name="style1538568822871" xfId="1824"/>
    <cellStyle name="style1538568822902" xfId="1825"/>
    <cellStyle name="style1538568822933" xfId="1826"/>
    <cellStyle name="style1538568822980" xfId="1827"/>
    <cellStyle name="style1538568823012" xfId="1828"/>
    <cellStyle name="style1538568823043" xfId="1829"/>
    <cellStyle name="style1538568823074" xfId="1830"/>
    <cellStyle name="style1538568823121" xfId="1831"/>
    <cellStyle name="style1538568823152" xfId="1832"/>
    <cellStyle name="style1538568823199" xfId="1833"/>
    <cellStyle name="style1538568823230" xfId="1834"/>
    <cellStyle name="style1538568823262" xfId="1835"/>
    <cellStyle name="style1538568823308" xfId="1836"/>
    <cellStyle name="style1538568823355" xfId="1837"/>
    <cellStyle name="style1538568823402" xfId="1838"/>
    <cellStyle name="style1538568823855" xfId="1839"/>
    <cellStyle name="style1538568823887" xfId="1840"/>
    <cellStyle name="style1538568824465" xfId="1841"/>
    <cellStyle name="style1538568824668" xfId="1842"/>
    <cellStyle name="style1538568824699" xfId="1843"/>
    <cellStyle name="style1538568826137" xfId="1844"/>
    <cellStyle name="style1538568835668" xfId="1845"/>
    <cellStyle name="style1538568836121" xfId="1846"/>
    <cellStyle name="style1538568841839" xfId="1847"/>
    <cellStyle name="style1538568841882" xfId="1848"/>
    <cellStyle name="style1538568841923" xfId="1849"/>
    <cellStyle name="style1538568841967" xfId="1850"/>
    <cellStyle name="style1538568842009" xfId="1851"/>
    <cellStyle name="style1538568845222" xfId="1852"/>
    <cellStyle name="style1538568845269" xfId="1853"/>
    <cellStyle name="style1538568934220" xfId="1854"/>
    <cellStyle name="style1538568934251" xfId="1855"/>
    <cellStyle name="style1538568934283" xfId="1856"/>
    <cellStyle name="style1538568934845" xfId="1857"/>
    <cellStyle name="style1538568934876" xfId="1858"/>
    <cellStyle name="style1538568934908" xfId="1859"/>
    <cellStyle name="style1538568934939" xfId="1860"/>
    <cellStyle name="style1538568934970" xfId="1861"/>
    <cellStyle name="style1538568935001" xfId="1862"/>
    <cellStyle name="style1538568935033" xfId="1863"/>
    <cellStyle name="style1538568935064" xfId="1864"/>
    <cellStyle name="style1538568935095" xfId="1865"/>
    <cellStyle name="style1538568935126" xfId="1866"/>
    <cellStyle name="style1538568935158" xfId="1867"/>
    <cellStyle name="style1538568935205" xfId="1868"/>
    <cellStyle name="style1538568935236" xfId="1869"/>
    <cellStyle name="style1538568935267" xfId="1870"/>
    <cellStyle name="style1538568935298" xfId="1871"/>
    <cellStyle name="style1538568935345" xfId="1872"/>
    <cellStyle name="style1538568935376" xfId="1873"/>
    <cellStyle name="style1538568935533" xfId="1874"/>
    <cellStyle name="style1538568935564" xfId="1875"/>
    <cellStyle name="style1538568935814" xfId="1876"/>
    <cellStyle name="style1538568935908" xfId="1877"/>
    <cellStyle name="style1538568935939" xfId="1878"/>
    <cellStyle name="style1538568936439" xfId="1879"/>
    <cellStyle name="style1538568941970" xfId="1880"/>
    <cellStyle name="style1538568942111" xfId="1881"/>
    <cellStyle name="style1538568943923" xfId="1882"/>
    <cellStyle name="style1538568943954" xfId="1883"/>
    <cellStyle name="style1538568943986" xfId="1884"/>
    <cellStyle name="style1538568944017" xfId="1885"/>
    <cellStyle name="style1538568944048" xfId="1886"/>
    <cellStyle name="style1538568945173" xfId="1887"/>
    <cellStyle name="style1538568945204" xfId="1888"/>
    <cellStyle name="style1538568993407" xfId="1889"/>
    <cellStyle name="style1538568993438" xfId="1890"/>
    <cellStyle name="style1538568993485" xfId="1891"/>
    <cellStyle name="style1538568993969" xfId="1892"/>
    <cellStyle name="style1538568994000" xfId="1893"/>
    <cellStyle name="style1538568994047" xfId="1894"/>
    <cellStyle name="style1538568994079" xfId="1895"/>
    <cellStyle name="style1538568994110" xfId="1896"/>
    <cellStyle name="style1538568994126" xfId="1897"/>
    <cellStyle name="style1538568994172" xfId="1898"/>
    <cellStyle name="style1538568994204" xfId="1899"/>
    <cellStyle name="style1538568994250" xfId="1900"/>
    <cellStyle name="style1538568994266" xfId="1901"/>
    <cellStyle name="style1538568994297" xfId="1902"/>
    <cellStyle name="style1538568994329" xfId="1903"/>
    <cellStyle name="style1538568994360" xfId="1904"/>
    <cellStyle name="style1538568994391" xfId="1905"/>
    <cellStyle name="style1538568994422" xfId="1906"/>
    <cellStyle name="style1538568994454" xfId="1907"/>
    <cellStyle name="style1538568994485" xfId="1908"/>
    <cellStyle name="style1538568994610" xfId="1909"/>
    <cellStyle name="style1538568994688" xfId="1910"/>
    <cellStyle name="style1538568994922" xfId="1911"/>
    <cellStyle name="style1538568995001" xfId="1912"/>
    <cellStyle name="style1538568995032" xfId="1913"/>
    <cellStyle name="style1538568995360" xfId="1914"/>
    <cellStyle name="style1538568999719" xfId="1915"/>
    <cellStyle name="style1538568999813" xfId="1916"/>
    <cellStyle name="style1538569001344" xfId="1917"/>
    <cellStyle name="style1538569001375" xfId="1918"/>
    <cellStyle name="style1538569001407" xfId="1919"/>
    <cellStyle name="style1538569001454" xfId="1920"/>
    <cellStyle name="style1538569001485" xfId="1921"/>
    <cellStyle name="style1538569002641" xfId="1922"/>
    <cellStyle name="style1538569002688" xfId="1923"/>
    <cellStyle name="style1538569049047" xfId="1924"/>
    <cellStyle name="style1538569049078" xfId="1925"/>
    <cellStyle name="style1538569049109" xfId="1926"/>
    <cellStyle name="style1538569049219" xfId="1927"/>
    <cellStyle name="style1538569049250" xfId="1928"/>
    <cellStyle name="style1538569049281" xfId="1929"/>
    <cellStyle name="style1538569049328" xfId="1930"/>
    <cellStyle name="style1538569049359" xfId="1931"/>
    <cellStyle name="style1538569049391" xfId="1932"/>
    <cellStyle name="style1538569049422" xfId="1933"/>
    <cellStyle name="style1538569049453" xfId="1934"/>
    <cellStyle name="style1538569049469" xfId="1935"/>
    <cellStyle name="style1538569049500" xfId="1936"/>
    <cellStyle name="style1538569049547" xfId="1937"/>
    <cellStyle name="style1538569049578" xfId="1938"/>
    <cellStyle name="style1538569049609" xfId="1939"/>
    <cellStyle name="style1538569049641" xfId="1940"/>
    <cellStyle name="style1538569049687" xfId="1941"/>
    <cellStyle name="style1538569049719" xfId="1942"/>
    <cellStyle name="style1538569049766" xfId="1943"/>
    <cellStyle name="style1538569049797" xfId="1944"/>
    <cellStyle name="style1538569049844" xfId="1945"/>
    <cellStyle name="style1538569049859" xfId="1946"/>
    <cellStyle name="style1538569049953" xfId="1947"/>
    <cellStyle name="style1538569049969" xfId="1948"/>
    <cellStyle name="style1538569050094" xfId="1949"/>
    <cellStyle name="style1538569050141" xfId="1950"/>
    <cellStyle name="style1538569050187" xfId="1951"/>
    <cellStyle name="style1538569050609" xfId="1952"/>
    <cellStyle name="style1538569052609" xfId="1953"/>
    <cellStyle name="style1538569052703" xfId="1954"/>
    <cellStyle name="style1538569053750" xfId="1955"/>
    <cellStyle name="style1538569053781" xfId="1956"/>
    <cellStyle name="style1538569053828" xfId="1957"/>
    <cellStyle name="style1538569053890" xfId="1958"/>
    <cellStyle name="style1538569053922" xfId="1959"/>
    <cellStyle name="style1538569053953" xfId="1960"/>
    <cellStyle name="style1538569053984" xfId="1961"/>
    <cellStyle name="style1538569054015" xfId="1962"/>
    <cellStyle name="style1538569054047" xfId="1963"/>
    <cellStyle name="style1538569054078" xfId="1964"/>
    <cellStyle name="style1538569054109" xfId="1965"/>
    <cellStyle name="style1538569054125" xfId="1966"/>
    <cellStyle name="style1538569054344" xfId="1967"/>
    <cellStyle name="style1538569054875" xfId="1968"/>
    <cellStyle name="style1538569054906" xfId="1969"/>
    <cellStyle name="style1538569054937" xfId="1970"/>
    <cellStyle name="style1538569054969" xfId="1971"/>
    <cellStyle name="style1538569106234" xfId="1972"/>
    <cellStyle name="style1538569106265" xfId="1973"/>
    <cellStyle name="style1538569106281" xfId="1974"/>
    <cellStyle name="style1538569106906" xfId="1975"/>
    <cellStyle name="style1538569106937" xfId="1976"/>
    <cellStyle name="style1538569106968" xfId="1977"/>
    <cellStyle name="style1538569106999" xfId="1978"/>
    <cellStyle name="style1538569107031" xfId="1979"/>
    <cellStyle name="style1538569107062" xfId="1980"/>
    <cellStyle name="style1538569107093" xfId="1981"/>
    <cellStyle name="style1538569107468" xfId="1982"/>
    <cellStyle name="style1538569107499" xfId="1983"/>
    <cellStyle name="style1538569107531" xfId="1984"/>
    <cellStyle name="style1538569107562" xfId="1985"/>
    <cellStyle name="style1538569107609" xfId="1986"/>
    <cellStyle name="style1538569107640" xfId="1987"/>
    <cellStyle name="style1538569107687" xfId="1988"/>
    <cellStyle name="style1538569107718" xfId="1989"/>
    <cellStyle name="style1538569107749" xfId="1990"/>
    <cellStyle name="style1538569107781" xfId="1991"/>
    <cellStyle name="style1538569108077" xfId="1992"/>
    <cellStyle name="style1538569108109" xfId="1993"/>
    <cellStyle name="style1538569108687" xfId="1994"/>
    <cellStyle name="style1538569108968" xfId="1995"/>
    <cellStyle name="style1538569109062" xfId="1996"/>
    <cellStyle name="style1538569112999" xfId="1997"/>
    <cellStyle name="style1538569113297" xfId="1998"/>
    <cellStyle name="style1538569113921" xfId="1999"/>
    <cellStyle name="style1538569117905" xfId="2000"/>
    <cellStyle name="style1538569118312" xfId="2001"/>
    <cellStyle name="style1538569118343" xfId="2002"/>
    <cellStyle name="style1538569118374" xfId="2003"/>
    <cellStyle name="style1538569118421" xfId="2004"/>
    <cellStyle name="style1538569119671" xfId="2005"/>
    <cellStyle name="style1538569119702" xfId="2006"/>
    <cellStyle name="style1538569171845" xfId="2007"/>
    <cellStyle name="style1538569171892" xfId="2008"/>
    <cellStyle name="style1538569171907" xfId="2009"/>
    <cellStyle name="style1538569171954" xfId="2010"/>
    <cellStyle name="style1538569171986" xfId="2011"/>
    <cellStyle name="style1538569172032" xfId="2012"/>
    <cellStyle name="style1538569172064" xfId="2013"/>
    <cellStyle name="style1538569172095" xfId="2014"/>
    <cellStyle name="style1538569172126" xfId="2015"/>
    <cellStyle name="style1538569172157" xfId="2016"/>
    <cellStyle name="style1538569172189" xfId="2017"/>
    <cellStyle name="style1538569172220" xfId="2018"/>
    <cellStyle name="style1538569172267" xfId="2019"/>
    <cellStyle name="style1538569172298" xfId="2020"/>
    <cellStyle name="style1538569172345" xfId="2021"/>
    <cellStyle name="style1538569172376" xfId="2022"/>
    <cellStyle name="style1538569172407" xfId="2023"/>
    <cellStyle name="style1538569172454" xfId="2024"/>
    <cellStyle name="style1538569172501" xfId="2025"/>
    <cellStyle name="style1538569172517" xfId="2026"/>
    <cellStyle name="style1538569172579" xfId="2027"/>
    <cellStyle name="style1538569172626" xfId="2028"/>
    <cellStyle name="style1538569172657" xfId="2029"/>
    <cellStyle name="style1538569172704" xfId="2030"/>
    <cellStyle name="style1538569172782" xfId="2031"/>
    <cellStyle name="style1538569172814" xfId="2032"/>
    <cellStyle name="style1538569173001" xfId="2033"/>
    <cellStyle name="style1538569173048" xfId="2034"/>
    <cellStyle name="style1538569173079" xfId="2035"/>
    <cellStyle name="style1538569173111" xfId="2036"/>
    <cellStyle name="style1538569173189" xfId="2037"/>
    <cellStyle name="style1538569173298" xfId="2038"/>
    <cellStyle name="style1538569173329" xfId="2039"/>
    <cellStyle name="style1538569219329" xfId="2040"/>
    <cellStyle name="style1538569219376" xfId="2041"/>
    <cellStyle name="style1538569219423" xfId="2042"/>
    <cellStyle name="style1538569219469" xfId="2043"/>
    <cellStyle name="style1538569219516" xfId="2044"/>
    <cellStyle name="style1538569219548" xfId="2045"/>
    <cellStyle name="style1538569219579" xfId="2046"/>
    <cellStyle name="style1538569219610" xfId="2047"/>
    <cellStyle name="style1538569219657" xfId="2048"/>
    <cellStyle name="style1538569219688" xfId="2049"/>
    <cellStyle name="style1538569219735" xfId="2050"/>
    <cellStyle name="style1538569219766" xfId="2051"/>
    <cellStyle name="style1538569219813" xfId="2052"/>
    <cellStyle name="style1538569219860" xfId="2053"/>
    <cellStyle name="style1538569219891" xfId="2054"/>
    <cellStyle name="style1538569219923" xfId="2055"/>
    <cellStyle name="style1538569219969" xfId="2056"/>
    <cellStyle name="style1538569220016" xfId="2057"/>
    <cellStyle name="style1538569220048" xfId="2058"/>
    <cellStyle name="style1538569220079" xfId="2059"/>
    <cellStyle name="style1538569220141" xfId="2060"/>
    <cellStyle name="style1538569220173" xfId="2061"/>
    <cellStyle name="style1538569220235" xfId="2062"/>
    <cellStyle name="style1538569220282" xfId="2063"/>
    <cellStyle name="style1538569220329" xfId="2064"/>
    <cellStyle name="style1538569220376" xfId="2065"/>
    <cellStyle name="style1538569220594" xfId="2066"/>
    <cellStyle name="style1538569220641" xfId="2067"/>
    <cellStyle name="style1538569220751" xfId="2068"/>
    <cellStyle name="style1538569221235" xfId="2069"/>
    <cellStyle name="style1538569221266" xfId="2070"/>
    <cellStyle name="style1538569221298" xfId="2071"/>
    <cellStyle name="style1538569221329" xfId="2072"/>
    <cellStyle name="style1538569221360" xfId="2073"/>
    <cellStyle name="style1538569221438" xfId="2074"/>
    <cellStyle name="style1538569221501" xfId="2075"/>
    <cellStyle name="style1538569221532" xfId="2076"/>
    <cellStyle name="style1538590378136" xfId="2077"/>
    <cellStyle name="style1538590378183" xfId="2078"/>
    <cellStyle name="style1538590378214" xfId="2079"/>
    <cellStyle name="style1538590378261" xfId="2080"/>
    <cellStyle name="style1538590378308" xfId="2081"/>
    <cellStyle name="style1538590378433" xfId="2082"/>
    <cellStyle name="style1538590378480" xfId="2083"/>
    <cellStyle name="style1538590378511" xfId="2084"/>
    <cellStyle name="style1538590378526" xfId="2085"/>
    <cellStyle name="style1538590378558" xfId="2086"/>
    <cellStyle name="style1538590378605" xfId="2087"/>
    <cellStyle name="style1538590378636" xfId="2088"/>
    <cellStyle name="style1538590378667" xfId="2089"/>
    <cellStyle name="style1538590378792" xfId="2090"/>
    <cellStyle name="style1538590378839" xfId="2091"/>
    <cellStyle name="style1538590378870" xfId="2092"/>
    <cellStyle name="style1538590378964" xfId="2093"/>
    <cellStyle name="style1538590379026" xfId="2094"/>
    <cellStyle name="style1538590379089" xfId="2095"/>
    <cellStyle name="style1538590379261" xfId="2096"/>
    <cellStyle name="style1538590379370" xfId="2097"/>
    <cellStyle name="style1538590379464" xfId="2098"/>
    <cellStyle name="style1538590379526" xfId="2099"/>
    <cellStyle name="style1538590379667" xfId="2100"/>
    <cellStyle name="style1538590379698" xfId="2101"/>
    <cellStyle name="style1538590379777" xfId="2102"/>
    <cellStyle name="style1538590380402" xfId="2103"/>
    <cellStyle name="style1538590380448" xfId="2104"/>
    <cellStyle name="style1538590380558" xfId="2105"/>
    <cellStyle name="style1538590380589" xfId="2106"/>
    <cellStyle name="style1538590380620" xfId="2107"/>
    <cellStyle name="style1538590380652" xfId="2108"/>
    <cellStyle name="style1538590380683" xfId="2109"/>
    <cellStyle name="style1538590380964" xfId="2110"/>
    <cellStyle name="style1538590380995" xfId="2111"/>
    <cellStyle name="style1538590475951" xfId="2112"/>
    <cellStyle name="style1538590475998" xfId="2113"/>
    <cellStyle name="style1538590476014" xfId="2114"/>
    <cellStyle name="style1538590477201" xfId="2115"/>
    <cellStyle name="style1538590477233" xfId="2116"/>
    <cellStyle name="style1538590477264" xfId="2117"/>
    <cellStyle name="style1538590477373" xfId="2118"/>
    <cellStyle name="style1538590477405" xfId="2119"/>
    <cellStyle name="style1538590477436" xfId="2120"/>
    <cellStyle name="style1538590477451" xfId="2121"/>
    <cellStyle name="style1538590477483" xfId="2122"/>
    <cellStyle name="style1538590477514" xfId="2123"/>
    <cellStyle name="style1538590477545" xfId="2124"/>
    <cellStyle name="style1538590477576" xfId="2125"/>
    <cellStyle name="style1538590477608" xfId="2126"/>
    <cellStyle name="style1538590477639" xfId="2127"/>
    <cellStyle name="style1538590477655" xfId="2128"/>
    <cellStyle name="style1538590477686" xfId="2129"/>
    <cellStyle name="style1538590477717" xfId="2130"/>
    <cellStyle name="style1538590477733" xfId="2131"/>
    <cellStyle name="style1538590477936" xfId="2132"/>
    <cellStyle name="style1538590477967" xfId="2133"/>
    <cellStyle name="style1538590478576" xfId="2134"/>
    <cellStyle name="style1538590478686" xfId="2135"/>
    <cellStyle name="style1538590478701" xfId="2136"/>
    <cellStyle name="style1538590479795" xfId="2137"/>
    <cellStyle name="style1538590485889" xfId="2138"/>
    <cellStyle name="style1538590486014" xfId="2139"/>
    <cellStyle name="style1538590489046" xfId="2140"/>
    <cellStyle name="style1538590489061" xfId="2141"/>
    <cellStyle name="style1538590489092" xfId="2142"/>
    <cellStyle name="style1538590489108" xfId="2143"/>
    <cellStyle name="style1538590489139" xfId="2144"/>
    <cellStyle name="style1538590490592" xfId="2145"/>
    <cellStyle name="style1538590490624" xfId="2146"/>
    <cellStyle name="style1538590653207" xfId="2147"/>
    <cellStyle name="style1538590653239" xfId="2148"/>
    <cellStyle name="style1538590653254" xfId="2149"/>
    <cellStyle name="style1538590653864" xfId="2150"/>
    <cellStyle name="style1538590653895" xfId="2151"/>
    <cellStyle name="style1538590653926" xfId="2152"/>
    <cellStyle name="style1538590653942" xfId="2153"/>
    <cellStyle name="style1538590653973" xfId="2154"/>
    <cellStyle name="style1538590653989" xfId="2155"/>
    <cellStyle name="style1538590654020" xfId="2156"/>
    <cellStyle name="style1538590654036" xfId="2157"/>
    <cellStyle name="style1538590654067" xfId="2158"/>
    <cellStyle name="style1538590654114" xfId="2159"/>
    <cellStyle name="style1538590654192" xfId="2160"/>
    <cellStyle name="style1538590654223" xfId="2161"/>
    <cellStyle name="style1538590654239" xfId="2162"/>
    <cellStyle name="style1538590654270" xfId="2163"/>
    <cellStyle name="style1538590654286" xfId="2164"/>
    <cellStyle name="style1538590654317" xfId="2165"/>
    <cellStyle name="style1538590654332" xfId="2166"/>
    <cellStyle name="style1538590654411" xfId="2167"/>
    <cellStyle name="style1538590654426" xfId="2168"/>
    <cellStyle name="style1538590654567" xfId="2169"/>
    <cellStyle name="style1538590654629" xfId="2170"/>
    <cellStyle name="style1538590654645" xfId="2171"/>
    <cellStyle name="style1538590654879" xfId="2172"/>
    <cellStyle name="style1538590658379" xfId="2173"/>
    <cellStyle name="style1538590658458" xfId="2174"/>
    <cellStyle name="style1538590659801" xfId="2175"/>
    <cellStyle name="style1538590659817" xfId="2176"/>
    <cellStyle name="style1538590659833" xfId="2177"/>
    <cellStyle name="style1538590659864" xfId="2178"/>
    <cellStyle name="style1538590659942" xfId="2179"/>
    <cellStyle name="style1538590660630" xfId="2180"/>
    <cellStyle name="style1538590660661" xfId="2181"/>
    <cellStyle name="style1538590745789" xfId="2182"/>
    <cellStyle name="style1538590747210" xfId="2183"/>
    <cellStyle name="style1538590747242" xfId="2184"/>
    <cellStyle name="style1538590747367" xfId="2185"/>
    <cellStyle name="style1538590747382" xfId="2186"/>
    <cellStyle name="style1538590747414" xfId="2187"/>
    <cellStyle name="style1538590747429" xfId="2188"/>
    <cellStyle name="style1538590747460" xfId="2189"/>
    <cellStyle name="style1538590747476" xfId="2190"/>
    <cellStyle name="style1538590747507" xfId="2191"/>
    <cellStyle name="style1538590747539" xfId="2192"/>
    <cellStyle name="style1538590747570" xfId="2193"/>
    <cellStyle name="style1538590747585" xfId="2194"/>
    <cellStyle name="style1538590747617" xfId="2195"/>
    <cellStyle name="style1538590747648" xfId="2196"/>
    <cellStyle name="style1538590747664" xfId="2197"/>
    <cellStyle name="style1538590747695" xfId="2198"/>
    <cellStyle name="style1538590747789" xfId="2199"/>
    <cellStyle name="style1538590747820" xfId="2200"/>
    <cellStyle name="style1538590747835" xfId="2201"/>
    <cellStyle name="style1538590747914" xfId="2202"/>
    <cellStyle name="style1538590747929" xfId="2203"/>
    <cellStyle name="style1538590748023" xfId="2204"/>
    <cellStyle name="style1538590748070" xfId="2205"/>
    <cellStyle name="style1538590748148" xfId="2206"/>
    <cellStyle name="style1538590748320" xfId="2207"/>
    <cellStyle name="style1538590750617" xfId="2208"/>
    <cellStyle name="style1538590750757" xfId="2209"/>
    <cellStyle name="style1538590751945" xfId="2210"/>
    <cellStyle name="style1538590751992" xfId="2211"/>
    <cellStyle name="style1538590752023" xfId="2212"/>
    <cellStyle name="style1538590752039" xfId="2213"/>
    <cellStyle name="style1538590752117" xfId="2214"/>
    <cellStyle name="style1538590753679" xfId="2215"/>
    <cellStyle name="style1538590753695" xfId="2216"/>
    <cellStyle name="style1538590843026" xfId="2217"/>
    <cellStyle name="style1538590843058" xfId="2218"/>
    <cellStyle name="style1538590843073" xfId="2219"/>
    <cellStyle name="style1538590843167" xfId="2220"/>
    <cellStyle name="style1538590843198" xfId="2221"/>
    <cellStyle name="style1538590843214" xfId="2222"/>
    <cellStyle name="style1538590843245" xfId="2223"/>
    <cellStyle name="style1538590843261" xfId="2224"/>
    <cellStyle name="style1538590843292" xfId="2225"/>
    <cellStyle name="style1538590843308" xfId="2226"/>
    <cellStyle name="style1538590843339" xfId="2227"/>
    <cellStyle name="style1538590843370" xfId="2228"/>
    <cellStyle name="style1538590843386" xfId="2229"/>
    <cellStyle name="style1538590843417" xfId="2230"/>
    <cellStyle name="style1538590843448" xfId="2231"/>
    <cellStyle name="style1538590843464" xfId="2232"/>
    <cellStyle name="style1538590843495" xfId="2233"/>
    <cellStyle name="style1538590843511" xfId="2234"/>
    <cellStyle name="style1538590843542" xfId="2235"/>
    <cellStyle name="style1538590843558" xfId="2236"/>
    <cellStyle name="style1538590843589" xfId="2237"/>
    <cellStyle name="style1538590843620" xfId="2238"/>
    <cellStyle name="style1538590843636" xfId="2239"/>
    <cellStyle name="style1538590843683" xfId="2240"/>
    <cellStyle name="style1538590843698" xfId="2241"/>
    <cellStyle name="style1538590843761" xfId="2242"/>
    <cellStyle name="style1538590843792" xfId="2243"/>
    <cellStyle name="style1538590843823" xfId="2244"/>
    <cellStyle name="style1538590844417" xfId="2245"/>
    <cellStyle name="style1538590845464" xfId="2246"/>
    <cellStyle name="style1538590845511" xfId="2247"/>
    <cellStyle name="style1538590846011" xfId="2248"/>
    <cellStyle name="style1538590846026" xfId="2249"/>
    <cellStyle name="style1538590846042" xfId="2250"/>
    <cellStyle name="style1538590846073" xfId="2251"/>
    <cellStyle name="style1538590846089" xfId="2252"/>
    <cellStyle name="style1538590846120" xfId="2253"/>
    <cellStyle name="style1538590846136" xfId="2254"/>
    <cellStyle name="style1538590846167" xfId="2255"/>
    <cellStyle name="style1538590846183" xfId="2256"/>
    <cellStyle name="style1538590846214" xfId="2257"/>
    <cellStyle name="style1538590846229" xfId="2258"/>
    <cellStyle name="style1538590846245" xfId="2259"/>
    <cellStyle name="style1538590846354" xfId="2260"/>
    <cellStyle name="style1538590848026" xfId="2261"/>
    <cellStyle name="style1538590848042" xfId="2262"/>
    <cellStyle name="style1538590848073" xfId="2263"/>
    <cellStyle name="style1538590848089" xfId="2264"/>
    <cellStyle name="style1538590954750" xfId="2265"/>
    <cellStyle name="style1538590954781" xfId="2266"/>
    <cellStyle name="style1538590954812" xfId="2267"/>
    <cellStyle name="style1538590954984" xfId="2268"/>
    <cellStyle name="style1538590955015" xfId="2269"/>
    <cellStyle name="style1538590955046" xfId="2270"/>
    <cellStyle name="style1538590955062" xfId="2271"/>
    <cellStyle name="style1538590955093" xfId="2272"/>
    <cellStyle name="style1538590955109" xfId="2273"/>
    <cellStyle name="style1538590955140" xfId="2274"/>
    <cellStyle name="style1538590955156" xfId="2275"/>
    <cellStyle name="style1538590955187" xfId="2276"/>
    <cellStyle name="style1538590955203" xfId="2277"/>
    <cellStyle name="style1538590955234" xfId="2278"/>
    <cellStyle name="style1538590955250" xfId="2279"/>
    <cellStyle name="style1538590955281" xfId="2280"/>
    <cellStyle name="style1538590955296" xfId="2281"/>
    <cellStyle name="style1538590955328" xfId="2282"/>
    <cellStyle name="style1538590955343" xfId="2283"/>
    <cellStyle name="style1538590955359" xfId="2284"/>
    <cellStyle name="style1538590955562" xfId="2285"/>
    <cellStyle name="style1538590955578" xfId="2286"/>
    <cellStyle name="style1538590956390" xfId="2287"/>
    <cellStyle name="style1538590956546" xfId="2288"/>
    <cellStyle name="style1538590956562" xfId="2289"/>
    <cellStyle name="style1538590959078" xfId="2290"/>
    <cellStyle name="style1538590959218" xfId="2291"/>
    <cellStyle name="style1538590959375" xfId="2292"/>
    <cellStyle name="style1538590961906" xfId="2293"/>
    <cellStyle name="style1538590961922" xfId="2294"/>
    <cellStyle name="style1538590961953" xfId="2295"/>
    <cellStyle name="style1538590961968" xfId="2296"/>
    <cellStyle name="style1538590961984" xfId="2297"/>
    <cellStyle name="style1538590963625" xfId="2298"/>
    <cellStyle name="style1538590963656" xfId="2299"/>
    <cellStyle name="style1538591066581" xfId="2300"/>
    <cellStyle name="style1538591066597" xfId="2301"/>
    <cellStyle name="style1538591066628" xfId="2302"/>
    <cellStyle name="style1538591066659" xfId="2303"/>
    <cellStyle name="style1538591066690" xfId="2304"/>
    <cellStyle name="style1538591066722" xfId="2305"/>
    <cellStyle name="style1538591066753" xfId="2306"/>
    <cellStyle name="style1538591066768" xfId="2307"/>
    <cellStyle name="style1538591066800" xfId="2308"/>
    <cellStyle name="style1538591066815" xfId="2309"/>
    <cellStyle name="style1538591066847" xfId="2310"/>
    <cellStyle name="style1538591066878" xfId="2311"/>
    <cellStyle name="style1538591066909" xfId="2312"/>
    <cellStyle name="style1538591066925" xfId="2313"/>
    <cellStyle name="style1538591066956" xfId="2314"/>
    <cellStyle name="style1538591066987" xfId="2315"/>
    <cellStyle name="style1538591067003" xfId="2316"/>
    <cellStyle name="style1538591067034" xfId="2317"/>
    <cellStyle name="style1538591067050" xfId="2318"/>
    <cellStyle name="style1538591067081" xfId="2319"/>
    <cellStyle name="style1538591067112" xfId="2320"/>
    <cellStyle name="style1538591067128" xfId="2321"/>
    <cellStyle name="style1538591067159" xfId="2322"/>
    <cellStyle name="style1538591067190" xfId="2323"/>
    <cellStyle name="style1538591067222" xfId="2324"/>
    <cellStyle name="style1538591067253" xfId="2325"/>
    <cellStyle name="style1538591067347" xfId="2326"/>
    <cellStyle name="style1538591067362" xfId="2327"/>
    <cellStyle name="style1538591067393" xfId="2328"/>
    <cellStyle name="style1538591067440" xfId="2329"/>
    <cellStyle name="style1538591067456" xfId="2330"/>
    <cellStyle name="style1538591067518" xfId="2331"/>
    <cellStyle name="style1538591067534" xfId="2332"/>
    <cellStyle name="style1538591170819" xfId="2333"/>
    <cellStyle name="style1538591170850" xfId="2334"/>
    <cellStyle name="style1538591170881" xfId="2335"/>
    <cellStyle name="style1538591170912" xfId="2336"/>
    <cellStyle name="style1538591170928" xfId="2337"/>
    <cellStyle name="style1538591170959" xfId="2338"/>
    <cellStyle name="style1538591170990" xfId="2339"/>
    <cellStyle name="style1538591171022" xfId="2340"/>
    <cellStyle name="style1538591171037" xfId="2341"/>
    <cellStyle name="style1538591171069" xfId="2342"/>
    <cellStyle name="style1538591171084" xfId="2343"/>
    <cellStyle name="style1538591171115" xfId="2344"/>
    <cellStyle name="style1538591171131" xfId="2345"/>
    <cellStyle name="style1538591171162" xfId="2346"/>
    <cellStyle name="style1538591171194" xfId="2347"/>
    <cellStyle name="style1538591171209" xfId="2348"/>
    <cellStyle name="style1538591171240" xfId="2349"/>
    <cellStyle name="style1538591171256" xfId="2350"/>
    <cellStyle name="style1538591171287" xfId="2351"/>
    <cellStyle name="style1538591171303" xfId="2352"/>
    <cellStyle name="style1538591171334" xfId="2353"/>
    <cellStyle name="style1538591171350" xfId="2354"/>
    <cellStyle name="style1538591171381" xfId="2355"/>
    <cellStyle name="style1538591171412" xfId="2356"/>
    <cellStyle name="style1538591171428" xfId="2357"/>
    <cellStyle name="style1538591171459" xfId="2358"/>
    <cellStyle name="style1538591171584" xfId="2359"/>
    <cellStyle name="style1538591171615" xfId="2360"/>
    <cellStyle name="style1538591171678" xfId="2361"/>
    <cellStyle name="style1538591171694" xfId="2362"/>
    <cellStyle name="style1538591171725" xfId="2363"/>
    <cellStyle name="style1538591171740" xfId="2364"/>
    <cellStyle name="style1538591171772" xfId="2365"/>
    <cellStyle name="style1538591171803" xfId="2366"/>
    <cellStyle name="style1538591171834" xfId="2367"/>
    <cellStyle name="style1538591171897" xfId="2368"/>
    <cellStyle name="style1538591171928" xfId="2369"/>
    <cellStyle name="style1539336638935" xfId="2370"/>
    <cellStyle name="style1539336639857" xfId="2371"/>
    <cellStyle name="style1539337122061" xfId="2376"/>
    <cellStyle name="style1539337122077" xfId="2372"/>
    <cellStyle name="style1539337122139" xfId="2377"/>
    <cellStyle name="style1539337122170" xfId="2373"/>
    <cellStyle name="style1539337122827" xfId="2378"/>
    <cellStyle name="style1539337122858" xfId="2379"/>
    <cellStyle name="style1539337122920" xfId="2374"/>
    <cellStyle name="style1539337122967" xfId="2375"/>
    <cellStyle name="style1540389063878" xfId="12"/>
    <cellStyle name="style1540389063941" xfId="13"/>
    <cellStyle name="style1540389063972" xfId="14"/>
    <cellStyle name="style1540389064035" xfId="15"/>
    <cellStyle name="style1540389064081" xfId="16"/>
    <cellStyle name="style1540389064191" xfId="17"/>
    <cellStyle name="style1540389064238" xfId="18"/>
    <cellStyle name="style1540389064269" xfId="19"/>
    <cellStyle name="style1540389064316" xfId="20"/>
    <cellStyle name="style1540389064363" xfId="21"/>
    <cellStyle name="style1540389064410" xfId="22"/>
    <cellStyle name="style1540389064456" xfId="23"/>
    <cellStyle name="style1540389064503" xfId="24"/>
    <cellStyle name="style1540389064550" xfId="25"/>
    <cellStyle name="style1540389064598" xfId="26"/>
    <cellStyle name="style1540389065035" xfId="27"/>
    <cellStyle name="style1540389065066" xfId="28"/>
    <cellStyle name="style1540389065113" xfId="29"/>
    <cellStyle name="style1540389065160" xfId="30"/>
    <cellStyle name="style1540389065191" xfId="31"/>
    <cellStyle name="style1540389065238" xfId="32"/>
    <cellStyle name="style1540389065269" xfId="33"/>
    <cellStyle name="style1540389065331" xfId="34"/>
    <cellStyle name="style1540389065378" xfId="35"/>
    <cellStyle name="style1540389065441" xfId="36"/>
    <cellStyle name="style1540389065660" xfId="37"/>
    <cellStyle name="style1540389065691" xfId="38"/>
    <cellStyle name="style1540389065753" xfId="39"/>
    <cellStyle name="style1540389065831" xfId="40"/>
    <cellStyle name="style1540389065941" xfId="41"/>
    <cellStyle name="style1540389066003" xfId="42"/>
    <cellStyle name="style1540389066128" xfId="43"/>
    <cellStyle name="style1540389066285" xfId="44"/>
    <cellStyle name="style1540389066331" xfId="45"/>
    <cellStyle name="style1540389125207" xfId="46"/>
    <cellStyle name="style1540389130019" xfId="47"/>
    <cellStyle name="style1540389130050" xfId="48"/>
    <cellStyle name="style1540389130113" xfId="49"/>
    <cellStyle name="style1540389130550" xfId="50"/>
    <cellStyle name="style1540389130582" xfId="51"/>
    <cellStyle name="style1540389130613" xfId="52"/>
    <cellStyle name="style1540389130660" xfId="53"/>
    <cellStyle name="style1540389130707" xfId="54"/>
    <cellStyle name="style1540389130754" xfId="55"/>
    <cellStyle name="style1540389130785" xfId="56"/>
    <cellStyle name="style1540389130816" xfId="57"/>
    <cellStyle name="style1540389130863" xfId="58"/>
    <cellStyle name="style1540389130894" xfId="59"/>
    <cellStyle name="style1540389130925" xfId="60"/>
    <cellStyle name="style1540389130957" xfId="61"/>
    <cellStyle name="style1540389130988" xfId="62"/>
    <cellStyle name="style1540389131035" xfId="63"/>
    <cellStyle name="style1540389131066" xfId="64"/>
    <cellStyle name="style1540389131097" xfId="65"/>
    <cellStyle name="style1540389131128" xfId="66"/>
    <cellStyle name="style1540389131363" xfId="67"/>
    <cellStyle name="style1540389131394" xfId="68"/>
    <cellStyle name="style1540389131847" xfId="69"/>
    <cellStyle name="style1540389131878" xfId="70"/>
    <cellStyle name="style1540389136800" xfId="71"/>
    <cellStyle name="style1540389137753" xfId="72"/>
    <cellStyle name="style1540389137878" xfId="73"/>
    <cellStyle name="style1540389140207" xfId="74"/>
    <cellStyle name="style1540389140285" xfId="75"/>
    <cellStyle name="style1540389140347" xfId="76"/>
    <cellStyle name="style1540389140410" xfId="77"/>
    <cellStyle name="style1540389140441" xfId="78"/>
    <cellStyle name="style1540389141582" xfId="79"/>
    <cellStyle name="style1540389141613" xfId="80"/>
    <cellStyle name="style1540389202050" xfId="81"/>
    <cellStyle name="style1540389202191" xfId="82"/>
    <cellStyle name="style1540389202222" xfId="83"/>
    <cellStyle name="style1540389202379" xfId="84"/>
    <cellStyle name="style1540389202519" xfId="85"/>
    <cellStyle name="style1540389202550" xfId="86"/>
    <cellStyle name="style1540389202582" xfId="87"/>
    <cellStyle name="style1540389202613" xfId="88"/>
    <cellStyle name="style1540389202644" xfId="89"/>
    <cellStyle name="style1540389202675" xfId="90"/>
    <cellStyle name="style1540389202707" xfId="91"/>
    <cellStyle name="style1540389202738" xfId="92"/>
    <cellStyle name="style1540389202879" xfId="93"/>
    <cellStyle name="style1540389202910" xfId="94"/>
    <cellStyle name="style1540389202941" xfId="95"/>
    <cellStyle name="style1540389202972" xfId="96"/>
    <cellStyle name="style1540389203019" xfId="97"/>
    <cellStyle name="style1540389203050" xfId="98"/>
    <cellStyle name="style1540389203082" xfId="99"/>
    <cellStyle name="style1540389203113" xfId="100"/>
    <cellStyle name="style1540389203191" xfId="101"/>
    <cellStyle name="style1540389203363" xfId="102"/>
    <cellStyle name="style1540389203582" xfId="103"/>
    <cellStyle name="style1540389203613" xfId="104"/>
    <cellStyle name="style1540389203910" xfId="105"/>
    <cellStyle name="style1540389206566" xfId="106"/>
    <cellStyle name="style1540389206660" xfId="107"/>
    <cellStyle name="style1540389207644" xfId="108"/>
    <cellStyle name="style1540389207675" xfId="109"/>
    <cellStyle name="style1540389207707" xfId="110"/>
    <cellStyle name="style1540389207738" xfId="111"/>
    <cellStyle name="style1540389207769" xfId="112"/>
    <cellStyle name="style1540389208347" xfId="113"/>
    <cellStyle name="style1540389208379" xfId="114"/>
    <cellStyle name="style1540389273441" xfId="115"/>
    <cellStyle name="style1540389273472" xfId="116"/>
    <cellStyle name="style1540389273504" xfId="117"/>
    <cellStyle name="style1540389273535" xfId="118"/>
    <cellStyle name="style1540389273660" xfId="119"/>
    <cellStyle name="style1540389273691" xfId="120"/>
    <cellStyle name="style1540389273738" xfId="121"/>
    <cellStyle name="style1540389273769" xfId="122"/>
    <cellStyle name="style1540389273801" xfId="123"/>
    <cellStyle name="style1540389273832" xfId="124"/>
    <cellStyle name="style1540389273863" xfId="125"/>
    <cellStyle name="style1540389273894" xfId="126"/>
    <cellStyle name="style1540389273926" xfId="127"/>
    <cellStyle name="style1540389273957" xfId="128"/>
    <cellStyle name="style1540389273988" xfId="129"/>
    <cellStyle name="style1540389274019" xfId="130"/>
    <cellStyle name="style1540389274066" xfId="131"/>
    <cellStyle name="style1540389274097" xfId="132"/>
    <cellStyle name="style1540389274129" xfId="133"/>
    <cellStyle name="style1540389274160" xfId="134"/>
    <cellStyle name="style1540389274191" xfId="135"/>
    <cellStyle name="style1540389274269" xfId="136"/>
    <cellStyle name="style1540389274301" xfId="137"/>
    <cellStyle name="style1540389274644" xfId="138"/>
    <cellStyle name="style1540389274691" xfId="139"/>
    <cellStyle name="style1540389276316" xfId="140"/>
    <cellStyle name="style1540389276722" xfId="141"/>
    <cellStyle name="style1540389276816" xfId="142"/>
    <cellStyle name="style1540389277738" xfId="143"/>
    <cellStyle name="style1540389277769" xfId="144"/>
    <cellStyle name="style1540389277801" xfId="145"/>
    <cellStyle name="style1540389277847" xfId="146"/>
    <cellStyle name="style1540389277879" xfId="147"/>
    <cellStyle name="style1540389278394" xfId="148"/>
    <cellStyle name="style1540389278441" xfId="149"/>
    <cellStyle name="style1540389332051" xfId="150"/>
    <cellStyle name="style1540389332129" xfId="151"/>
    <cellStyle name="style1540389332160" xfId="152"/>
    <cellStyle name="style1540389332269" xfId="153"/>
    <cellStyle name="style1540389332301" xfId="154"/>
    <cellStyle name="style1540389332332" xfId="155"/>
    <cellStyle name="style1540389332379" xfId="156"/>
    <cellStyle name="style1540389332410" xfId="157"/>
    <cellStyle name="style1540389332441" xfId="158"/>
    <cellStyle name="style1540389332473" xfId="159"/>
    <cellStyle name="style1540389332504" xfId="160"/>
    <cellStyle name="style1540389332551" xfId="161"/>
    <cellStyle name="style1540389332598" xfId="162"/>
    <cellStyle name="style1540389332613" xfId="163"/>
    <cellStyle name="style1540389332644" xfId="164"/>
    <cellStyle name="style1540389332691" xfId="165"/>
    <cellStyle name="style1540389332723" xfId="166"/>
    <cellStyle name="style1540389332801" xfId="167"/>
    <cellStyle name="style1540389332832" xfId="168"/>
    <cellStyle name="style1540389333504" xfId="169"/>
    <cellStyle name="style1540389333629" xfId="170"/>
    <cellStyle name="style1540389333676" xfId="171"/>
    <cellStyle name="style1540389333894" xfId="172"/>
    <cellStyle name="style1540389333926" xfId="173"/>
    <cellStyle name="style1540389333957" xfId="174"/>
    <cellStyle name="style1540389333988" xfId="175"/>
    <cellStyle name="style1540389334019" xfId="176"/>
    <cellStyle name="style1540389334051" xfId="177"/>
    <cellStyle name="style1540389334191" xfId="178"/>
    <cellStyle name="style1540389334238" xfId="179"/>
    <cellStyle name="style1540389388113" xfId="180"/>
    <cellStyle name="style1540389388145" xfId="181"/>
    <cellStyle name="style1540389388176" xfId="182"/>
    <cellStyle name="style1540389388395" xfId="183"/>
    <cellStyle name="style1540389388441" xfId="184"/>
    <cellStyle name="style1540389388473" xfId="185"/>
    <cellStyle name="style1540389388520" xfId="186"/>
    <cellStyle name="style1540389388566" xfId="187"/>
    <cellStyle name="style1540389388598" xfId="188"/>
    <cellStyle name="style1540389388629" xfId="189"/>
    <cellStyle name="style1540389388660" xfId="190"/>
    <cellStyle name="style1540389388691" xfId="191"/>
    <cellStyle name="style1540389388738" xfId="192"/>
    <cellStyle name="style1540389388770" xfId="193"/>
    <cellStyle name="style1540389388801" xfId="194"/>
    <cellStyle name="style1540389388832" xfId="195"/>
    <cellStyle name="style1540389388863" xfId="196"/>
    <cellStyle name="style1540389388895" xfId="197"/>
    <cellStyle name="style1540389388910" xfId="198"/>
    <cellStyle name="style1540389388941" xfId="199"/>
    <cellStyle name="style1540389388973" xfId="200"/>
    <cellStyle name="style1540389389004" xfId="201"/>
    <cellStyle name="style1540389389051" xfId="202"/>
    <cellStyle name="style1540389389082" xfId="203"/>
    <cellStyle name="style1540389389098" xfId="204"/>
    <cellStyle name="style1540389389145" xfId="205"/>
    <cellStyle name="style1540389389176" xfId="206"/>
    <cellStyle name="style1540389449744" xfId="207"/>
    <cellStyle name="style1540389449794" xfId="208"/>
    <cellStyle name="style1540389449844" xfId="209"/>
    <cellStyle name="style1540389449893" xfId="210"/>
    <cellStyle name="style1540389449940" xfId="211"/>
    <cellStyle name="style1540389449993" xfId="212"/>
    <cellStyle name="style1540389450063" xfId="213"/>
    <cellStyle name="style1540389450138" xfId="214"/>
    <cellStyle name="style1540389450206" xfId="215"/>
    <cellStyle name="style1540389450250" xfId="216"/>
    <cellStyle name="style1540389450287" xfId="217"/>
    <cellStyle name="style1540389450317" xfId="218"/>
    <cellStyle name="style1540389450352" xfId="219"/>
    <cellStyle name="style1540389450384" xfId="220"/>
    <cellStyle name="style1540389450415" xfId="221"/>
    <cellStyle name="style1540389450450" xfId="222"/>
    <cellStyle name="style1540389450482" xfId="223"/>
    <cellStyle name="style1540389450516" xfId="224"/>
    <cellStyle name="style1540389450547" xfId="225"/>
    <cellStyle name="style1540389450579" xfId="226"/>
    <cellStyle name="style1540389450605" xfId="227"/>
    <cellStyle name="style1540389450634" xfId="228"/>
    <cellStyle name="style1540389450662" xfId="229"/>
    <cellStyle name="style1540389450726" xfId="230"/>
    <cellStyle name="style1540389450756" xfId="231"/>
    <cellStyle name="style1540389450814" xfId="232"/>
    <cellStyle name="style1540389450853" xfId="233"/>
    <cellStyle name="style1540389450882" xfId="234"/>
    <cellStyle name="style1540389450926" xfId="235"/>
    <cellStyle name="style1540389450959" xfId="236"/>
    <cellStyle name="style1540389451001" xfId="237"/>
    <cellStyle name="style1540389451045" xfId="238"/>
    <cellStyle name="style1540389451082" xfId="239"/>
    <cellStyle name="style1540389451122" xfId="240"/>
    <cellStyle name="style1540389451160" xfId="241"/>
    <cellStyle name="style1540451749528" xfId="242"/>
    <cellStyle name="style1540451749559" xfId="243"/>
    <cellStyle name="style1540451749590" xfId="244"/>
    <cellStyle name="style1540451749621" xfId="245"/>
    <cellStyle name="style1540451749668" xfId="246"/>
    <cellStyle name="style1540451749699" xfId="247"/>
    <cellStyle name="style1540451749715" xfId="248"/>
    <cellStyle name="style1540451749746" xfId="249"/>
    <cellStyle name="style1540451749778" xfId="250"/>
    <cellStyle name="style1540451749809" xfId="251"/>
    <cellStyle name="style1540451749840" xfId="252"/>
    <cellStyle name="style1540451749871" xfId="253"/>
    <cellStyle name="style1540451749903" xfId="254"/>
    <cellStyle name="style1540451749934" xfId="255"/>
    <cellStyle name="style1540451749965" xfId="256"/>
    <cellStyle name="style1540451749996" xfId="257"/>
    <cellStyle name="style1540451750028" xfId="258"/>
    <cellStyle name="style1540451750059" xfId="259"/>
    <cellStyle name="style1540451750090" xfId="260"/>
    <cellStyle name="style1540451750121" xfId="261"/>
    <cellStyle name="style1540451750153" xfId="262"/>
    <cellStyle name="style1540451750168" xfId="263"/>
    <cellStyle name="style1540451750199" xfId="264"/>
    <cellStyle name="style1540451750231" xfId="265"/>
    <cellStyle name="style1540451750262" xfId="266"/>
    <cellStyle name="style1540451750324" xfId="267"/>
    <cellStyle name="style1540451750356" xfId="268"/>
    <cellStyle name="style1540451750871" xfId="269"/>
    <cellStyle name="style1540451750918" xfId="270"/>
    <cellStyle name="style1540451750934" xfId="271"/>
    <cellStyle name="style1540451750965" xfId="272"/>
    <cellStyle name="style1540451751012" xfId="273"/>
    <cellStyle name="style1540451751043" xfId="274"/>
    <cellStyle name="style1540451751090" xfId="275"/>
    <cellStyle name="style1540451751121" xfId="276"/>
    <cellStyle name="style1540451878684" xfId="277"/>
    <cellStyle name="style1540451878715" xfId="278"/>
    <cellStyle name="style1540451878747" xfId="279"/>
    <cellStyle name="style1540451878762" xfId="280"/>
    <cellStyle name="style1540451878794" xfId="281"/>
    <cellStyle name="style1540451878825" xfId="282"/>
    <cellStyle name="style1540451878856" xfId="283"/>
    <cellStyle name="style1540451878887" xfId="284"/>
    <cellStyle name="style1540451878918" xfId="285"/>
    <cellStyle name="style1540451878934" xfId="286"/>
    <cellStyle name="style1540451878965" xfId="287"/>
    <cellStyle name="style1540451878997" xfId="288"/>
    <cellStyle name="style1540451879028" xfId="289"/>
    <cellStyle name="style1540451879059" xfId="290"/>
    <cellStyle name="style1540451879090" xfId="291"/>
    <cellStyle name="style1540451879122" xfId="292"/>
    <cellStyle name="style1540451879153" xfId="293"/>
    <cellStyle name="style1540451879184" xfId="294"/>
    <cellStyle name="style1540451879231" xfId="295"/>
    <cellStyle name="style1540451879278" xfId="296"/>
    <cellStyle name="style1540451879325" xfId="297"/>
    <cellStyle name="style1540451879356" xfId="298"/>
    <cellStyle name="style1540451879403" xfId="299"/>
    <cellStyle name="style1540451879450" xfId="300"/>
    <cellStyle name="style1540451879481" xfId="301"/>
    <cellStyle name="style1540451879512" xfId="302"/>
    <cellStyle name="style1540451879543" xfId="303"/>
    <cellStyle name="style1540451879559" xfId="304"/>
    <cellStyle name="style1540451879607" xfId="305"/>
    <cellStyle name="style1540451879637" xfId="306"/>
    <cellStyle name="style1540451879669" xfId="307"/>
    <cellStyle name="style1540451879684" xfId="308"/>
    <cellStyle name="style1540451879715" xfId="309"/>
    <cellStyle name="style1540451879747" xfId="310"/>
    <cellStyle name="style1540451879778" xfId="311"/>
    <cellStyle name="style1540451879809" xfId="312"/>
    <cellStyle name="style1540451879825" xfId="313"/>
    <cellStyle name="style1540451879856" xfId="314"/>
    <cellStyle name="style1540451879903" xfId="315"/>
    <cellStyle name="style1540451879934" xfId="316"/>
    <cellStyle name="style1540451879965" xfId="317"/>
    <cellStyle name="style1540451879981" xfId="318"/>
    <cellStyle name="style1540451880028" xfId="319"/>
    <cellStyle name="style1540451880059" xfId="320"/>
    <cellStyle name="style1540451880090" xfId="321"/>
    <cellStyle name="style1540451880122" xfId="322"/>
    <cellStyle name="style1540452717067" xfId="323"/>
    <cellStyle name="style1540452717098" xfId="324"/>
    <cellStyle name="style1540452717223" xfId="325"/>
    <cellStyle name="style1540452717270" xfId="326"/>
    <cellStyle name="style1540452717317" xfId="327"/>
    <cellStyle name="style1540452717348" xfId="328"/>
    <cellStyle name="style1540452717379" xfId="329"/>
    <cellStyle name="style1540452717410" xfId="330"/>
    <cellStyle name="style1540452717426" xfId="331"/>
    <cellStyle name="style1540452717457" xfId="332"/>
    <cellStyle name="style1540452717488" xfId="333"/>
    <cellStyle name="style1540452717520" xfId="334"/>
    <cellStyle name="style1540452717551" xfId="335"/>
    <cellStyle name="style1540452717582" xfId="336"/>
    <cellStyle name="style1540452717613" xfId="337"/>
    <cellStyle name="style1540452717738" xfId="338"/>
    <cellStyle name="style1540452717770" xfId="339"/>
    <cellStyle name="style1540452717801" xfId="340"/>
    <cellStyle name="style1540452717832" xfId="341"/>
    <cellStyle name="style1540452717973" xfId="342"/>
    <cellStyle name="style1540452718067" xfId="343"/>
    <cellStyle name="style1540452718114" xfId="344"/>
    <cellStyle name="style1540452718192" xfId="345"/>
    <cellStyle name="style1540452718270" xfId="346"/>
    <cellStyle name="style1540452718332" xfId="347"/>
    <cellStyle name="style1540452718739" xfId="348"/>
    <cellStyle name="style1540452718785" xfId="349"/>
    <cellStyle name="style1540452719004" xfId="350"/>
    <cellStyle name="style1540452719082" xfId="351"/>
    <cellStyle name="style1540452719114" xfId="352"/>
    <cellStyle name="style1540452719223" xfId="353"/>
    <cellStyle name="style1540452719270" xfId="354"/>
    <cellStyle name="style1540452719410" xfId="355"/>
    <cellStyle name="style1540452719426" xfId="356"/>
    <cellStyle name="style1540452803038" xfId="357"/>
    <cellStyle name="style1540452803226" xfId="358"/>
    <cellStyle name="style1540452803257" xfId="359"/>
    <cellStyle name="style1540452803898" xfId="360"/>
    <cellStyle name="style1540452803929" xfId="361"/>
    <cellStyle name="style1540452803944" xfId="362"/>
    <cellStyle name="style1540452804054" xfId="363"/>
    <cellStyle name="style1540452804085" xfId="364"/>
    <cellStyle name="style1540452804116" xfId="365"/>
    <cellStyle name="style1540452804148" xfId="366"/>
    <cellStyle name="style1540452804179" xfId="367"/>
    <cellStyle name="style1540452804210" xfId="368"/>
    <cellStyle name="style1540452804429" xfId="369"/>
    <cellStyle name="style1540452804460" xfId="370"/>
    <cellStyle name="style1540452804476" xfId="371"/>
    <cellStyle name="style1540452804507" xfId="372"/>
    <cellStyle name="style1540452804538" xfId="373"/>
    <cellStyle name="style1540452804554" xfId="374"/>
    <cellStyle name="style1540452804616" xfId="375"/>
    <cellStyle name="style1540452804632" xfId="376"/>
    <cellStyle name="style1540452804741" xfId="377"/>
    <cellStyle name="style1540452804757" xfId="378"/>
    <cellStyle name="style1540452805273" xfId="379"/>
    <cellStyle name="style1540452805304" xfId="380"/>
    <cellStyle name="style1540452808304" xfId="381"/>
    <cellStyle name="style1540452809210" xfId="382"/>
    <cellStyle name="style1540452809320" xfId="383"/>
    <cellStyle name="style1540452810788" xfId="384"/>
    <cellStyle name="style1540452810804" xfId="385"/>
    <cellStyle name="style1540452810835" xfId="386"/>
    <cellStyle name="style1540452810866" xfId="387"/>
    <cellStyle name="style1540452810882" xfId="388"/>
    <cellStyle name="style1540452811570" xfId="389"/>
    <cellStyle name="style1540452811585" xfId="390"/>
    <cellStyle name="style1540452889353" xfId="391"/>
    <cellStyle name="style1540452889369" xfId="392"/>
    <cellStyle name="style1540452889400" xfId="393"/>
    <cellStyle name="style1540452889525" xfId="394"/>
    <cellStyle name="style1540452889541" xfId="395"/>
    <cellStyle name="style1540452889572" xfId="396"/>
    <cellStyle name="style1540452889588" xfId="397"/>
    <cellStyle name="style1540452889619" xfId="398"/>
    <cellStyle name="style1540452889634" xfId="399"/>
    <cellStyle name="style1540452889666" xfId="400"/>
    <cellStyle name="style1540452889697" xfId="401"/>
    <cellStyle name="style1540452889994" xfId="402"/>
    <cellStyle name="style1540452890041" xfId="403"/>
    <cellStyle name="style1540452890072" xfId="404"/>
    <cellStyle name="style1540452890088" xfId="405"/>
    <cellStyle name="style1540452890135" xfId="406"/>
    <cellStyle name="style1540452890166" xfId="407"/>
    <cellStyle name="style1540452890181" xfId="408"/>
    <cellStyle name="style1540452890213" xfId="409"/>
    <cellStyle name="style1540452890228" xfId="410"/>
    <cellStyle name="style1540452890291" xfId="411"/>
    <cellStyle name="style1540452890306" xfId="412"/>
    <cellStyle name="style1540452890431" xfId="413"/>
    <cellStyle name="style1540452890447" xfId="414"/>
    <cellStyle name="style1540452890713" xfId="415"/>
    <cellStyle name="style1540452892541" xfId="416"/>
    <cellStyle name="style1540452892588" xfId="417"/>
    <cellStyle name="style1540452893103" xfId="418"/>
    <cellStyle name="style1540452893119" xfId="419"/>
    <cellStyle name="style1540452893166" xfId="420"/>
    <cellStyle name="style1540452893197" xfId="421"/>
    <cellStyle name="style1540452893213" xfId="422"/>
    <cellStyle name="style1540452893885" xfId="423"/>
    <cellStyle name="style1540452893916" xfId="424"/>
    <cellStyle name="style1540452977232" xfId="425"/>
    <cellStyle name="style1540452977263" xfId="426"/>
    <cellStyle name="style1540452977294" xfId="427"/>
    <cellStyle name="style1540452977778" xfId="428"/>
    <cellStyle name="style1540452977810" xfId="429"/>
    <cellStyle name="style1540452977825" xfId="430"/>
    <cellStyle name="style1540452977903" xfId="431"/>
    <cellStyle name="style1540452977935" xfId="432"/>
    <cellStyle name="style1540452977950" xfId="433"/>
    <cellStyle name="style1540452977982" xfId="434"/>
    <cellStyle name="style1540452977997" xfId="435"/>
    <cellStyle name="style1540452978029" xfId="436"/>
    <cellStyle name="style1540452978060" xfId="437"/>
    <cellStyle name="style1540452978075" xfId="438"/>
    <cellStyle name="style1540452978107" xfId="439"/>
    <cellStyle name="style1540452978138" xfId="440"/>
    <cellStyle name="style1540452978169" xfId="441"/>
    <cellStyle name="style1540452978216" xfId="442"/>
    <cellStyle name="style1540452978232" xfId="443"/>
    <cellStyle name="style1540452978263" xfId="444"/>
    <cellStyle name="style1540452978404" xfId="445"/>
    <cellStyle name="style1540452978435" xfId="446"/>
    <cellStyle name="style1540452978560" xfId="447"/>
    <cellStyle name="style1540452978591" xfId="448"/>
    <cellStyle name="style1540452980060" xfId="449"/>
    <cellStyle name="style1540452980310" xfId="450"/>
    <cellStyle name="style1540452980357" xfId="451"/>
    <cellStyle name="style1540452980857" xfId="452"/>
    <cellStyle name="style1540452980904" xfId="453"/>
    <cellStyle name="style1540452980935" xfId="454"/>
    <cellStyle name="style1540452981029" xfId="455"/>
    <cellStyle name="style1540452981075" xfId="456"/>
    <cellStyle name="style1540452981779" xfId="457"/>
    <cellStyle name="style1540452981826" xfId="458"/>
    <cellStyle name="style1540453060500" xfId="459"/>
    <cellStyle name="style1540453060531" xfId="460"/>
    <cellStyle name="style1540453060562" xfId="461"/>
    <cellStyle name="style1540453060594" xfId="462"/>
    <cellStyle name="style1540453060609" xfId="463"/>
    <cellStyle name="style1540453060641" xfId="464"/>
    <cellStyle name="style1540453060656" xfId="465"/>
    <cellStyle name="style1540453060687" xfId="466"/>
    <cellStyle name="style1540453060719" xfId="467"/>
    <cellStyle name="style1540453060734" xfId="468"/>
    <cellStyle name="style1540453060766" xfId="469"/>
    <cellStyle name="style1540453060781" xfId="470"/>
    <cellStyle name="style1540453060812" xfId="471"/>
    <cellStyle name="style1540453060844" xfId="472"/>
    <cellStyle name="style1540453060859" xfId="473"/>
    <cellStyle name="style1540453060906" xfId="474"/>
    <cellStyle name="style1540453060922" xfId="475"/>
    <cellStyle name="style1540453061141" xfId="476"/>
    <cellStyle name="style1540453061219" xfId="477"/>
    <cellStyle name="style1540453061234" xfId="478"/>
    <cellStyle name="style1540453061359" xfId="479"/>
    <cellStyle name="style1540453061375" xfId="480"/>
    <cellStyle name="style1540453061406" xfId="481"/>
    <cellStyle name="style1540453061422" xfId="482"/>
    <cellStyle name="style1540453061453" xfId="483"/>
    <cellStyle name="style1540453061469" xfId="484"/>
    <cellStyle name="style1540453061562" xfId="485"/>
    <cellStyle name="style1540453061594" xfId="486"/>
    <cellStyle name="style1540453134721" xfId="487"/>
    <cellStyle name="style1540453134737" xfId="488"/>
    <cellStyle name="style1540453134768" xfId="489"/>
    <cellStyle name="style1540453134784" xfId="490"/>
    <cellStyle name="style1540453134799" xfId="491"/>
    <cellStyle name="style1540453134830" xfId="492"/>
    <cellStyle name="style1540453134846" xfId="493"/>
    <cellStyle name="style1540453134877" xfId="494"/>
    <cellStyle name="style1540453134893" xfId="495"/>
    <cellStyle name="style1540453134924" xfId="496"/>
    <cellStyle name="style1540453134940" xfId="497"/>
    <cellStyle name="style1540453134971" xfId="498"/>
    <cellStyle name="style1540453134987" xfId="499"/>
    <cellStyle name="style1540453135018" xfId="500"/>
    <cellStyle name="style1540453135034" xfId="501"/>
    <cellStyle name="style1540453135065" xfId="502"/>
    <cellStyle name="style1540453135080" xfId="503"/>
    <cellStyle name="style1540453135096" xfId="504"/>
    <cellStyle name="style1540453135127" xfId="505"/>
    <cellStyle name="style1540453135143" xfId="506"/>
    <cellStyle name="style1540453135159" xfId="507"/>
    <cellStyle name="style1540453135190" xfId="508"/>
    <cellStyle name="style1540453135205" xfId="509"/>
    <cellStyle name="style1540453135221" xfId="510"/>
    <cellStyle name="style1540453135534" xfId="511"/>
    <cellStyle name="style1540453135549" xfId="512"/>
    <cellStyle name="style1540453135580" xfId="513"/>
    <cellStyle name="style1540453207161" xfId="514"/>
    <cellStyle name="style1540453207176" xfId="515"/>
    <cellStyle name="style1540453207208" xfId="516"/>
    <cellStyle name="style1540453207223" xfId="517"/>
    <cellStyle name="style1540453207255" xfId="518"/>
    <cellStyle name="style1540453207270" xfId="519"/>
    <cellStyle name="style1540453207301" xfId="520"/>
    <cellStyle name="style1540453207317" xfId="521"/>
    <cellStyle name="style1540453207348" xfId="522"/>
    <cellStyle name="style1540453207364" xfId="523"/>
    <cellStyle name="style1540453207395" xfId="524"/>
    <cellStyle name="style1540453207411" xfId="525"/>
    <cellStyle name="style1540453207426" xfId="526"/>
    <cellStyle name="style1540453207458" xfId="527"/>
    <cellStyle name="style1540453207473" xfId="528"/>
    <cellStyle name="style1540453207505" xfId="529"/>
    <cellStyle name="style1540453207520" xfId="530"/>
    <cellStyle name="style1540453207551" xfId="531"/>
    <cellStyle name="style1540453207567" xfId="532"/>
    <cellStyle name="style1540453207598" xfId="533"/>
    <cellStyle name="style1540453207614" xfId="534"/>
    <cellStyle name="style1540453207630" xfId="535"/>
    <cellStyle name="style1540453207661" xfId="536"/>
    <cellStyle name="style1540453207676" xfId="537"/>
    <cellStyle name="style1540453207692" xfId="538"/>
    <cellStyle name="style1540453207723" xfId="539"/>
    <cellStyle name="style1540453207755" xfId="540"/>
    <cellStyle name="style1540453207770" xfId="541"/>
    <cellStyle name="style1540453207802" xfId="542"/>
    <cellStyle name="style1540453207817" xfId="543"/>
    <cellStyle name="style1540453207848" xfId="544"/>
    <cellStyle name="style1540453207864" xfId="545"/>
    <cellStyle name="style1540453207895" xfId="546"/>
    <cellStyle name="style1540453207911" xfId="547"/>
    <cellStyle name="style1540453207942" xfId="548"/>
    <cellStyle name="style1540453382808" xfId="549"/>
    <cellStyle name="style1540453382824" xfId="550"/>
    <cellStyle name="style1540453382855" xfId="551"/>
    <cellStyle name="style1540453382870" xfId="552"/>
    <cellStyle name="style1540453382902" xfId="553"/>
    <cellStyle name="style1540453382917" xfId="554"/>
    <cellStyle name="style1540453382949" xfId="555"/>
    <cellStyle name="style1540453382964" xfId="556"/>
    <cellStyle name="style1540453382995" xfId="557"/>
    <cellStyle name="style1540453383011" xfId="558"/>
    <cellStyle name="style1540453383027" xfId="559"/>
    <cellStyle name="style1540453383058" xfId="560"/>
    <cellStyle name="style1540453383089" xfId="561"/>
    <cellStyle name="style1540453383105" xfId="562"/>
    <cellStyle name="style1540453383136" xfId="563"/>
    <cellStyle name="style1540453383152" xfId="564"/>
    <cellStyle name="style1540453383167" xfId="565"/>
    <cellStyle name="style1540453383199" xfId="566"/>
    <cellStyle name="style1540453383230" xfId="567"/>
    <cellStyle name="style1540453383245" xfId="568"/>
    <cellStyle name="style1540453383261" xfId="569"/>
    <cellStyle name="style1540453383292" xfId="570"/>
    <cellStyle name="style1540453383308" xfId="571"/>
    <cellStyle name="style1540453383339" xfId="572"/>
    <cellStyle name="style1540453383355" xfId="573"/>
    <cellStyle name="style1540453383370" xfId="574"/>
    <cellStyle name="style1540453383402" xfId="575"/>
    <cellStyle name="style1540453383417" xfId="576"/>
    <cellStyle name="style1540453383449" xfId="577"/>
    <cellStyle name="style1540453383464" xfId="578"/>
    <cellStyle name="style1540453383480" xfId="579"/>
    <cellStyle name="style1540453383496" xfId="580"/>
    <cellStyle name="style1540453383527" xfId="581"/>
    <cellStyle name="style1540453383542" xfId="582"/>
    <cellStyle name="style1540453383574" xfId="583"/>
    <cellStyle name="style1540453383589" xfId="584"/>
    <cellStyle name="style1540453383605" xfId="585"/>
    <cellStyle name="style1540453383636" xfId="586"/>
    <cellStyle name="style1540453383652" xfId="587"/>
    <cellStyle name="style1540453383667" xfId="588"/>
    <cellStyle name="style1540453383699" xfId="589"/>
    <cellStyle name="style1540453383714" xfId="590"/>
    <cellStyle name="style1540453383746" xfId="591"/>
    <cellStyle name="style1540453383761" xfId="592"/>
    <cellStyle name="style1540453383777" xfId="593"/>
    <cellStyle name="style1540453383808" xfId="594"/>
    <cellStyle name="style1540453943915" xfId="595"/>
    <cellStyle name="style1540453944071" xfId="596"/>
    <cellStyle name="style1540453944103" xfId="597"/>
    <cellStyle name="style1540453944150" xfId="598"/>
    <cellStyle name="style1540453944196" xfId="599"/>
    <cellStyle name="style1540453944228" xfId="600"/>
    <cellStyle name="style1540453944259" xfId="601"/>
    <cellStyle name="style1540453944290" xfId="602"/>
    <cellStyle name="style1540453944321" xfId="603"/>
    <cellStyle name="style1540453944353" xfId="604"/>
    <cellStyle name="style1540453944384" xfId="605"/>
    <cellStyle name="style1540453944525" xfId="606"/>
    <cellStyle name="style1540453944572" xfId="607"/>
    <cellStyle name="style1540453944603" xfId="608"/>
    <cellStyle name="style1540453944634" xfId="609"/>
    <cellStyle name="style1540453944665" xfId="610"/>
    <cellStyle name="style1540453944743" xfId="611"/>
    <cellStyle name="style1540453944822" xfId="612"/>
    <cellStyle name="style1540453944853" xfId="613"/>
    <cellStyle name="style1540453945025" xfId="614"/>
    <cellStyle name="style1540453945118" xfId="615"/>
    <cellStyle name="style1540453945134" xfId="616"/>
    <cellStyle name="style1540453945384" xfId="617"/>
    <cellStyle name="style1540453945415" xfId="618"/>
    <cellStyle name="style1540453945462" xfId="619"/>
    <cellStyle name="style1540453945915" xfId="620"/>
    <cellStyle name="style1540453945962" xfId="621"/>
    <cellStyle name="style1540453946197" xfId="622"/>
    <cellStyle name="style1540453946243" xfId="623"/>
    <cellStyle name="style1540453946275" xfId="624"/>
    <cellStyle name="style1540453946431" xfId="625"/>
    <cellStyle name="style1540453946478" xfId="626"/>
    <cellStyle name="style1540453946618" xfId="627"/>
    <cellStyle name="style1540453946697" xfId="628"/>
    <cellStyle name="style1540454034778" xfId="629"/>
    <cellStyle name="style1540454034809" xfId="630"/>
    <cellStyle name="style1540454034825" xfId="631"/>
    <cellStyle name="style1540454035497" xfId="632"/>
    <cellStyle name="style1540454035528" xfId="633"/>
    <cellStyle name="style1540454035559" xfId="634"/>
    <cellStyle name="style1540454035638" xfId="635"/>
    <cellStyle name="style1540454035684" xfId="636"/>
    <cellStyle name="style1540454035716" xfId="637"/>
    <cellStyle name="style1540454035747" xfId="638"/>
    <cellStyle name="style1540454035997" xfId="639"/>
    <cellStyle name="style1540454036028" xfId="640"/>
    <cellStyle name="style1540454036044" xfId="641"/>
    <cellStyle name="style1540454036075" xfId="642"/>
    <cellStyle name="style1540454036106" xfId="643"/>
    <cellStyle name="style1540454036138" xfId="644"/>
    <cellStyle name="style1540454036169" xfId="645"/>
    <cellStyle name="style1540454036200" xfId="646"/>
    <cellStyle name="style1540454036231" xfId="647"/>
    <cellStyle name="style1540454036263" xfId="648"/>
    <cellStyle name="style1540454036372" xfId="649"/>
    <cellStyle name="style1540454036403" xfId="650"/>
    <cellStyle name="style1540454036950" xfId="651"/>
    <cellStyle name="style1540454036997" xfId="652"/>
    <cellStyle name="style1540454040310" xfId="653"/>
    <cellStyle name="style1540454040981" xfId="654"/>
    <cellStyle name="style1540454041325" xfId="655"/>
    <cellStyle name="style1540454042497" xfId="656"/>
    <cellStyle name="style1540454042528" xfId="657"/>
    <cellStyle name="style1540454042560" xfId="658"/>
    <cellStyle name="style1540454042591" xfId="659"/>
    <cellStyle name="style1540454042622" xfId="660"/>
    <cellStyle name="style1540454043685" xfId="661"/>
    <cellStyle name="style1540454043716" xfId="662"/>
    <cellStyle name="style1540454125235" xfId="663"/>
    <cellStyle name="style1540454125250" xfId="664"/>
    <cellStyle name="style1540454125282" xfId="665"/>
    <cellStyle name="style1540454125391" xfId="666"/>
    <cellStyle name="style1540454125422" xfId="667"/>
    <cellStyle name="style1540454125500" xfId="668"/>
    <cellStyle name="style1540454125532" xfId="669"/>
    <cellStyle name="style1540454125547" xfId="670"/>
    <cellStyle name="style1540454125578" xfId="671"/>
    <cellStyle name="style1540454125594" xfId="672"/>
    <cellStyle name="style1540454125625" xfId="673"/>
    <cellStyle name="style1540454125657" xfId="674"/>
    <cellStyle name="style1540454125672" xfId="675"/>
    <cellStyle name="style1540454125719" xfId="676"/>
    <cellStyle name="style1540454125750" xfId="677"/>
    <cellStyle name="style1540454125766" xfId="678"/>
    <cellStyle name="style1540454125797" xfId="679"/>
    <cellStyle name="style1540454125828" xfId="680"/>
    <cellStyle name="style1540454125844" xfId="681"/>
    <cellStyle name="style1540454125860" xfId="682"/>
    <cellStyle name="style1540454125922" xfId="683"/>
    <cellStyle name="style1540454125938" xfId="684"/>
    <cellStyle name="style1540454126094" xfId="685"/>
    <cellStyle name="style1540454126110" xfId="686"/>
    <cellStyle name="style1540454126313" xfId="687"/>
    <cellStyle name="style1540454127797" xfId="688"/>
    <cellStyle name="style1540454127844" xfId="689"/>
    <cellStyle name="style1540454128891" xfId="690"/>
    <cellStyle name="style1540454128922" xfId="691"/>
    <cellStyle name="style1540454128969" xfId="692"/>
    <cellStyle name="style1540454128985" xfId="693"/>
    <cellStyle name="style1540454129016" xfId="694"/>
    <cellStyle name="style1540454129485" xfId="695"/>
    <cellStyle name="style1540454129500" xfId="696"/>
    <cellStyle name="style1540454207550" xfId="697"/>
    <cellStyle name="style1540454207582" xfId="698"/>
    <cellStyle name="style1540454207613" xfId="699"/>
    <cellStyle name="style1540454207722" xfId="700"/>
    <cellStyle name="style1540454207738" xfId="701"/>
    <cellStyle name="style1540454207769" xfId="702"/>
    <cellStyle name="style1540454207785" xfId="703"/>
    <cellStyle name="style1540454207910" xfId="704"/>
    <cellStyle name="style1540454207925" xfId="705"/>
    <cellStyle name="style1540454207957" xfId="706"/>
    <cellStyle name="style1540454207972" xfId="707"/>
    <cellStyle name="style1540454208003" xfId="708"/>
    <cellStyle name="style1540454208019" xfId="709"/>
    <cellStyle name="style1540454208050" xfId="710"/>
    <cellStyle name="style1540454208082" xfId="711"/>
    <cellStyle name="style1540454208097" xfId="712"/>
    <cellStyle name="style1540454208129" xfId="713"/>
    <cellStyle name="style1540454208160" xfId="714"/>
    <cellStyle name="style1540454208191" xfId="715"/>
    <cellStyle name="style1540454208207" xfId="716"/>
    <cellStyle name="style1540454208269" xfId="717"/>
    <cellStyle name="style1540454208285" xfId="718"/>
    <cellStyle name="style1540454209300" xfId="719"/>
    <cellStyle name="style1540454209332" xfId="720"/>
    <cellStyle name="style1540454210175" xfId="721"/>
    <cellStyle name="style1540454210379" xfId="722"/>
    <cellStyle name="style1540454210675" xfId="723"/>
    <cellStyle name="style1540454211144" xfId="724"/>
    <cellStyle name="style1540454211191" xfId="725"/>
    <cellStyle name="style1540454211222" xfId="726"/>
    <cellStyle name="style1540454211316" xfId="727"/>
    <cellStyle name="style1540454211332" xfId="728"/>
    <cellStyle name="style1540454211660" xfId="729"/>
    <cellStyle name="style1540454211691" xfId="730"/>
    <cellStyle name="style1540454287350" xfId="731"/>
    <cellStyle name="style1540454287397" xfId="732"/>
    <cellStyle name="style1540454287413" xfId="733"/>
    <cellStyle name="style1540454287444" xfId="734"/>
    <cellStyle name="style1540454287460" xfId="735"/>
    <cellStyle name="style1540454287491" xfId="736"/>
    <cellStyle name="style1540454287507" xfId="737"/>
    <cellStyle name="style1540454287538" xfId="738"/>
    <cellStyle name="style1540454287553" xfId="739"/>
    <cellStyle name="style1540454287585" xfId="740"/>
    <cellStyle name="style1540454287600" xfId="741"/>
    <cellStyle name="style1540454287632" xfId="742"/>
    <cellStyle name="style1540454287647" xfId="743"/>
    <cellStyle name="style1540454287694" xfId="744"/>
    <cellStyle name="style1540454287710" xfId="745"/>
    <cellStyle name="style1540454287741" xfId="746"/>
    <cellStyle name="style1540454287772" xfId="747"/>
    <cellStyle name="style1540454287991" xfId="748"/>
    <cellStyle name="style1540454288069" xfId="749"/>
    <cellStyle name="style1540454288100" xfId="750"/>
    <cellStyle name="style1540454288210" xfId="751"/>
    <cellStyle name="style1540454288241" xfId="752"/>
    <cellStyle name="style1540454288257" xfId="753"/>
    <cellStyle name="style1540454288288" xfId="754"/>
    <cellStyle name="style1540454288303" xfId="755"/>
    <cellStyle name="style1540454288335" xfId="756"/>
    <cellStyle name="style1540454288428" xfId="757"/>
    <cellStyle name="style1540454288444" xfId="758"/>
    <cellStyle name="style1540454362322" xfId="759"/>
    <cellStyle name="style1540454362353" xfId="760"/>
    <cellStyle name="style1540454362369" xfId="761"/>
    <cellStyle name="style1540454362400" xfId="762"/>
    <cellStyle name="style1540454362416" xfId="763"/>
    <cellStyle name="style1540454362447" xfId="764"/>
    <cellStyle name="style1540454362463" xfId="765"/>
    <cellStyle name="style1540454362494" xfId="766"/>
    <cellStyle name="style1540454362509" xfId="767"/>
    <cellStyle name="style1540454362541" xfId="768"/>
    <cellStyle name="style1540454362556" xfId="769"/>
    <cellStyle name="style1540454362588" xfId="770"/>
    <cellStyle name="style1540454362603" xfId="771"/>
    <cellStyle name="style1540454362634" xfId="772"/>
    <cellStyle name="style1540454362666" xfId="773"/>
    <cellStyle name="style1540454362681" xfId="774"/>
    <cellStyle name="style1540454362697" xfId="775"/>
    <cellStyle name="style1540454362728" xfId="776"/>
    <cellStyle name="style1540454362744" xfId="777"/>
    <cellStyle name="style1540454362759" xfId="778"/>
    <cellStyle name="style1540454362791" xfId="779"/>
    <cellStyle name="style1540454362806" xfId="780"/>
    <cellStyle name="style1540454362822" xfId="781"/>
    <cellStyle name="style1540454362853" xfId="782"/>
    <cellStyle name="style1540454362869" xfId="783"/>
    <cellStyle name="style1540454362900" xfId="784"/>
    <cellStyle name="style1540454362916" xfId="785"/>
    <cellStyle name="style1540454436200" xfId="786"/>
    <cellStyle name="style1540454436215" xfId="787"/>
    <cellStyle name="style1540454436247" xfId="788"/>
    <cellStyle name="style1540454436262" xfId="789"/>
    <cellStyle name="style1540454436294" xfId="790"/>
    <cellStyle name="style1540454436309" xfId="791"/>
    <cellStyle name="style1540454436340" xfId="792"/>
    <cellStyle name="style1540454436356" xfId="793"/>
    <cellStyle name="style1540454436387" xfId="794"/>
    <cellStyle name="style1540454436403" xfId="795"/>
    <cellStyle name="style1540454436419" xfId="796"/>
    <cellStyle name="style1540454436450" xfId="797"/>
    <cellStyle name="style1540454436465" xfId="798"/>
    <cellStyle name="style1540454436497" xfId="799"/>
    <cellStyle name="style1540454436512" xfId="800"/>
    <cellStyle name="style1540454436544" xfId="801"/>
    <cellStyle name="style1540454436559" xfId="802"/>
    <cellStyle name="style1540454436590" xfId="803"/>
    <cellStyle name="style1540454436606" xfId="804"/>
    <cellStyle name="style1540454436622" xfId="805"/>
    <cellStyle name="style1540454436653" xfId="806"/>
    <cellStyle name="style1540454436669" xfId="807"/>
    <cellStyle name="style1540454436684" xfId="808"/>
    <cellStyle name="style1540454436715" xfId="809"/>
    <cellStyle name="style1540454436731" xfId="810"/>
    <cellStyle name="style1540454436762" xfId="811"/>
    <cellStyle name="style1540454436778" xfId="812"/>
    <cellStyle name="style1540454436809" xfId="813"/>
    <cellStyle name="style1540454436840" xfId="814"/>
    <cellStyle name="style1540454436856" xfId="815"/>
    <cellStyle name="style1540454436872" xfId="816"/>
    <cellStyle name="style1540454436903" xfId="817"/>
    <cellStyle name="style1540454436919" xfId="818"/>
    <cellStyle name="style1540454436950" xfId="819"/>
    <cellStyle name="style1540454436981" xfId="820"/>
    <cellStyle name="style1540454611050" xfId="821"/>
    <cellStyle name="style1540454611081" xfId="822"/>
    <cellStyle name="style1540454611097" xfId="823"/>
    <cellStyle name="style1540454611113" xfId="824"/>
    <cellStyle name="style1540454611144" xfId="825"/>
    <cellStyle name="style1540454611160" xfId="826"/>
    <cellStyle name="style1540454611191" xfId="827"/>
    <cellStyle name="style1540454611206" xfId="828"/>
    <cellStyle name="style1540454611238" xfId="829"/>
    <cellStyle name="style1540454611253" xfId="830"/>
    <cellStyle name="style1540454611269" xfId="831"/>
    <cellStyle name="style1540454611300" xfId="832"/>
    <cellStyle name="style1540454611331" xfId="833"/>
    <cellStyle name="style1540454611347" xfId="834"/>
    <cellStyle name="style1540454611363" xfId="835"/>
    <cellStyle name="style1540454611394" xfId="836"/>
    <cellStyle name="style1540454611410" xfId="837"/>
    <cellStyle name="style1540454611441" xfId="838"/>
    <cellStyle name="style1540454611456" xfId="839"/>
    <cellStyle name="style1540454611488" xfId="840"/>
    <cellStyle name="style1540454611503" xfId="841"/>
    <cellStyle name="style1540454611519" xfId="842"/>
    <cellStyle name="style1540454611550" xfId="843"/>
    <cellStyle name="style1540454611566" xfId="844"/>
    <cellStyle name="style1540454611581" xfId="845"/>
    <cellStyle name="style1540454611613" xfId="846"/>
    <cellStyle name="style1540454611628" xfId="847"/>
    <cellStyle name="style1540454611660" xfId="848"/>
    <cellStyle name="style1540454611675" xfId="849"/>
    <cellStyle name="style1540454611691" xfId="850"/>
    <cellStyle name="style1540454611722" xfId="851"/>
    <cellStyle name="style1540454611738" xfId="852"/>
    <cellStyle name="style1540454611769" xfId="853"/>
    <cellStyle name="style1540454611785" xfId="854"/>
    <cellStyle name="style1540454611816" xfId="855"/>
    <cellStyle name="style1540803232712" xfId="2398"/>
    <cellStyle name="style1540803232868" xfId="2399"/>
    <cellStyle name="style1540803232884" xfId="2400"/>
    <cellStyle name="style1540803232946" xfId="2401"/>
    <cellStyle name="style1540803232978" xfId="2402"/>
    <cellStyle name="style1540803233009" xfId="2403"/>
    <cellStyle name="style1540803233040" xfId="2404"/>
    <cellStyle name="style1540803233071" xfId="2405"/>
    <cellStyle name="style1540803233103" xfId="2406"/>
    <cellStyle name="style1540803233134" xfId="2407"/>
    <cellStyle name="style1540803233181" xfId="2408"/>
    <cellStyle name="style1540803233321" xfId="2409"/>
    <cellStyle name="style1540803233431" xfId="2410"/>
    <cellStyle name="style1540803233462" xfId="2411"/>
    <cellStyle name="style1540803233509" xfId="2412"/>
    <cellStyle name="style1540803233571" xfId="2413"/>
    <cellStyle name="style1540803233603" xfId="2414"/>
    <cellStyle name="style1540803233696" xfId="2415"/>
    <cellStyle name="style1540803233743" xfId="2416"/>
    <cellStyle name="style1540803233853" xfId="2417"/>
    <cellStyle name="style1540803233946" xfId="2418"/>
    <cellStyle name="style1540803233978" xfId="2419"/>
    <cellStyle name="style1540803234103" xfId="2420"/>
    <cellStyle name="style1540803234228" xfId="2421"/>
    <cellStyle name="style1540803234306" xfId="2422"/>
    <cellStyle name="style1540803234697" xfId="2423"/>
    <cellStyle name="style1540803234775" xfId="2424"/>
    <cellStyle name="style1540803234993" xfId="2425"/>
    <cellStyle name="style1540803235072" xfId="2426"/>
    <cellStyle name="style1540803235087" xfId="2427"/>
    <cellStyle name="style1540803235212" xfId="2428"/>
    <cellStyle name="style1540803235259" xfId="2429"/>
    <cellStyle name="style1540803235431" xfId="2430"/>
    <cellStyle name="style1540803235447" xfId="2431"/>
    <cellStyle name="style1540803331293" xfId="2432"/>
    <cellStyle name="style1540803331325" xfId="2433"/>
    <cellStyle name="style1540803331356" xfId="2434"/>
    <cellStyle name="style1540803331997" xfId="2435"/>
    <cellStyle name="style1540803332028" xfId="2436"/>
    <cellStyle name="style1540803332059" xfId="2437"/>
    <cellStyle name="style1540803332137" xfId="2438"/>
    <cellStyle name="style1540803332200" xfId="2439"/>
    <cellStyle name="style1540803332231" xfId="2440"/>
    <cellStyle name="style1540803332262" xfId="2441"/>
    <cellStyle name="style1540803332278" xfId="2442"/>
    <cellStyle name="style1540803332309" xfId="2443"/>
    <cellStyle name="style1540803332340" xfId="2444"/>
    <cellStyle name="style1540803332372" xfId="2445"/>
    <cellStyle name="style1540803332606" xfId="2446"/>
    <cellStyle name="style1540803332637" xfId="2447"/>
    <cellStyle name="style1540803332668" xfId="2448"/>
    <cellStyle name="style1540803332700" xfId="2449"/>
    <cellStyle name="style1540803332731" xfId="2450"/>
    <cellStyle name="style1540803332747" xfId="2451"/>
    <cellStyle name="style1540803332856" xfId="2452"/>
    <cellStyle name="style1540803332872" xfId="2453"/>
    <cellStyle name="style1540803333403" xfId="2454"/>
    <cellStyle name="style1540803333434" xfId="2455"/>
    <cellStyle name="style1540803336794" xfId="2456"/>
    <cellStyle name="style1540803337465" xfId="2457"/>
    <cellStyle name="style1540803337590" xfId="2458"/>
    <cellStyle name="style1540803338966" xfId="2459"/>
    <cellStyle name="style1540803338997" xfId="2460"/>
    <cellStyle name="style1540803339012" xfId="2461"/>
    <cellStyle name="style1540803339044" xfId="2462"/>
    <cellStyle name="style1540803339075" xfId="2463"/>
    <cellStyle name="style1540803340153" xfId="2464"/>
    <cellStyle name="style1540803340184" xfId="2465"/>
    <cellStyle name="style1540803429297" xfId="2466"/>
    <cellStyle name="style1540803429312" xfId="2467"/>
    <cellStyle name="style1540803429344" xfId="2468"/>
    <cellStyle name="style1540803429469" xfId="2469"/>
    <cellStyle name="style1540803429500" xfId="2470"/>
    <cellStyle name="style1540803429516" xfId="2471"/>
    <cellStyle name="style1540803429547" xfId="2472"/>
    <cellStyle name="style1540803429562" xfId="2473"/>
    <cellStyle name="style1540803429594" xfId="2474"/>
    <cellStyle name="style1540803429609" xfId="2475"/>
    <cellStyle name="style1540803429656" xfId="2476"/>
    <cellStyle name="style1540803429687" xfId="2477"/>
    <cellStyle name="style1540803429719" xfId="2478"/>
    <cellStyle name="style1540803429750" xfId="2479"/>
    <cellStyle name="style1540803429781" xfId="2480"/>
    <cellStyle name="style1540803429797" xfId="2481"/>
    <cellStyle name="style1540803429828" xfId="2482"/>
    <cellStyle name="style1540803429844" xfId="2483"/>
    <cellStyle name="style1540803429875" xfId="2484"/>
    <cellStyle name="style1540803429906" xfId="2485"/>
    <cellStyle name="style1540803429953" xfId="2486"/>
    <cellStyle name="style1540803429969" xfId="2487"/>
    <cellStyle name="style1540803430094" xfId="2488"/>
    <cellStyle name="style1540803430125" xfId="2489"/>
    <cellStyle name="style1540803430422" xfId="2490"/>
    <cellStyle name="style1540803431984" xfId="2491"/>
    <cellStyle name="style1540803432031" xfId="2492"/>
    <cellStyle name="style1540803433125" xfId="2493"/>
    <cellStyle name="style1540803433156" xfId="2494"/>
    <cellStyle name="style1540803433203" xfId="2495"/>
    <cellStyle name="style1540803433250" xfId="2496"/>
    <cellStyle name="style1540803433281" xfId="2497"/>
    <cellStyle name="style1540803433703" xfId="2498"/>
    <cellStyle name="style1540803433734" xfId="2499"/>
    <cellStyle name="style1542370652632" xfId="2380"/>
    <cellStyle name="style1542370652726" xfId="2384"/>
    <cellStyle name="style1542370652803" xfId="2388"/>
    <cellStyle name="style1542370652913" xfId="2381"/>
    <cellStyle name="style1542370652928" xfId="2385"/>
    <cellStyle name="style1542370652991" xfId="2389"/>
    <cellStyle name="style1542370653038" xfId="2382"/>
    <cellStyle name="style1542370653069" xfId="2383"/>
    <cellStyle name="style1542370653116" xfId="2386"/>
    <cellStyle name="style1542370653147" xfId="2387"/>
    <cellStyle name="style1542370653210" xfId="2390"/>
    <cellStyle name="style1542370653241" xfId="2391"/>
    <cellStyle name="style1542371834580" xfId="2500"/>
    <cellStyle name="style1542371834611" xfId="2501"/>
    <cellStyle name="style1542371834627" xfId="2502"/>
    <cellStyle name="style1542371834658" xfId="2503"/>
    <cellStyle name="style1542371834689" xfId="2504"/>
    <cellStyle name="style1542371834705" xfId="2505"/>
    <cellStyle name="style1542371834736" xfId="2506"/>
    <cellStyle name="style1542371834752" xfId="2507"/>
    <cellStyle name="style1542371834783" xfId="2508"/>
    <cellStyle name="style1542371834798" xfId="2509"/>
    <cellStyle name="style1542371834830" xfId="2510"/>
    <cellStyle name="style1542371834861" xfId="2511"/>
    <cellStyle name="style1542371834877" xfId="2512"/>
    <cellStyle name="style1542371834908" xfId="2513"/>
    <cellStyle name="style1542371834939" xfId="2514"/>
    <cellStyle name="style1542371834970" xfId="2515"/>
    <cellStyle name="style1542371834986" xfId="2516"/>
    <cellStyle name="style1542371835002" xfId="2517"/>
    <cellStyle name="style1542371835033" xfId="2518"/>
    <cellStyle name="style1542371835048" xfId="2519"/>
    <cellStyle name="style1542371835064" xfId="2520"/>
    <cellStyle name="style1542371835095" xfId="2521"/>
    <cellStyle name="style1542371835111" xfId="2522"/>
    <cellStyle name="style1542371835142" xfId="2523"/>
    <cellStyle name="style1542371835158" xfId="2524"/>
    <cellStyle name="style1542371835189" xfId="2525"/>
    <cellStyle name="style1542371835220" xfId="2526"/>
    <cellStyle name="style1542371918317" xfId="2527"/>
    <cellStyle name="style1542371918332" xfId="2528"/>
    <cellStyle name="style1542371918364" xfId="2529"/>
    <cellStyle name="style1542371918395" xfId="2530"/>
    <cellStyle name="style1542371918426" xfId="2531"/>
    <cellStyle name="style1542371918442" xfId="2532"/>
    <cellStyle name="style1542371918473" xfId="2533"/>
    <cellStyle name="style1542371918504" xfId="2534"/>
    <cellStyle name="style1542371918520" xfId="2535"/>
    <cellStyle name="style1542371918551" xfId="2536"/>
    <cellStyle name="style1542371918582" xfId="2537"/>
    <cellStyle name="style1542371918614" xfId="2538"/>
    <cellStyle name="style1542371918629" xfId="2539"/>
    <cellStyle name="style1542371918661" xfId="2540"/>
    <cellStyle name="style1542371918692" xfId="2541"/>
    <cellStyle name="style1542371918707" xfId="2542"/>
    <cellStyle name="style1542371918739" xfId="2543"/>
    <cellStyle name="style1542371918754" xfId="2544"/>
    <cellStyle name="style1542371918786" xfId="2545"/>
    <cellStyle name="style1542371918817" xfId="2546"/>
    <cellStyle name="style1542371918848" xfId="2547"/>
    <cellStyle name="style1542371918864" xfId="2548"/>
    <cellStyle name="style1542371918895" xfId="2549"/>
    <cellStyle name="style1542371918911" xfId="2550"/>
    <cellStyle name="style1542371918926" xfId="2551"/>
    <cellStyle name="style1542371918973" xfId="2552"/>
    <cellStyle name="style1542371918989" xfId="2553"/>
    <cellStyle name="style1542371919020" xfId="2554"/>
    <cellStyle name="style1542371919051" xfId="2555"/>
    <cellStyle name="style1542371919067" xfId="2556"/>
    <cellStyle name="style1542371919098" xfId="2557"/>
    <cellStyle name="style1542371919129" xfId="2558"/>
    <cellStyle name="style1542371919145" xfId="2559"/>
    <cellStyle name="style1542371919176" xfId="2560"/>
    <cellStyle name="style1542371919207" xfId="2561"/>
    <cellStyle name="style1542372116733" xfId="2562"/>
    <cellStyle name="style1542372116780" xfId="2563"/>
    <cellStyle name="style1542372116795" xfId="2564"/>
    <cellStyle name="style1542372116826" xfId="2565"/>
    <cellStyle name="style1542372116842" xfId="2566"/>
    <cellStyle name="style1542372116873" xfId="2567"/>
    <cellStyle name="style1542372116905" xfId="2568"/>
    <cellStyle name="style1542372116920" xfId="2569"/>
    <cellStyle name="style1542372116951" xfId="2570"/>
    <cellStyle name="style1542372116967" xfId="2571"/>
    <cellStyle name="style1542372116998" xfId="2572"/>
    <cellStyle name="style1542372117014" xfId="2573"/>
    <cellStyle name="style1542372117045" xfId="2574"/>
    <cellStyle name="style1542372117076" xfId="2575"/>
    <cellStyle name="style1542372117092" xfId="2576"/>
    <cellStyle name="style1542372117123" xfId="2577"/>
    <cellStyle name="style1542372117139" xfId="2578"/>
    <cellStyle name="style1542372117170" xfId="2579"/>
    <cellStyle name="style1542372117202" xfId="2580"/>
    <cellStyle name="style1542372117217" xfId="2581"/>
    <cellStyle name="style1542372117248" xfId="2582"/>
    <cellStyle name="style1542372117264" xfId="2583"/>
    <cellStyle name="style1542372117280" xfId="2584"/>
    <cellStyle name="style1542372117311" xfId="2585"/>
    <cellStyle name="style1542372117327" xfId="2586"/>
    <cellStyle name="style1542372117358" xfId="2587"/>
    <cellStyle name="style1542372117373" xfId="2588"/>
    <cellStyle name="style1542372117389" xfId="2589"/>
    <cellStyle name="style1542372117420" xfId="2590"/>
    <cellStyle name="style1542372117436" xfId="2591"/>
    <cellStyle name="style1542372117467" xfId="2592"/>
    <cellStyle name="style1542372117483" xfId="2593"/>
    <cellStyle name="style1542372117514" xfId="2594"/>
    <cellStyle name="style1542372117530" xfId="2595"/>
    <cellStyle name="style1542372117561" xfId="2596"/>
    <cellStyle name="style1543571535942" xfId="2597"/>
    <cellStyle name="style1543571535989" xfId="2598"/>
    <cellStyle name="style1543571536005" xfId="2599"/>
    <cellStyle name="style1543571536036" xfId="2600"/>
    <cellStyle name="style1543571536083" xfId="2601"/>
    <cellStyle name="style1543571536114" xfId="2602"/>
    <cellStyle name="style1543571536145" xfId="2603"/>
    <cellStyle name="style1543571536255" xfId="2604"/>
    <cellStyle name="style1543571536286" xfId="2605"/>
    <cellStyle name="style1543571536333" xfId="2606"/>
    <cellStyle name="style1543571536380" xfId="2607"/>
    <cellStyle name="style1543571536411" xfId="2608"/>
    <cellStyle name="style1543571536442" xfId="2609"/>
    <cellStyle name="style1543571536474" xfId="2610"/>
    <cellStyle name="style1543571536505" xfId="2611"/>
    <cellStyle name="style1543571536536" xfId="2612"/>
    <cellStyle name="style1543571536567" xfId="2613"/>
    <cellStyle name="style1543571536645" xfId="2614"/>
    <cellStyle name="style1543571536677" xfId="2615"/>
    <cellStyle name="style1543571536708" xfId="2616"/>
    <cellStyle name="style1543571536739" xfId="2617"/>
    <cellStyle name="style1543571536770" xfId="2618"/>
    <cellStyle name="style1543571536786" xfId="2619"/>
    <cellStyle name="style1543571536817" xfId="2620"/>
    <cellStyle name="style1543571536849" xfId="2621"/>
    <cellStyle name="style1543571536895" xfId="2622"/>
    <cellStyle name="style1543571536927" xfId="2623"/>
    <cellStyle name="style1543571536974" xfId="2624"/>
    <cellStyle name="style1543571537005" xfId="2392"/>
    <cellStyle name="style1543571537036" xfId="2393"/>
    <cellStyle name="style1543571537067" xfId="2394"/>
    <cellStyle name="style1543571537099" xfId="2395"/>
    <cellStyle name="style1543571537145" xfId="2396"/>
    <cellStyle name="style1543571537239" xfId="2397"/>
    <cellStyle name="style1543572318036" xfId="2625"/>
    <cellStyle name="style1543572318082" xfId="2626"/>
    <cellStyle name="style1543572318129" xfId="2627"/>
    <cellStyle name="style1543572318162" xfId="2628"/>
    <cellStyle name="style1543572318192" xfId="2629"/>
    <cellStyle name="style1543572318239" xfId="2630"/>
    <cellStyle name="style1543572318285" xfId="2631"/>
    <cellStyle name="style1543572318317" xfId="2632"/>
    <cellStyle name="style1543572318379" xfId="2633"/>
    <cellStyle name="style1543572318410" xfId="2634"/>
    <cellStyle name="style1543572318441" xfId="2635"/>
    <cellStyle name="style1543572318489" xfId="2636"/>
    <cellStyle name="style1543572318566" xfId="2637"/>
    <cellStyle name="style1543572318598" xfId="2638"/>
    <cellStyle name="style1543572318645" xfId="2639"/>
    <cellStyle name="style1543572318676" xfId="2640"/>
    <cellStyle name="style1543572318707" xfId="2641"/>
    <cellStyle name="style1543572318738" xfId="2642"/>
    <cellStyle name="style1543572318785" xfId="2643"/>
    <cellStyle name="style1543572318816" xfId="2644"/>
    <cellStyle name="style1543572318848" xfId="2645"/>
    <cellStyle name="style1543572318879" xfId="2646"/>
    <cellStyle name="style1543572318910" xfId="2647"/>
    <cellStyle name="style1543572318941" xfId="2648"/>
    <cellStyle name="style1543572318973" xfId="2649"/>
    <cellStyle name="style1543572319004" xfId="2650"/>
    <cellStyle name="style1543572319082" xfId="2651"/>
    <cellStyle name="style1543572319114" xfId="2652"/>
    <cellStyle name="style1543572319145" xfId="2653"/>
    <cellStyle name="style1543572319192" xfId="2654"/>
    <cellStyle name="style1543572319223" xfId="2655"/>
    <cellStyle name="style1543572319254" xfId="2656"/>
    <cellStyle name="style1543572319286" xfId="2657"/>
    <cellStyle name="style1543572319316" xfId="2658"/>
    <cellStyle name="Title 2" xfId="871"/>
    <cellStyle name="Total 2" xfId="872"/>
    <cellStyle name="Warning Text 2" xfId="873"/>
  </cellStyles>
  <dxfs count="0"/>
  <tableStyles count="0" defaultTableStyle="TableStyleMedium2" defaultPivotStyle="PivotStyleLight16"/>
  <colors>
    <mruColors>
      <color rgb="FF017D19"/>
      <color rgb="FF01891B"/>
      <color rgb="FF018D1C"/>
      <color rgb="FF01AF22"/>
      <color rgb="FF01991E"/>
      <color rgb="FF017317"/>
      <color rgb="FFAC3CCA"/>
      <color rgb="FFCA38CE"/>
      <color rgb="FFAC49BD"/>
      <color rgb="FF9755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'1. Plaats in het huishouden'!$T$27</c:f>
              <c:strCache>
                <c:ptCount val="1"/>
                <c:pt idx="0">
                  <c:v>Den Haag</c:v>
                </c:pt>
              </c:strCache>
            </c:strRef>
          </c:tx>
          <c:spPr>
            <a:solidFill>
              <a:srgbClr val="92D050"/>
            </a:solidFill>
          </c:spPr>
          <c:invertIfNegative val="0"/>
          <c:cat>
            <c:strRef>
              <c:f>'1. Plaats in het huishouden'!$U$35:$U$40</c:f>
              <c:strCache>
                <c:ptCount val="6"/>
                <c:pt idx="0">
                  <c:v>Thuiswonend kind</c:v>
                </c:pt>
                <c:pt idx="1">
                  <c:v>Alleenstaand</c:v>
                </c:pt>
                <c:pt idx="2">
                  <c:v>Partner in paar zonder kinderen</c:v>
                </c:pt>
                <c:pt idx="3">
                  <c:v>Partner in paar met kinderen</c:v>
                </c:pt>
                <c:pt idx="4">
                  <c:v>Ouder in eenouderhuishouden</c:v>
                </c:pt>
                <c:pt idx="5">
                  <c:v>Overig lid huishouden</c:v>
                </c:pt>
              </c:strCache>
            </c:strRef>
          </c:cat>
          <c:val>
            <c:numRef>
              <c:f>'1. Plaats in het huishouden'!$W$28:$W$33</c:f>
              <c:numCache>
                <c:formatCode>0%</c:formatCode>
                <c:ptCount val="6"/>
                <c:pt idx="0">
                  <c:v>0.15444015444015444</c:v>
                </c:pt>
                <c:pt idx="1">
                  <c:v>0.56370656370656369</c:v>
                </c:pt>
                <c:pt idx="2">
                  <c:v>9.6525096525096526E-2</c:v>
                </c:pt>
                <c:pt idx="3">
                  <c:v>0.13513513513513514</c:v>
                </c:pt>
                <c:pt idx="4">
                  <c:v>2.3166023166023165E-2</c:v>
                </c:pt>
                <c:pt idx="5">
                  <c:v>2.7027027027027029E-2</c:v>
                </c:pt>
              </c:numCache>
            </c:numRef>
          </c:val>
          <c:extLst>
            <c:ext xmlns:c16="http://schemas.microsoft.com/office/drawing/2014/chart" uri="{C3380CC4-5D6E-409C-BE32-E72D297353CC}">
              <c16:uniqueId val="{00000000-DABF-4262-BEEF-469D3C51F965}"/>
            </c:ext>
          </c:extLst>
        </c:ser>
        <c:ser>
          <c:idx val="1"/>
          <c:order val="1"/>
          <c:tx>
            <c:strRef>
              <c:f>'1. Plaats in het huishouden'!$T$34</c:f>
              <c:strCache>
                <c:ptCount val="1"/>
                <c:pt idx="0">
                  <c:v>G4 (exclusief Den Haag)</c:v>
                </c:pt>
              </c:strCache>
            </c:strRef>
          </c:tx>
          <c:spPr>
            <a:solidFill>
              <a:schemeClr val="tx2">
                <a:lumMod val="60000"/>
                <a:lumOff val="40000"/>
              </a:schemeClr>
            </a:solidFill>
          </c:spPr>
          <c:invertIfNegative val="0"/>
          <c:cat>
            <c:strRef>
              <c:f>'1. Plaats in het huishouden'!$U$35:$U$40</c:f>
              <c:strCache>
                <c:ptCount val="6"/>
                <c:pt idx="0">
                  <c:v>Thuiswonend kind</c:v>
                </c:pt>
                <c:pt idx="1">
                  <c:v>Alleenstaand</c:v>
                </c:pt>
                <c:pt idx="2">
                  <c:v>Partner in paar zonder kinderen</c:v>
                </c:pt>
                <c:pt idx="3">
                  <c:v>Partner in paar met kinderen</c:v>
                </c:pt>
                <c:pt idx="4">
                  <c:v>Ouder in eenouderhuishouden</c:v>
                </c:pt>
                <c:pt idx="5">
                  <c:v>Overig lid huishouden</c:v>
                </c:pt>
              </c:strCache>
            </c:strRef>
          </c:cat>
          <c:val>
            <c:numRef>
              <c:f>'1. Plaats in het huishouden'!$W$35:$W$40</c:f>
              <c:numCache>
                <c:formatCode>0%</c:formatCode>
                <c:ptCount val="6"/>
                <c:pt idx="0">
                  <c:v>0.24242424242424243</c:v>
                </c:pt>
                <c:pt idx="1">
                  <c:v>0.41025641025641024</c:v>
                </c:pt>
                <c:pt idx="2">
                  <c:v>9.9067599067599071E-2</c:v>
                </c:pt>
                <c:pt idx="3">
                  <c:v>0.20046620046620048</c:v>
                </c:pt>
                <c:pt idx="4">
                  <c:v>2.564102564102564E-2</c:v>
                </c:pt>
                <c:pt idx="5">
                  <c:v>2.097902097902098E-2</c:v>
                </c:pt>
              </c:numCache>
            </c:numRef>
          </c:val>
          <c:extLst>
            <c:ext xmlns:c16="http://schemas.microsoft.com/office/drawing/2014/chart" uri="{C3380CC4-5D6E-409C-BE32-E72D297353CC}">
              <c16:uniqueId val="{00000001-DABF-4262-BEEF-469D3C51F965}"/>
            </c:ext>
          </c:extLst>
        </c:ser>
        <c:dLbls>
          <c:showLegendKey val="0"/>
          <c:showVal val="0"/>
          <c:showCatName val="0"/>
          <c:showSerName val="0"/>
          <c:showPercent val="0"/>
          <c:showBubbleSize val="0"/>
        </c:dLbls>
        <c:gapWidth val="150"/>
        <c:axId val="42173952"/>
        <c:axId val="42175488"/>
      </c:barChart>
      <c:catAx>
        <c:axId val="42173952"/>
        <c:scaling>
          <c:orientation val="maxMin"/>
        </c:scaling>
        <c:delete val="0"/>
        <c:axPos val="l"/>
        <c:numFmt formatCode="General" sourceLinked="0"/>
        <c:majorTickMark val="out"/>
        <c:minorTickMark val="none"/>
        <c:tickLblPos val="nextTo"/>
        <c:crossAx val="42175488"/>
        <c:crosses val="autoZero"/>
        <c:auto val="1"/>
        <c:lblAlgn val="ctr"/>
        <c:lblOffset val="100"/>
        <c:noMultiLvlLbl val="0"/>
      </c:catAx>
      <c:valAx>
        <c:axId val="42175488"/>
        <c:scaling>
          <c:orientation val="minMax"/>
          <c:max val="0.75000000000000011"/>
        </c:scaling>
        <c:delete val="0"/>
        <c:axPos val="b"/>
        <c:majorGridlines/>
        <c:numFmt formatCode="0%" sourceLinked="1"/>
        <c:majorTickMark val="out"/>
        <c:minorTickMark val="none"/>
        <c:tickLblPos val="nextTo"/>
        <c:crossAx val="42173952"/>
        <c:crosses val="max"/>
        <c:crossBetween val="between"/>
        <c:majorUnit val="0.25"/>
      </c:valAx>
      <c:spPr>
        <a:noFill/>
      </c:spPr>
    </c:plotArea>
    <c:legend>
      <c:legendPos val="b"/>
      <c:layout/>
      <c:overlay val="0"/>
    </c:legend>
    <c:plotVisOnly val="0"/>
    <c:dispBlanksAs val="gap"/>
    <c:showDLblsOverMax val="0"/>
  </c:chart>
  <c:spPr>
    <a:noFill/>
    <a:ln>
      <a:noFill/>
    </a:ln>
  </c:spPr>
  <c:txPr>
    <a:bodyPr/>
    <a:lstStyle/>
    <a:p>
      <a:pPr>
        <a:defRPr sz="1200"/>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'2. Onderwijsdeelname'!$T$27</c:f>
              <c:strCache>
                <c:ptCount val="1"/>
                <c:pt idx="0">
                  <c:v>Den Haag</c:v>
                </c:pt>
              </c:strCache>
            </c:strRef>
          </c:tx>
          <c:spPr>
            <a:solidFill>
              <a:srgbClr val="92D050"/>
            </a:solidFill>
          </c:spPr>
          <c:invertIfNegative val="0"/>
          <c:cat>
            <c:strRef>
              <c:f>'2. Onderwijsdeelname'!$U$28:$U$33</c:f>
              <c:strCache>
                <c:ptCount val="6"/>
                <c:pt idx="0">
                  <c:v>Primair onderwijs </c:v>
                </c:pt>
                <c:pt idx="1">
                  <c:v>Voortgezet onderwijs</c:v>
                </c:pt>
                <c:pt idx="2">
                  <c:v>Middelbaar beroepsonderwijs (mbo) </c:v>
                </c:pt>
                <c:pt idx="3">
                  <c:v>Hoger beroepsonderwijs (hbo) </c:v>
                </c:pt>
                <c:pt idx="4">
                  <c:v>Wetenschappelijk onderwijs (wo) </c:v>
                </c:pt>
                <c:pt idx="5">
                  <c:v>Geen onderwijs</c:v>
                </c:pt>
              </c:strCache>
            </c:strRef>
          </c:cat>
          <c:val>
            <c:numRef>
              <c:f>'2. Onderwijsdeelname'!$W$28:$W$33</c:f>
              <c:numCache>
                <c:formatCode>0%</c:formatCode>
                <c:ptCount val="6"/>
                <c:pt idx="0">
                  <c:v>8.0645161290322578E-2</c:v>
                </c:pt>
                <c:pt idx="1">
                  <c:v>0.13709677419354838</c:v>
                </c:pt>
                <c:pt idx="2">
                  <c:v>1.6129032258064516E-2</c:v>
                </c:pt>
                <c:pt idx="3">
                  <c:v>0</c:v>
                </c:pt>
                <c:pt idx="4">
                  <c:v>0</c:v>
                </c:pt>
                <c:pt idx="5">
                  <c:v>0.77419354838709675</c:v>
                </c:pt>
              </c:numCache>
            </c:numRef>
          </c:val>
          <c:extLst>
            <c:ext xmlns:c16="http://schemas.microsoft.com/office/drawing/2014/chart" uri="{C3380CC4-5D6E-409C-BE32-E72D297353CC}">
              <c16:uniqueId val="{00000000-07D8-4277-9534-66B3E71C5E7A}"/>
            </c:ext>
          </c:extLst>
        </c:ser>
        <c:ser>
          <c:idx val="1"/>
          <c:order val="1"/>
          <c:tx>
            <c:strRef>
              <c:f>'2. Onderwijsdeelname'!$T$34</c:f>
              <c:strCache>
                <c:ptCount val="1"/>
                <c:pt idx="0">
                  <c:v>G4 (exclusief Den Haag)</c:v>
                </c:pt>
              </c:strCache>
            </c:strRef>
          </c:tx>
          <c:spPr>
            <a:solidFill>
              <a:schemeClr val="tx2">
                <a:lumMod val="60000"/>
                <a:lumOff val="40000"/>
              </a:schemeClr>
            </a:solidFill>
          </c:spPr>
          <c:invertIfNegative val="0"/>
          <c:cat>
            <c:strRef>
              <c:f>'2. Onderwijsdeelname'!$U$28:$U$33</c:f>
              <c:strCache>
                <c:ptCount val="6"/>
                <c:pt idx="0">
                  <c:v>Primair onderwijs </c:v>
                </c:pt>
                <c:pt idx="1">
                  <c:v>Voortgezet onderwijs</c:v>
                </c:pt>
                <c:pt idx="2">
                  <c:v>Middelbaar beroepsonderwijs (mbo) </c:v>
                </c:pt>
                <c:pt idx="3">
                  <c:v>Hoger beroepsonderwijs (hbo) </c:v>
                </c:pt>
                <c:pt idx="4">
                  <c:v>Wetenschappelijk onderwijs (wo) </c:v>
                </c:pt>
                <c:pt idx="5">
                  <c:v>Geen onderwijs</c:v>
                </c:pt>
              </c:strCache>
            </c:strRef>
          </c:cat>
          <c:val>
            <c:numRef>
              <c:f>'2. Onderwijsdeelname'!$W$35:$W$40</c:f>
              <c:numCache>
                <c:formatCode>0%</c:formatCode>
                <c:ptCount val="6"/>
                <c:pt idx="0">
                  <c:v>0.14051522248243559</c:v>
                </c:pt>
                <c:pt idx="1">
                  <c:v>9.1334894613583142E-2</c:v>
                </c:pt>
                <c:pt idx="2">
                  <c:v>1.1709601873536301E-2</c:v>
                </c:pt>
                <c:pt idx="3">
                  <c:v>2.34192037470726E-3</c:v>
                </c:pt>
                <c:pt idx="4">
                  <c:v>0</c:v>
                </c:pt>
                <c:pt idx="5">
                  <c:v>0.75644028103044492</c:v>
                </c:pt>
              </c:numCache>
            </c:numRef>
          </c:val>
          <c:extLst>
            <c:ext xmlns:c16="http://schemas.microsoft.com/office/drawing/2014/chart" uri="{C3380CC4-5D6E-409C-BE32-E72D297353CC}">
              <c16:uniqueId val="{00000001-07D8-4277-9534-66B3E71C5E7A}"/>
            </c:ext>
          </c:extLst>
        </c:ser>
        <c:dLbls>
          <c:showLegendKey val="0"/>
          <c:showVal val="0"/>
          <c:showCatName val="0"/>
          <c:showSerName val="0"/>
          <c:showPercent val="0"/>
          <c:showBubbleSize val="0"/>
        </c:dLbls>
        <c:gapWidth val="150"/>
        <c:axId val="44422656"/>
        <c:axId val="44424192"/>
      </c:barChart>
      <c:catAx>
        <c:axId val="44422656"/>
        <c:scaling>
          <c:orientation val="maxMin"/>
        </c:scaling>
        <c:delete val="0"/>
        <c:axPos val="l"/>
        <c:numFmt formatCode="General" sourceLinked="0"/>
        <c:majorTickMark val="out"/>
        <c:minorTickMark val="none"/>
        <c:tickLblPos val="nextTo"/>
        <c:crossAx val="44424192"/>
        <c:crosses val="autoZero"/>
        <c:auto val="1"/>
        <c:lblAlgn val="ctr"/>
        <c:lblOffset val="100"/>
        <c:noMultiLvlLbl val="0"/>
      </c:catAx>
      <c:valAx>
        <c:axId val="44424192"/>
        <c:scaling>
          <c:orientation val="minMax"/>
          <c:max val="1"/>
        </c:scaling>
        <c:delete val="0"/>
        <c:axPos val="b"/>
        <c:majorGridlines/>
        <c:numFmt formatCode="0%" sourceLinked="1"/>
        <c:majorTickMark val="out"/>
        <c:minorTickMark val="none"/>
        <c:tickLblPos val="nextTo"/>
        <c:crossAx val="44422656"/>
        <c:crosses val="max"/>
        <c:crossBetween val="between"/>
        <c:majorUnit val="0.25"/>
      </c:valAx>
      <c:spPr>
        <a:noFill/>
      </c:spPr>
    </c:plotArea>
    <c:legend>
      <c:legendPos val="b"/>
      <c:layout/>
      <c:overlay val="0"/>
    </c:legend>
    <c:plotVisOnly val="0"/>
    <c:dispBlanksAs val="gap"/>
    <c:showDLblsOverMax val="0"/>
  </c:chart>
  <c:spPr>
    <a:noFill/>
    <a:ln>
      <a:noFill/>
    </a:ln>
  </c:spPr>
  <c:txPr>
    <a:bodyPr/>
    <a:lstStyle/>
    <a:p>
      <a:pPr>
        <a:defRPr sz="1200"/>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'3. Inburgering'!$T$27</c:f>
              <c:strCache>
                <c:ptCount val="1"/>
                <c:pt idx="0">
                  <c:v>Den Haag</c:v>
                </c:pt>
              </c:strCache>
            </c:strRef>
          </c:tx>
          <c:spPr>
            <a:solidFill>
              <a:srgbClr val="92D050"/>
            </a:solidFill>
          </c:spPr>
          <c:invertIfNegative val="0"/>
          <c:cat>
            <c:strRef>
              <c:f>'3. Inburgering'!$U$28:$U$33</c:f>
              <c:strCache>
                <c:ptCount val="6"/>
                <c:pt idx="0">
                  <c:v>NT2-examen behaald</c:v>
                </c:pt>
                <c:pt idx="1">
                  <c:v>Inburgeringsexamen behaald</c:v>
                </c:pt>
                <c:pt idx="2">
                  <c:v>Heeft geen examen behaald</c:v>
                </c:pt>
                <c:pt idx="3">
                  <c:v>Totaal</c:v>
                </c:pt>
                <c:pt idx="4">
                  <c:v>NT2-examen behaald</c:v>
                </c:pt>
                <c:pt idx="5">
                  <c:v>Inburgeringsexamen behaald</c:v>
                </c:pt>
              </c:strCache>
            </c:strRef>
          </c:cat>
          <c:val>
            <c:numRef>
              <c:f>'3. Inburgering'!$W$28:$W$30</c:f>
              <c:numCache>
                <c:formatCode>0%</c:formatCode>
                <c:ptCount val="3"/>
                <c:pt idx="0">
                  <c:v>1.0714285714285714E-2</c:v>
                </c:pt>
                <c:pt idx="1">
                  <c:v>3.9285714285714285E-2</c:v>
                </c:pt>
                <c:pt idx="2">
                  <c:v>0.95</c:v>
                </c:pt>
              </c:numCache>
            </c:numRef>
          </c:val>
          <c:extLst>
            <c:ext xmlns:c16="http://schemas.microsoft.com/office/drawing/2014/chart" uri="{C3380CC4-5D6E-409C-BE32-E72D297353CC}">
              <c16:uniqueId val="{00000000-07D8-4277-9534-66B3E71C5E7A}"/>
            </c:ext>
          </c:extLst>
        </c:ser>
        <c:ser>
          <c:idx val="1"/>
          <c:order val="1"/>
          <c:tx>
            <c:strRef>
              <c:f>'3. Inburgering'!$T$31</c:f>
              <c:strCache>
                <c:ptCount val="1"/>
                <c:pt idx="0">
                  <c:v>G4 (exclusief Den Haag)</c:v>
                </c:pt>
              </c:strCache>
            </c:strRef>
          </c:tx>
          <c:spPr>
            <a:solidFill>
              <a:schemeClr val="tx2">
                <a:lumMod val="60000"/>
                <a:lumOff val="40000"/>
              </a:schemeClr>
            </a:solidFill>
          </c:spPr>
          <c:invertIfNegative val="0"/>
          <c:cat>
            <c:strRef>
              <c:f>'3. Inburgering'!$U$28:$U$33</c:f>
              <c:strCache>
                <c:ptCount val="6"/>
                <c:pt idx="0">
                  <c:v>NT2-examen behaald</c:v>
                </c:pt>
                <c:pt idx="1">
                  <c:v>Inburgeringsexamen behaald</c:v>
                </c:pt>
                <c:pt idx="2">
                  <c:v>Heeft geen examen behaald</c:v>
                </c:pt>
                <c:pt idx="3">
                  <c:v>Totaal</c:v>
                </c:pt>
                <c:pt idx="4">
                  <c:v>NT2-examen behaald</c:v>
                </c:pt>
                <c:pt idx="5">
                  <c:v>Inburgeringsexamen behaald</c:v>
                </c:pt>
              </c:strCache>
            </c:strRef>
          </c:cat>
          <c:val>
            <c:numRef>
              <c:f>'3. Inburgering'!$W$32:$W$34</c:f>
              <c:numCache>
                <c:formatCode>0%</c:formatCode>
                <c:ptCount val="3"/>
                <c:pt idx="0">
                  <c:v>1.3499480789200415E-2</c:v>
                </c:pt>
                <c:pt idx="1">
                  <c:v>4.1536863966770511E-2</c:v>
                </c:pt>
                <c:pt idx="2">
                  <c:v>0.94496365524402903</c:v>
                </c:pt>
              </c:numCache>
            </c:numRef>
          </c:val>
          <c:extLst>
            <c:ext xmlns:c16="http://schemas.microsoft.com/office/drawing/2014/chart" uri="{C3380CC4-5D6E-409C-BE32-E72D297353CC}">
              <c16:uniqueId val="{00000001-07D8-4277-9534-66B3E71C5E7A}"/>
            </c:ext>
          </c:extLst>
        </c:ser>
        <c:dLbls>
          <c:showLegendKey val="0"/>
          <c:showVal val="0"/>
          <c:showCatName val="0"/>
          <c:showSerName val="0"/>
          <c:showPercent val="0"/>
          <c:showBubbleSize val="0"/>
        </c:dLbls>
        <c:gapWidth val="150"/>
        <c:axId val="44754432"/>
        <c:axId val="44755968"/>
      </c:barChart>
      <c:catAx>
        <c:axId val="44754432"/>
        <c:scaling>
          <c:orientation val="maxMin"/>
        </c:scaling>
        <c:delete val="0"/>
        <c:axPos val="l"/>
        <c:numFmt formatCode="General" sourceLinked="0"/>
        <c:majorTickMark val="out"/>
        <c:minorTickMark val="none"/>
        <c:tickLblPos val="nextTo"/>
        <c:crossAx val="44755968"/>
        <c:crosses val="autoZero"/>
        <c:auto val="1"/>
        <c:lblAlgn val="ctr"/>
        <c:lblOffset val="100"/>
        <c:noMultiLvlLbl val="0"/>
      </c:catAx>
      <c:valAx>
        <c:axId val="44755968"/>
        <c:scaling>
          <c:orientation val="minMax"/>
          <c:max val="1"/>
        </c:scaling>
        <c:delete val="0"/>
        <c:axPos val="b"/>
        <c:majorGridlines/>
        <c:numFmt formatCode="0%" sourceLinked="1"/>
        <c:majorTickMark val="out"/>
        <c:minorTickMark val="none"/>
        <c:tickLblPos val="nextTo"/>
        <c:crossAx val="44754432"/>
        <c:crosses val="max"/>
        <c:crossBetween val="between"/>
        <c:majorUnit val="0.25"/>
      </c:valAx>
      <c:spPr>
        <a:noFill/>
      </c:spPr>
    </c:plotArea>
    <c:legend>
      <c:legendPos val="b"/>
      <c:layout/>
      <c:overlay val="0"/>
    </c:legend>
    <c:plotVisOnly val="0"/>
    <c:dispBlanksAs val="gap"/>
    <c:showDLblsOverMax val="0"/>
  </c:chart>
  <c:spPr>
    <a:noFill/>
    <a:ln>
      <a:noFill/>
    </a:ln>
  </c:spPr>
  <c:txPr>
    <a:bodyPr/>
    <a:lstStyle/>
    <a:p>
      <a:pPr>
        <a:defRPr sz="1200"/>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'4. Sociaaleconomische status'!$T$27</c:f>
              <c:strCache>
                <c:ptCount val="1"/>
                <c:pt idx="0">
                  <c:v>Den Haag</c:v>
                </c:pt>
              </c:strCache>
            </c:strRef>
          </c:tx>
          <c:spPr>
            <a:solidFill>
              <a:srgbClr val="92D050"/>
            </a:solidFill>
          </c:spPr>
          <c:invertIfNegative val="0"/>
          <c:cat>
            <c:strRef>
              <c:f>'4. Sociaaleconomische status'!$U$28:$U$33</c:f>
              <c:strCache>
                <c:ptCount val="6"/>
                <c:pt idx="0">
                  <c:v>Werknemer of zelfstandige</c:v>
                </c:pt>
                <c:pt idx="1">
                  <c:v>Bijstandsuitkering</c:v>
                </c:pt>
                <c:pt idx="2">
                  <c:v>Geen inkomen, schoolgaand of overig</c:v>
                </c:pt>
                <c:pt idx="3">
                  <c:v>Totaal</c:v>
                </c:pt>
                <c:pt idx="4">
                  <c:v>Werknemer of zelfstandige</c:v>
                </c:pt>
                <c:pt idx="5">
                  <c:v>Bijstandsuitkering</c:v>
                </c:pt>
              </c:strCache>
            </c:strRef>
          </c:cat>
          <c:val>
            <c:numRef>
              <c:f>'4. Sociaaleconomische status'!$W$28:$W$30</c:f>
              <c:numCache>
                <c:formatCode>0%</c:formatCode>
                <c:ptCount val="3"/>
                <c:pt idx="0">
                  <c:v>2.0618556701030927E-2</c:v>
                </c:pt>
                <c:pt idx="1">
                  <c:v>0.93470790378006874</c:v>
                </c:pt>
                <c:pt idx="2">
                  <c:v>4.4673539518900345E-2</c:v>
                </c:pt>
              </c:numCache>
            </c:numRef>
          </c:val>
          <c:extLst>
            <c:ext xmlns:c16="http://schemas.microsoft.com/office/drawing/2014/chart" uri="{C3380CC4-5D6E-409C-BE32-E72D297353CC}">
              <c16:uniqueId val="{00000000-07D8-4277-9534-66B3E71C5E7A}"/>
            </c:ext>
          </c:extLst>
        </c:ser>
        <c:ser>
          <c:idx val="1"/>
          <c:order val="1"/>
          <c:tx>
            <c:strRef>
              <c:f>'4. Sociaaleconomische status'!$T$31</c:f>
              <c:strCache>
                <c:ptCount val="1"/>
                <c:pt idx="0">
                  <c:v>G4 (exclusief Den Haag)</c:v>
                </c:pt>
              </c:strCache>
            </c:strRef>
          </c:tx>
          <c:spPr>
            <a:solidFill>
              <a:schemeClr val="tx2">
                <a:lumMod val="60000"/>
                <a:lumOff val="40000"/>
              </a:schemeClr>
            </a:solidFill>
          </c:spPr>
          <c:invertIfNegative val="0"/>
          <c:cat>
            <c:strRef>
              <c:f>'4. Sociaaleconomische status'!$U$28:$U$33</c:f>
              <c:strCache>
                <c:ptCount val="6"/>
                <c:pt idx="0">
                  <c:v>Werknemer of zelfstandige</c:v>
                </c:pt>
                <c:pt idx="1">
                  <c:v>Bijstandsuitkering</c:v>
                </c:pt>
                <c:pt idx="2">
                  <c:v>Geen inkomen, schoolgaand of overig</c:v>
                </c:pt>
                <c:pt idx="3">
                  <c:v>Totaal</c:v>
                </c:pt>
                <c:pt idx="4">
                  <c:v>Werknemer of zelfstandige</c:v>
                </c:pt>
                <c:pt idx="5">
                  <c:v>Bijstandsuitkering</c:v>
                </c:pt>
              </c:strCache>
            </c:strRef>
          </c:cat>
          <c:val>
            <c:numRef>
              <c:f>'4. Sociaaleconomische status'!$W$32:$W$34</c:f>
              <c:numCache>
                <c:formatCode>0%</c:formatCode>
                <c:ptCount val="3"/>
                <c:pt idx="0">
                  <c:v>3.112449799196787E-2</c:v>
                </c:pt>
                <c:pt idx="1">
                  <c:v>0.92269076305220887</c:v>
                </c:pt>
                <c:pt idx="2">
                  <c:v>4.6184738955823292E-2</c:v>
                </c:pt>
              </c:numCache>
            </c:numRef>
          </c:val>
          <c:extLst>
            <c:ext xmlns:c16="http://schemas.microsoft.com/office/drawing/2014/chart" uri="{C3380CC4-5D6E-409C-BE32-E72D297353CC}">
              <c16:uniqueId val="{00000001-07D8-4277-9534-66B3E71C5E7A}"/>
            </c:ext>
          </c:extLst>
        </c:ser>
        <c:dLbls>
          <c:showLegendKey val="0"/>
          <c:showVal val="0"/>
          <c:showCatName val="0"/>
          <c:showSerName val="0"/>
          <c:showPercent val="0"/>
          <c:showBubbleSize val="0"/>
        </c:dLbls>
        <c:gapWidth val="150"/>
        <c:axId val="44639744"/>
        <c:axId val="44641280"/>
      </c:barChart>
      <c:catAx>
        <c:axId val="44639744"/>
        <c:scaling>
          <c:orientation val="maxMin"/>
        </c:scaling>
        <c:delete val="0"/>
        <c:axPos val="l"/>
        <c:numFmt formatCode="General" sourceLinked="0"/>
        <c:majorTickMark val="out"/>
        <c:minorTickMark val="none"/>
        <c:tickLblPos val="nextTo"/>
        <c:crossAx val="44641280"/>
        <c:crosses val="autoZero"/>
        <c:auto val="1"/>
        <c:lblAlgn val="ctr"/>
        <c:lblOffset val="100"/>
        <c:noMultiLvlLbl val="0"/>
      </c:catAx>
      <c:valAx>
        <c:axId val="44641280"/>
        <c:scaling>
          <c:orientation val="minMax"/>
          <c:max val="1"/>
        </c:scaling>
        <c:delete val="0"/>
        <c:axPos val="b"/>
        <c:majorGridlines/>
        <c:numFmt formatCode="0%" sourceLinked="1"/>
        <c:majorTickMark val="out"/>
        <c:minorTickMark val="none"/>
        <c:tickLblPos val="nextTo"/>
        <c:crossAx val="44639744"/>
        <c:crosses val="max"/>
        <c:crossBetween val="between"/>
        <c:majorUnit val="0.25"/>
      </c:valAx>
      <c:spPr>
        <a:noFill/>
      </c:spPr>
    </c:plotArea>
    <c:legend>
      <c:legendPos val="b"/>
      <c:layout/>
      <c:overlay val="0"/>
    </c:legend>
    <c:plotVisOnly val="0"/>
    <c:dispBlanksAs val="gap"/>
    <c:showDLblsOverMax val="0"/>
  </c:chart>
  <c:spPr>
    <a:noFill/>
    <a:ln>
      <a:noFill/>
    </a:ln>
  </c:spPr>
  <c:txPr>
    <a:bodyPr/>
    <a:lstStyle/>
    <a:p>
      <a:pPr>
        <a:defRPr sz="1200"/>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'5. Mediaan inkomen'!$T$31</c:f>
              <c:strCache>
                <c:ptCount val="1"/>
                <c:pt idx="0">
                  <c:v>G4 (exclusief Den Haag)</c:v>
                </c:pt>
              </c:strCache>
            </c:strRef>
          </c:tx>
          <c:spPr>
            <a:solidFill>
              <a:schemeClr val="tx2">
                <a:lumMod val="60000"/>
                <a:lumOff val="40000"/>
              </a:schemeClr>
            </a:solidFill>
          </c:spPr>
          <c:invertIfNegative val="0"/>
          <c:cat>
            <c:strRef>
              <c:f>'5. Mediaan inkomen'!$U$28:$U$33</c:f>
              <c:strCache>
                <c:ptCount val="6"/>
                <c:pt idx="0">
                  <c:v>Syrië</c:v>
                </c:pt>
                <c:pt idx="1">
                  <c:v>Eritrea</c:v>
                </c:pt>
                <c:pt idx="2">
                  <c:v>Overig</c:v>
                </c:pt>
                <c:pt idx="3">
                  <c:v>Totaal</c:v>
                </c:pt>
                <c:pt idx="4">
                  <c:v>Syrië</c:v>
                </c:pt>
                <c:pt idx="5">
                  <c:v>Eritrea</c:v>
                </c:pt>
              </c:strCache>
            </c:strRef>
          </c:cat>
          <c:val>
            <c:numRef>
              <c:f>'5. Mediaan inkomen'!$W$32:$W$34</c:f>
              <c:numCache>
                <c:formatCode>0</c:formatCode>
                <c:ptCount val="3"/>
                <c:pt idx="0">
                  <c:v>10300</c:v>
                </c:pt>
                <c:pt idx="1">
                  <c:v>12700</c:v>
                </c:pt>
                <c:pt idx="2">
                  <c:v>13700</c:v>
                </c:pt>
              </c:numCache>
            </c:numRef>
          </c:val>
          <c:extLst>
            <c:ext xmlns:c16="http://schemas.microsoft.com/office/drawing/2014/chart" uri="{C3380CC4-5D6E-409C-BE32-E72D297353CC}">
              <c16:uniqueId val="{00000001-07D8-4277-9534-66B3E71C5E7A}"/>
            </c:ext>
          </c:extLst>
        </c:ser>
        <c:ser>
          <c:idx val="0"/>
          <c:order val="1"/>
          <c:tx>
            <c:strRef>
              <c:f>'5. Mediaan inkomen'!$T$27</c:f>
              <c:strCache>
                <c:ptCount val="1"/>
                <c:pt idx="0">
                  <c:v>Den Haag</c:v>
                </c:pt>
              </c:strCache>
            </c:strRef>
          </c:tx>
          <c:spPr>
            <a:solidFill>
              <a:srgbClr val="92D050"/>
            </a:solidFill>
          </c:spPr>
          <c:invertIfNegative val="0"/>
          <c:cat>
            <c:strRef>
              <c:f>'5. Mediaan inkomen'!$U$28:$U$33</c:f>
              <c:strCache>
                <c:ptCount val="6"/>
                <c:pt idx="0">
                  <c:v>Syrië</c:v>
                </c:pt>
                <c:pt idx="1">
                  <c:v>Eritrea</c:v>
                </c:pt>
                <c:pt idx="2">
                  <c:v>Overig</c:v>
                </c:pt>
                <c:pt idx="3">
                  <c:v>Totaal</c:v>
                </c:pt>
                <c:pt idx="4">
                  <c:v>Syrië</c:v>
                </c:pt>
                <c:pt idx="5">
                  <c:v>Eritrea</c:v>
                </c:pt>
              </c:strCache>
            </c:strRef>
          </c:cat>
          <c:val>
            <c:numRef>
              <c:f>'5. Mediaan inkomen'!$W$28:$W$30</c:f>
              <c:numCache>
                <c:formatCode>0</c:formatCode>
                <c:ptCount val="3"/>
                <c:pt idx="0">
                  <c:v>11000</c:v>
                </c:pt>
                <c:pt idx="1">
                  <c:v>14700</c:v>
                </c:pt>
                <c:pt idx="2">
                  <c:v>13000</c:v>
                </c:pt>
              </c:numCache>
            </c:numRef>
          </c:val>
          <c:extLst>
            <c:ext xmlns:c16="http://schemas.microsoft.com/office/drawing/2014/chart" uri="{C3380CC4-5D6E-409C-BE32-E72D297353CC}">
              <c16:uniqueId val="{00000000-07D8-4277-9534-66B3E71C5E7A}"/>
            </c:ext>
          </c:extLst>
        </c:ser>
        <c:dLbls>
          <c:showLegendKey val="0"/>
          <c:showVal val="0"/>
          <c:showCatName val="0"/>
          <c:showSerName val="0"/>
          <c:showPercent val="0"/>
          <c:showBubbleSize val="0"/>
        </c:dLbls>
        <c:gapWidth val="150"/>
        <c:axId val="44690432"/>
        <c:axId val="44692224"/>
      </c:barChart>
      <c:catAx>
        <c:axId val="44690432"/>
        <c:scaling>
          <c:orientation val="maxMin"/>
        </c:scaling>
        <c:delete val="0"/>
        <c:axPos val="b"/>
        <c:numFmt formatCode="General" sourceLinked="0"/>
        <c:majorTickMark val="out"/>
        <c:minorTickMark val="none"/>
        <c:tickLblPos val="nextTo"/>
        <c:crossAx val="44692224"/>
        <c:crosses val="autoZero"/>
        <c:auto val="1"/>
        <c:lblAlgn val="ctr"/>
        <c:lblOffset val="100"/>
        <c:noMultiLvlLbl val="0"/>
      </c:catAx>
      <c:valAx>
        <c:axId val="44692224"/>
        <c:scaling>
          <c:orientation val="minMax"/>
          <c:max val="20000"/>
        </c:scaling>
        <c:delete val="0"/>
        <c:axPos val="l"/>
        <c:majorGridlines/>
        <c:numFmt formatCode="0" sourceLinked="1"/>
        <c:majorTickMark val="out"/>
        <c:minorTickMark val="none"/>
        <c:tickLblPos val="nextTo"/>
        <c:crossAx val="44690432"/>
        <c:crosses val="max"/>
        <c:crossBetween val="between"/>
        <c:majorUnit val="5000"/>
        <c:dispUnits>
          <c:builtInUnit val="thousands"/>
          <c:dispUnitsLbl>
            <c:layout/>
            <c:tx>
              <c:rich>
                <a:bodyPr/>
                <a:lstStyle/>
                <a:p>
                  <a:pPr>
                    <a:defRPr/>
                  </a:pPr>
                  <a:r>
                    <a:rPr lang="en-US" b="0"/>
                    <a:t>x 1 000 Euro</a:t>
                  </a:r>
                </a:p>
              </c:rich>
            </c:tx>
          </c:dispUnitsLbl>
        </c:dispUnits>
      </c:valAx>
      <c:spPr>
        <a:noFill/>
      </c:spPr>
    </c:plotArea>
    <c:legend>
      <c:legendPos val="b"/>
      <c:layout/>
      <c:overlay val="0"/>
    </c:legend>
    <c:plotVisOnly val="0"/>
    <c:dispBlanksAs val="gap"/>
    <c:showDLblsOverMax val="0"/>
  </c:chart>
  <c:spPr>
    <a:noFill/>
    <a:ln>
      <a:noFill/>
    </a:ln>
  </c:spPr>
  <c:txPr>
    <a:bodyPr/>
    <a:lstStyle/>
    <a:p>
      <a:pPr>
        <a:defRPr sz="1200"/>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'6. Zorgkosten'!$T$27</c:f>
              <c:strCache>
                <c:ptCount val="1"/>
                <c:pt idx="0">
                  <c:v>Den Haag</c:v>
                </c:pt>
              </c:strCache>
            </c:strRef>
          </c:tx>
          <c:spPr>
            <a:solidFill>
              <a:srgbClr val="92D050"/>
            </a:solidFill>
          </c:spPr>
          <c:invertIfNegative val="0"/>
          <c:cat>
            <c:strRef>
              <c:f>'6. Zorgkosten'!$U$28:$U$35</c:f>
              <c:strCache>
                <c:ptCount val="8"/>
                <c:pt idx="0">
                  <c:v>Totaal (dat kosten heeft gemaakt)</c:v>
                </c:pt>
                <c:pt idx="1">
                  <c:v>Kosten gemaakt voor farmacie</c:v>
                </c:pt>
                <c:pt idx="2">
                  <c:v>Kosten gemaakt voor geboortezorg</c:v>
                </c:pt>
                <c:pt idx="3">
                  <c:v>Kosten gemaakt voor hulpmiddel</c:v>
                </c:pt>
                <c:pt idx="4">
                  <c:v>Kosten gemaakt voor huisarts</c:v>
                </c:pt>
                <c:pt idx="5">
                  <c:v>Kosten gemaakt voor mondzorg</c:v>
                </c:pt>
                <c:pt idx="6">
                  <c:v>Kosten gemaakt voor ziekenhuis</c:v>
                </c:pt>
                <c:pt idx="7">
                  <c:v>Kosten gemaakt voor overig</c:v>
                </c:pt>
              </c:strCache>
            </c:strRef>
          </c:cat>
          <c:val>
            <c:numRef>
              <c:f>'6. Zorgkosten'!$W$28:$W$35</c:f>
              <c:numCache>
                <c:formatCode>0%</c:formatCode>
                <c:ptCount val="8"/>
                <c:pt idx="0">
                  <c:v>1</c:v>
                </c:pt>
                <c:pt idx="1">
                  <c:v>0.76923076923076927</c:v>
                </c:pt>
                <c:pt idx="2">
                  <c:v>7.6923076923076927E-2</c:v>
                </c:pt>
                <c:pt idx="3">
                  <c:v>3.8461538461538464E-2</c:v>
                </c:pt>
                <c:pt idx="4">
                  <c:v>1</c:v>
                </c:pt>
                <c:pt idx="5">
                  <c:v>0.23076923076923078</c:v>
                </c:pt>
                <c:pt idx="6">
                  <c:v>0.61538461538461542</c:v>
                </c:pt>
                <c:pt idx="7">
                  <c:v>0.46153846153846156</c:v>
                </c:pt>
              </c:numCache>
            </c:numRef>
          </c:val>
          <c:extLst>
            <c:ext xmlns:c16="http://schemas.microsoft.com/office/drawing/2014/chart" uri="{C3380CC4-5D6E-409C-BE32-E72D297353CC}">
              <c16:uniqueId val="{00000000-07D8-4277-9534-66B3E71C5E7A}"/>
            </c:ext>
          </c:extLst>
        </c:ser>
        <c:ser>
          <c:idx val="1"/>
          <c:order val="1"/>
          <c:tx>
            <c:strRef>
              <c:f>'6. Zorgkosten'!$T$36</c:f>
              <c:strCache>
                <c:ptCount val="1"/>
                <c:pt idx="0">
                  <c:v>G4 (exclusief Den Haag)</c:v>
                </c:pt>
              </c:strCache>
            </c:strRef>
          </c:tx>
          <c:spPr>
            <a:solidFill>
              <a:schemeClr val="tx2">
                <a:lumMod val="60000"/>
                <a:lumOff val="40000"/>
              </a:schemeClr>
            </a:solidFill>
          </c:spPr>
          <c:invertIfNegative val="0"/>
          <c:cat>
            <c:strRef>
              <c:f>'6. Zorgkosten'!$U$28:$U$35</c:f>
              <c:strCache>
                <c:ptCount val="8"/>
                <c:pt idx="0">
                  <c:v>Totaal (dat kosten heeft gemaakt)</c:v>
                </c:pt>
                <c:pt idx="1">
                  <c:v>Kosten gemaakt voor farmacie</c:v>
                </c:pt>
                <c:pt idx="2">
                  <c:v>Kosten gemaakt voor geboortezorg</c:v>
                </c:pt>
                <c:pt idx="3">
                  <c:v>Kosten gemaakt voor hulpmiddel</c:v>
                </c:pt>
                <c:pt idx="4">
                  <c:v>Kosten gemaakt voor huisarts</c:v>
                </c:pt>
                <c:pt idx="5">
                  <c:v>Kosten gemaakt voor mondzorg</c:v>
                </c:pt>
                <c:pt idx="6">
                  <c:v>Kosten gemaakt voor ziekenhuis</c:v>
                </c:pt>
                <c:pt idx="7">
                  <c:v>Kosten gemaakt voor overig</c:v>
                </c:pt>
              </c:strCache>
            </c:strRef>
          </c:cat>
          <c:val>
            <c:numRef>
              <c:f>'6. Zorgkosten'!$W$37:$W$44</c:f>
              <c:numCache>
                <c:formatCode>0%</c:formatCode>
                <c:ptCount val="8"/>
                <c:pt idx="0">
                  <c:v>0.9285714285714286</c:v>
                </c:pt>
                <c:pt idx="1">
                  <c:v>0.66666666666666663</c:v>
                </c:pt>
                <c:pt idx="2">
                  <c:v>7.1428571428571425E-2</c:v>
                </c:pt>
                <c:pt idx="3">
                  <c:v>7.1428571428571425E-2</c:v>
                </c:pt>
                <c:pt idx="4">
                  <c:v>0.90476190476190477</c:v>
                </c:pt>
                <c:pt idx="5">
                  <c:v>0.19047619047619047</c:v>
                </c:pt>
                <c:pt idx="6">
                  <c:v>0.54761904761904767</c:v>
                </c:pt>
                <c:pt idx="7">
                  <c:v>0.23809523809523808</c:v>
                </c:pt>
              </c:numCache>
            </c:numRef>
          </c:val>
          <c:extLst>
            <c:ext xmlns:c16="http://schemas.microsoft.com/office/drawing/2014/chart" uri="{C3380CC4-5D6E-409C-BE32-E72D297353CC}">
              <c16:uniqueId val="{00000001-07D8-4277-9534-66B3E71C5E7A}"/>
            </c:ext>
          </c:extLst>
        </c:ser>
        <c:dLbls>
          <c:showLegendKey val="0"/>
          <c:showVal val="0"/>
          <c:showCatName val="0"/>
          <c:showSerName val="0"/>
          <c:showPercent val="0"/>
          <c:showBubbleSize val="0"/>
        </c:dLbls>
        <c:gapWidth val="150"/>
        <c:axId val="309003776"/>
        <c:axId val="309005312"/>
      </c:barChart>
      <c:catAx>
        <c:axId val="309003776"/>
        <c:scaling>
          <c:orientation val="maxMin"/>
        </c:scaling>
        <c:delete val="0"/>
        <c:axPos val="l"/>
        <c:numFmt formatCode="General" sourceLinked="0"/>
        <c:majorTickMark val="out"/>
        <c:minorTickMark val="none"/>
        <c:tickLblPos val="nextTo"/>
        <c:crossAx val="309005312"/>
        <c:crosses val="autoZero"/>
        <c:auto val="1"/>
        <c:lblAlgn val="ctr"/>
        <c:lblOffset val="100"/>
        <c:noMultiLvlLbl val="0"/>
      </c:catAx>
      <c:valAx>
        <c:axId val="309005312"/>
        <c:scaling>
          <c:orientation val="minMax"/>
          <c:max val="1"/>
        </c:scaling>
        <c:delete val="0"/>
        <c:axPos val="b"/>
        <c:majorGridlines/>
        <c:numFmt formatCode="0%" sourceLinked="1"/>
        <c:majorTickMark val="out"/>
        <c:minorTickMark val="none"/>
        <c:tickLblPos val="nextTo"/>
        <c:crossAx val="309003776"/>
        <c:crosses val="max"/>
        <c:crossBetween val="between"/>
        <c:majorUnit val="0.25"/>
      </c:valAx>
      <c:spPr>
        <a:noFill/>
      </c:spPr>
    </c:plotArea>
    <c:legend>
      <c:legendPos val="b"/>
      <c:layout/>
      <c:overlay val="0"/>
    </c:legend>
    <c:plotVisOnly val="0"/>
    <c:dispBlanksAs val="gap"/>
    <c:showDLblsOverMax val="0"/>
  </c:chart>
  <c:spPr>
    <a:noFill/>
    <a:ln>
      <a:noFill/>
    </a:ln>
  </c:spPr>
  <c:txPr>
    <a:bodyPr/>
    <a:lstStyle/>
    <a:p>
      <a:pPr>
        <a:defRPr sz="1200"/>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tx>
            <c:strRef>
              <c:f>'7. Jeugdzorg'!$T$27</c:f>
              <c:strCache>
                <c:ptCount val="1"/>
                <c:pt idx="0">
                  <c:v>Den Haag</c:v>
                </c:pt>
              </c:strCache>
            </c:strRef>
          </c:tx>
          <c:spPr>
            <a:solidFill>
              <a:srgbClr val="92D050"/>
            </a:solidFill>
          </c:spPr>
          <c:invertIfNegative val="0"/>
          <c:cat>
            <c:strRef>
              <c:f>'7. Jeugdzorg'!$U$28:$U$33</c:f>
              <c:strCache>
                <c:ptCount val="5"/>
                <c:pt idx="0">
                  <c:v>Geen gebruik</c:v>
                </c:pt>
                <c:pt idx="1">
                  <c:v>Wel gebruik</c:v>
                </c:pt>
                <c:pt idx="2">
                  <c:v>Totaal</c:v>
                </c:pt>
                <c:pt idx="3">
                  <c:v>Geen gebruik</c:v>
                </c:pt>
                <c:pt idx="4">
                  <c:v>Wel gebruik</c:v>
                </c:pt>
              </c:strCache>
            </c:strRef>
          </c:cat>
          <c:val>
            <c:numRef>
              <c:f>'7. Jeugdzorg'!$W$28:$W$29</c:f>
              <c:numCache>
                <c:formatCode>0%</c:formatCode>
                <c:ptCount val="2"/>
                <c:pt idx="0">
                  <c:v>0.88888888888888884</c:v>
                </c:pt>
                <c:pt idx="1">
                  <c:v>0.1111111111111111</c:v>
                </c:pt>
              </c:numCache>
            </c:numRef>
          </c:val>
          <c:extLst>
            <c:ext xmlns:c16="http://schemas.microsoft.com/office/drawing/2014/chart" uri="{C3380CC4-5D6E-409C-BE32-E72D297353CC}">
              <c16:uniqueId val="{00000000-07D8-4277-9534-66B3E71C5E7A}"/>
            </c:ext>
          </c:extLst>
        </c:ser>
        <c:ser>
          <c:idx val="1"/>
          <c:order val="1"/>
          <c:tx>
            <c:strRef>
              <c:f>'7. Jeugdzorg'!$T$30</c:f>
              <c:strCache>
                <c:ptCount val="1"/>
                <c:pt idx="0">
                  <c:v>G4 (exclusief Den Haag)</c:v>
                </c:pt>
              </c:strCache>
            </c:strRef>
          </c:tx>
          <c:spPr>
            <a:solidFill>
              <a:schemeClr val="tx2">
                <a:lumMod val="60000"/>
                <a:lumOff val="40000"/>
              </a:schemeClr>
            </a:solidFill>
          </c:spPr>
          <c:invertIfNegative val="0"/>
          <c:cat>
            <c:strRef>
              <c:f>'7. Jeugdzorg'!$U$28:$U$33</c:f>
              <c:strCache>
                <c:ptCount val="5"/>
                <c:pt idx="0">
                  <c:v>Geen gebruik</c:v>
                </c:pt>
                <c:pt idx="1">
                  <c:v>Wel gebruik</c:v>
                </c:pt>
                <c:pt idx="2">
                  <c:v>Totaal</c:v>
                </c:pt>
                <c:pt idx="3">
                  <c:v>Geen gebruik</c:v>
                </c:pt>
                <c:pt idx="4">
                  <c:v>Wel gebruik</c:v>
                </c:pt>
              </c:strCache>
            </c:strRef>
          </c:cat>
          <c:val>
            <c:numRef>
              <c:f>'7. Jeugdzorg'!$W$31:$W$32</c:f>
              <c:numCache>
                <c:formatCode>0%</c:formatCode>
                <c:ptCount val="2"/>
                <c:pt idx="0">
                  <c:v>0.8</c:v>
                </c:pt>
                <c:pt idx="1">
                  <c:v>0.2</c:v>
                </c:pt>
              </c:numCache>
            </c:numRef>
          </c:val>
          <c:extLst>
            <c:ext xmlns:c16="http://schemas.microsoft.com/office/drawing/2014/chart" uri="{C3380CC4-5D6E-409C-BE32-E72D297353CC}">
              <c16:uniqueId val="{00000001-07D8-4277-9534-66B3E71C5E7A}"/>
            </c:ext>
          </c:extLst>
        </c:ser>
        <c:dLbls>
          <c:showLegendKey val="0"/>
          <c:showVal val="0"/>
          <c:showCatName val="0"/>
          <c:showSerName val="0"/>
          <c:showPercent val="0"/>
          <c:showBubbleSize val="0"/>
        </c:dLbls>
        <c:gapWidth val="150"/>
        <c:axId val="44846464"/>
        <c:axId val="44852352"/>
      </c:barChart>
      <c:catAx>
        <c:axId val="44846464"/>
        <c:scaling>
          <c:orientation val="maxMin"/>
        </c:scaling>
        <c:delete val="0"/>
        <c:axPos val="l"/>
        <c:numFmt formatCode="General" sourceLinked="0"/>
        <c:majorTickMark val="out"/>
        <c:minorTickMark val="none"/>
        <c:tickLblPos val="nextTo"/>
        <c:crossAx val="44852352"/>
        <c:crosses val="autoZero"/>
        <c:auto val="1"/>
        <c:lblAlgn val="ctr"/>
        <c:lblOffset val="100"/>
        <c:noMultiLvlLbl val="0"/>
      </c:catAx>
      <c:valAx>
        <c:axId val="44852352"/>
        <c:scaling>
          <c:orientation val="minMax"/>
          <c:max val="1"/>
        </c:scaling>
        <c:delete val="0"/>
        <c:axPos val="b"/>
        <c:majorGridlines/>
        <c:numFmt formatCode="0%" sourceLinked="1"/>
        <c:majorTickMark val="out"/>
        <c:minorTickMark val="none"/>
        <c:tickLblPos val="nextTo"/>
        <c:crossAx val="44846464"/>
        <c:crosses val="max"/>
        <c:crossBetween val="between"/>
        <c:majorUnit val="0.25"/>
      </c:valAx>
      <c:spPr>
        <a:noFill/>
      </c:spPr>
    </c:plotArea>
    <c:legend>
      <c:legendPos val="b"/>
      <c:layout/>
      <c:overlay val="0"/>
    </c:legend>
    <c:plotVisOnly val="0"/>
    <c:dispBlanksAs val="gap"/>
    <c:showDLblsOverMax val="0"/>
  </c:chart>
  <c:spPr>
    <a:noFill/>
    <a:ln>
      <a:noFill/>
    </a:ln>
  </c:spPr>
  <c:txPr>
    <a:bodyPr/>
    <a:lstStyle/>
    <a:p>
      <a:pPr>
        <a:defRPr sz="1200"/>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tx>
            <c:strRef>
              <c:f>'8. Verdachten'!$U$29</c:f>
              <c:strCache>
                <c:ptCount val="1"/>
                <c:pt idx="0">
                  <c:v>G4 (exclusief Den Haag)</c:v>
                </c:pt>
              </c:strCache>
            </c:strRef>
          </c:tx>
          <c:spPr>
            <a:solidFill>
              <a:schemeClr val="tx2">
                <a:lumMod val="60000"/>
                <a:lumOff val="40000"/>
              </a:schemeClr>
            </a:solidFill>
          </c:spPr>
          <c:invertIfNegative val="0"/>
          <c:cat>
            <c:strLit>
              <c:ptCount val="1"/>
              <c:pt idx="0">
                <c:v>Aantal verdachten</c:v>
              </c:pt>
            </c:strLit>
          </c:cat>
          <c:val>
            <c:numRef>
              <c:f>'8. Verdachten'!$W$30</c:f>
              <c:numCache>
                <c:formatCode>#\ ###\ ###\ ###\ ###\ ###\ ##0</c:formatCode>
                <c:ptCount val="1"/>
                <c:pt idx="0">
                  <c:v>90</c:v>
                </c:pt>
              </c:numCache>
            </c:numRef>
          </c:val>
          <c:extLst>
            <c:ext xmlns:c16="http://schemas.microsoft.com/office/drawing/2014/chart" uri="{C3380CC4-5D6E-409C-BE32-E72D297353CC}">
              <c16:uniqueId val="{00000001-07D8-4277-9534-66B3E71C5E7A}"/>
            </c:ext>
          </c:extLst>
        </c:ser>
        <c:ser>
          <c:idx val="0"/>
          <c:order val="1"/>
          <c:tx>
            <c:strRef>
              <c:f>'8. Verdachten'!$U$27</c:f>
              <c:strCache>
                <c:ptCount val="1"/>
                <c:pt idx="0">
                  <c:v>Den Haag</c:v>
                </c:pt>
              </c:strCache>
            </c:strRef>
          </c:tx>
          <c:spPr>
            <a:solidFill>
              <a:srgbClr val="92D050"/>
            </a:solidFill>
          </c:spPr>
          <c:invertIfNegative val="0"/>
          <c:cat>
            <c:strLit>
              <c:ptCount val="1"/>
              <c:pt idx="0">
                <c:v>Aantal verdachten</c:v>
              </c:pt>
            </c:strLit>
          </c:cat>
          <c:val>
            <c:numRef>
              <c:f>'8. Verdachten'!$W$28</c:f>
              <c:numCache>
                <c:formatCode>#\ ###\ ###\ ###\ ###\ ###\ ##0</c:formatCode>
                <c:ptCount val="1"/>
                <c:pt idx="0">
                  <c:v>40</c:v>
                </c:pt>
              </c:numCache>
            </c:numRef>
          </c:val>
          <c:extLst>
            <c:ext xmlns:c16="http://schemas.microsoft.com/office/drawing/2014/chart" uri="{C3380CC4-5D6E-409C-BE32-E72D297353CC}">
              <c16:uniqueId val="{00000000-07D8-4277-9534-66B3E71C5E7A}"/>
            </c:ext>
          </c:extLst>
        </c:ser>
        <c:dLbls>
          <c:showLegendKey val="0"/>
          <c:showVal val="0"/>
          <c:showCatName val="0"/>
          <c:showSerName val="0"/>
          <c:showPercent val="0"/>
          <c:showBubbleSize val="0"/>
        </c:dLbls>
        <c:gapWidth val="150"/>
        <c:axId val="44967040"/>
        <c:axId val="44968576"/>
      </c:barChart>
      <c:catAx>
        <c:axId val="44967040"/>
        <c:scaling>
          <c:orientation val="maxMin"/>
        </c:scaling>
        <c:delete val="0"/>
        <c:axPos val="b"/>
        <c:numFmt formatCode="General" sourceLinked="0"/>
        <c:majorTickMark val="out"/>
        <c:minorTickMark val="none"/>
        <c:tickLblPos val="nextTo"/>
        <c:crossAx val="44968576"/>
        <c:crosses val="autoZero"/>
        <c:auto val="1"/>
        <c:lblAlgn val="ctr"/>
        <c:lblOffset val="100"/>
        <c:noMultiLvlLbl val="0"/>
      </c:catAx>
      <c:valAx>
        <c:axId val="44968576"/>
        <c:scaling>
          <c:orientation val="minMax"/>
          <c:max val="100"/>
        </c:scaling>
        <c:delete val="0"/>
        <c:axPos val="l"/>
        <c:majorGridlines/>
        <c:numFmt formatCode="#\ ###\ ###\ ###\ ###\ ###\ ##0" sourceLinked="1"/>
        <c:majorTickMark val="out"/>
        <c:minorTickMark val="none"/>
        <c:tickLblPos val="nextTo"/>
        <c:crossAx val="44967040"/>
        <c:crosses val="max"/>
        <c:crossBetween val="between"/>
        <c:majorUnit val="20"/>
      </c:valAx>
      <c:spPr>
        <a:noFill/>
      </c:spPr>
    </c:plotArea>
    <c:legend>
      <c:legendPos val="b"/>
      <c:layout/>
      <c:overlay val="0"/>
    </c:legend>
    <c:plotVisOnly val="0"/>
    <c:dispBlanksAs val="gap"/>
    <c:showDLblsOverMax val="0"/>
  </c:chart>
  <c:spPr>
    <a:noFill/>
    <a:ln>
      <a:noFill/>
    </a:ln>
  </c:spPr>
  <c:txPr>
    <a:bodyPr/>
    <a:lstStyle/>
    <a:p>
      <a:pPr>
        <a:defRPr sz="1200"/>
      </a:pPr>
      <a:endParaRPr lang="nl-NL"/>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3</xdr:col>
      <xdr:colOff>781050</xdr:colOff>
      <xdr:row>23</xdr:row>
      <xdr:rowOff>180975</xdr:rowOff>
    </xdr:from>
    <xdr:to>
      <xdr:col>13</xdr:col>
      <xdr:colOff>464100</xdr:colOff>
      <xdr:row>40</xdr:row>
      <xdr:rowOff>182475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4</xdr:col>
      <xdr:colOff>266700</xdr:colOff>
      <xdr:row>9</xdr:row>
      <xdr:rowOff>16521</xdr:rowOff>
    </xdr:to>
    <xdr:pic>
      <xdr:nvPicPr>
        <xdr:cNvPr id="5" name="Afbeelding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0" y="0"/>
          <a:ext cx="2072640" cy="17310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781050</xdr:colOff>
      <xdr:row>23</xdr:row>
      <xdr:rowOff>180975</xdr:rowOff>
    </xdr:from>
    <xdr:to>
      <xdr:col>13</xdr:col>
      <xdr:colOff>464100</xdr:colOff>
      <xdr:row>40</xdr:row>
      <xdr:rowOff>182475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0</xdr:rowOff>
    </xdr:from>
    <xdr:to>
      <xdr:col>4</xdr:col>
      <xdr:colOff>266701</xdr:colOff>
      <xdr:row>9</xdr:row>
      <xdr:rowOff>16521</xdr:rowOff>
    </xdr:to>
    <xdr:pic>
      <xdr:nvPicPr>
        <xdr:cNvPr id="3" name="Afbeelding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9151" y="0"/>
          <a:ext cx="2019300" cy="17691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781050</xdr:colOff>
      <xdr:row>23</xdr:row>
      <xdr:rowOff>180975</xdr:rowOff>
    </xdr:from>
    <xdr:to>
      <xdr:col>13</xdr:col>
      <xdr:colOff>464100</xdr:colOff>
      <xdr:row>40</xdr:row>
      <xdr:rowOff>182475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0</xdr:rowOff>
    </xdr:from>
    <xdr:to>
      <xdr:col>4</xdr:col>
      <xdr:colOff>266701</xdr:colOff>
      <xdr:row>9</xdr:row>
      <xdr:rowOff>16521</xdr:rowOff>
    </xdr:to>
    <xdr:pic>
      <xdr:nvPicPr>
        <xdr:cNvPr id="3" name="Afbeelding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1" y="0"/>
          <a:ext cx="2072640" cy="17310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781050</xdr:colOff>
      <xdr:row>23</xdr:row>
      <xdr:rowOff>180975</xdr:rowOff>
    </xdr:from>
    <xdr:to>
      <xdr:col>13</xdr:col>
      <xdr:colOff>464100</xdr:colOff>
      <xdr:row>40</xdr:row>
      <xdr:rowOff>182475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0</xdr:rowOff>
    </xdr:from>
    <xdr:to>
      <xdr:col>4</xdr:col>
      <xdr:colOff>266701</xdr:colOff>
      <xdr:row>9</xdr:row>
      <xdr:rowOff>16521</xdr:rowOff>
    </xdr:to>
    <xdr:pic>
      <xdr:nvPicPr>
        <xdr:cNvPr id="3" name="Afbeelding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1" y="0"/>
          <a:ext cx="2072640" cy="17310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781050</xdr:colOff>
      <xdr:row>23</xdr:row>
      <xdr:rowOff>180975</xdr:rowOff>
    </xdr:from>
    <xdr:to>
      <xdr:col>13</xdr:col>
      <xdr:colOff>464100</xdr:colOff>
      <xdr:row>40</xdr:row>
      <xdr:rowOff>182475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0</xdr:rowOff>
    </xdr:from>
    <xdr:to>
      <xdr:col>4</xdr:col>
      <xdr:colOff>266701</xdr:colOff>
      <xdr:row>9</xdr:row>
      <xdr:rowOff>16521</xdr:rowOff>
    </xdr:to>
    <xdr:pic>
      <xdr:nvPicPr>
        <xdr:cNvPr id="3" name="Afbeelding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1" y="0"/>
          <a:ext cx="2072640" cy="17310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781050</xdr:colOff>
      <xdr:row>23</xdr:row>
      <xdr:rowOff>180975</xdr:rowOff>
    </xdr:from>
    <xdr:to>
      <xdr:col>13</xdr:col>
      <xdr:colOff>464100</xdr:colOff>
      <xdr:row>40</xdr:row>
      <xdr:rowOff>182475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0</xdr:rowOff>
    </xdr:from>
    <xdr:to>
      <xdr:col>4</xdr:col>
      <xdr:colOff>266701</xdr:colOff>
      <xdr:row>9</xdr:row>
      <xdr:rowOff>16521</xdr:rowOff>
    </xdr:to>
    <xdr:pic>
      <xdr:nvPicPr>
        <xdr:cNvPr id="3" name="Afbeelding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1" y="0"/>
          <a:ext cx="2072640" cy="17310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781050</xdr:colOff>
      <xdr:row>23</xdr:row>
      <xdr:rowOff>180975</xdr:rowOff>
    </xdr:from>
    <xdr:to>
      <xdr:col>13</xdr:col>
      <xdr:colOff>464100</xdr:colOff>
      <xdr:row>40</xdr:row>
      <xdr:rowOff>182475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0</xdr:rowOff>
    </xdr:from>
    <xdr:to>
      <xdr:col>4</xdr:col>
      <xdr:colOff>266701</xdr:colOff>
      <xdr:row>9</xdr:row>
      <xdr:rowOff>16521</xdr:rowOff>
    </xdr:to>
    <xdr:pic>
      <xdr:nvPicPr>
        <xdr:cNvPr id="3" name="Afbeelding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1" y="0"/>
          <a:ext cx="2072640" cy="17310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781050</xdr:colOff>
      <xdr:row>23</xdr:row>
      <xdr:rowOff>180975</xdr:rowOff>
    </xdr:from>
    <xdr:to>
      <xdr:col>13</xdr:col>
      <xdr:colOff>464100</xdr:colOff>
      <xdr:row>40</xdr:row>
      <xdr:rowOff>182475</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0</xdr:rowOff>
    </xdr:from>
    <xdr:to>
      <xdr:col>4</xdr:col>
      <xdr:colOff>266701</xdr:colOff>
      <xdr:row>9</xdr:row>
      <xdr:rowOff>16521</xdr:rowOff>
    </xdr:to>
    <xdr:pic>
      <xdr:nvPicPr>
        <xdr:cNvPr id="3" name="Afbeelding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1461" y="0"/>
          <a:ext cx="2072640" cy="173102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A58"/>
  <sheetViews>
    <sheetView tabSelected="1" workbookViewId="0"/>
  </sheetViews>
  <sheetFormatPr defaultColWidth="9.140625" defaultRowHeight="14.25" x14ac:dyDescent="0.2"/>
  <cols>
    <col min="1" max="16384" width="9.140625" style="40"/>
  </cols>
  <sheetData>
    <row r="3" spans="1:1" ht="18" x14ac:dyDescent="0.25">
      <c r="A3" s="39" t="s">
        <v>85</v>
      </c>
    </row>
    <row r="5" spans="1:1" x14ac:dyDescent="0.2">
      <c r="A5" s="42" t="s">
        <v>233</v>
      </c>
    </row>
    <row r="57" spans="1:1" x14ac:dyDescent="0.2">
      <c r="A57" s="41" t="s">
        <v>136</v>
      </c>
    </row>
    <row r="58" spans="1:1" x14ac:dyDescent="0.2">
      <c r="A58" s="38" t="s">
        <v>86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9"/>
  <dimension ref="A1:W51"/>
  <sheetViews>
    <sheetView workbookViewId="0">
      <selection activeCell="J14" sqref="J14:L15"/>
    </sheetView>
  </sheetViews>
  <sheetFormatPr defaultColWidth="0" defaultRowHeight="14.45" customHeight="1" zeroHeight="1" x14ac:dyDescent="0.25"/>
  <cols>
    <col min="1" max="1" width="3.7109375" style="104" customWidth="1"/>
    <col min="2" max="2" width="12.28515625" style="64" customWidth="1"/>
    <col min="3" max="3" width="1.7109375" style="64" customWidth="1"/>
    <col min="4" max="5" width="12.28515625" style="64" customWidth="1"/>
    <col min="6" max="6" width="1.7109375" style="64" customWidth="1"/>
    <col min="7" max="8" width="12.28515625" style="64" customWidth="1"/>
    <col min="9" max="9" width="1.7109375" style="64" customWidth="1"/>
    <col min="10" max="11" width="12.28515625" style="64" customWidth="1"/>
    <col min="12" max="12" width="1.7109375" style="64" customWidth="1"/>
    <col min="13" max="14" width="12.28515625" style="64" customWidth="1"/>
    <col min="15" max="15" width="1.7109375" style="64" customWidth="1"/>
    <col min="16" max="16" width="12.28515625" style="64" customWidth="1"/>
    <col min="17" max="17" width="3.7109375" style="104" customWidth="1"/>
    <col min="18" max="18" width="9.140625" style="63" hidden="1" customWidth="1"/>
    <col min="19" max="19" width="20.85546875" style="63" hidden="1" customWidth="1"/>
    <col min="20" max="20" width="15.140625" style="63" hidden="1" customWidth="1"/>
    <col min="21" max="21" width="22.28515625" style="63" hidden="1" customWidth="1"/>
    <col min="22" max="16384" width="9.140625" style="63" hidden="1"/>
  </cols>
  <sheetData>
    <row r="1" spans="1:17" ht="15" customHeight="1" x14ac:dyDescent="0.25"/>
    <row r="2" spans="1:17" ht="15" customHeight="1" x14ac:dyDescent="0.25"/>
    <row r="3" spans="1:17" ht="15" customHeight="1" x14ac:dyDescent="0.25"/>
    <row r="4" spans="1:17" ht="15" customHeight="1" x14ac:dyDescent="0.5">
      <c r="B4" s="75"/>
      <c r="C4" s="75"/>
      <c r="D4" s="75"/>
      <c r="E4" s="212" t="s">
        <v>143</v>
      </c>
      <c r="F4" s="212"/>
      <c r="G4" s="212"/>
      <c r="H4" s="212"/>
      <c r="I4" s="212"/>
      <c r="J4" s="212"/>
      <c r="K4" s="212"/>
      <c r="L4" s="212"/>
      <c r="M4" s="212"/>
      <c r="N4" s="212"/>
      <c r="O4" s="212"/>
      <c r="P4" s="212"/>
      <c r="Q4" s="105"/>
    </row>
    <row r="5" spans="1:17" ht="15" customHeight="1" x14ac:dyDescent="0.5">
      <c r="A5" s="105"/>
      <c r="B5" s="75"/>
      <c r="C5" s="75"/>
      <c r="D5" s="75"/>
      <c r="E5" s="212"/>
      <c r="F5" s="212"/>
      <c r="G5" s="212"/>
      <c r="H5" s="212"/>
      <c r="I5" s="212"/>
      <c r="J5" s="212"/>
      <c r="K5" s="212"/>
      <c r="L5" s="212"/>
      <c r="M5" s="212"/>
      <c r="N5" s="212"/>
      <c r="O5" s="212"/>
      <c r="P5" s="212"/>
      <c r="Q5" s="105"/>
    </row>
    <row r="6" spans="1:17" ht="15" customHeight="1" x14ac:dyDescent="0.25">
      <c r="E6" s="212"/>
      <c r="F6" s="212"/>
      <c r="G6" s="212"/>
      <c r="H6" s="212"/>
      <c r="I6" s="212"/>
      <c r="J6" s="212"/>
      <c r="K6" s="212"/>
      <c r="L6" s="212"/>
      <c r="M6" s="212"/>
      <c r="N6" s="212"/>
      <c r="O6" s="212"/>
      <c r="P6" s="212"/>
    </row>
    <row r="7" spans="1:17" ht="15" customHeight="1" x14ac:dyDescent="0.25">
      <c r="E7" s="212"/>
      <c r="F7" s="212"/>
      <c r="G7" s="212"/>
      <c r="H7" s="212"/>
      <c r="I7" s="212"/>
      <c r="J7" s="212"/>
      <c r="K7" s="212"/>
      <c r="L7" s="212"/>
      <c r="M7" s="212"/>
      <c r="N7" s="212"/>
      <c r="O7" s="212"/>
      <c r="P7" s="212"/>
    </row>
    <row r="8" spans="1:17" ht="15" customHeight="1" x14ac:dyDescent="0.25"/>
    <row r="9" spans="1:17" ht="15" customHeight="1" x14ac:dyDescent="0.25"/>
    <row r="10" spans="1:17" ht="15" customHeight="1" x14ac:dyDescent="0.25">
      <c r="D10" s="68"/>
      <c r="E10" s="68"/>
      <c r="F10" s="68"/>
      <c r="G10" s="68"/>
      <c r="H10" s="68"/>
      <c r="I10" s="68"/>
      <c r="J10" s="68"/>
      <c r="K10" s="68"/>
      <c r="L10" s="68"/>
      <c r="M10" s="68"/>
      <c r="N10" s="68"/>
      <c r="O10" s="68"/>
      <c r="P10" s="68"/>
    </row>
    <row r="11" spans="1:17" ht="15" customHeight="1" x14ac:dyDescent="0.25">
      <c r="B11" s="73"/>
      <c r="C11" s="73"/>
      <c r="D11" s="76"/>
      <c r="E11" s="76"/>
      <c r="F11" s="76"/>
      <c r="G11" s="76"/>
      <c r="H11" s="76"/>
      <c r="I11" s="76"/>
      <c r="J11" s="76"/>
      <c r="K11" s="76"/>
      <c r="L11" s="76"/>
      <c r="M11" s="76"/>
      <c r="N11" s="76"/>
      <c r="O11" s="76"/>
      <c r="P11" s="76"/>
    </row>
    <row r="12" spans="1:17" ht="15" customHeight="1" x14ac:dyDescent="0.25">
      <c r="B12" s="73"/>
      <c r="C12" s="73"/>
      <c r="D12" s="215" t="s">
        <v>149</v>
      </c>
      <c r="E12" s="215"/>
      <c r="F12" s="215"/>
      <c r="G12" s="215"/>
      <c r="H12" s="215"/>
      <c r="I12" s="215"/>
      <c r="J12" s="215"/>
      <c r="K12" s="215"/>
      <c r="L12" s="215"/>
      <c r="M12" s="215"/>
      <c r="N12" s="215"/>
      <c r="O12" s="215"/>
      <c r="P12" s="76"/>
    </row>
    <row r="13" spans="1:17" ht="15" customHeight="1" x14ac:dyDescent="0.25">
      <c r="B13" s="73"/>
      <c r="C13" s="73"/>
      <c r="D13" s="76"/>
      <c r="E13" s="76"/>
      <c r="F13" s="76"/>
      <c r="G13" s="76"/>
      <c r="H13" s="76"/>
      <c r="I13" s="76"/>
      <c r="J13" s="76"/>
      <c r="K13" s="76"/>
      <c r="L13" s="76"/>
      <c r="M13" s="76"/>
      <c r="N13" s="76"/>
      <c r="O13" s="76"/>
      <c r="P13" s="76"/>
    </row>
    <row r="14" spans="1:17" ht="15" customHeight="1" x14ac:dyDescent="0.25">
      <c r="B14" s="73"/>
      <c r="C14" s="73"/>
      <c r="D14" s="216" t="s">
        <v>65</v>
      </c>
      <c r="E14" s="216"/>
      <c r="F14" s="216"/>
      <c r="G14" s="217" t="s">
        <v>22</v>
      </c>
      <c r="H14" s="217"/>
      <c r="I14" s="217"/>
      <c r="J14" s="216" t="s">
        <v>31</v>
      </c>
      <c r="K14" s="216"/>
      <c r="L14" s="216"/>
      <c r="M14" s="216" t="s">
        <v>36</v>
      </c>
      <c r="N14" s="216"/>
      <c r="O14" s="216"/>
      <c r="P14" s="76"/>
    </row>
    <row r="15" spans="1:17" ht="15" customHeight="1" x14ac:dyDescent="0.25">
      <c r="B15" s="73"/>
      <c r="C15" s="73"/>
      <c r="D15" s="216"/>
      <c r="E15" s="216"/>
      <c r="F15" s="216"/>
      <c r="G15" s="217"/>
      <c r="H15" s="217"/>
      <c r="I15" s="217"/>
      <c r="J15" s="216"/>
      <c r="K15" s="216"/>
      <c r="L15" s="216"/>
      <c r="M15" s="216"/>
      <c r="N15" s="216"/>
      <c r="O15" s="216"/>
      <c r="P15" s="76"/>
    </row>
    <row r="16" spans="1:17" ht="15" customHeight="1" x14ac:dyDescent="0.25">
      <c r="B16" s="73"/>
      <c r="C16" s="73"/>
      <c r="D16" s="219" t="s">
        <v>185</v>
      </c>
      <c r="E16" s="219"/>
      <c r="F16" s="219"/>
      <c r="G16" s="218" t="s">
        <v>156</v>
      </c>
      <c r="H16" s="218"/>
      <c r="I16" s="218"/>
      <c r="J16" s="216" t="s">
        <v>194</v>
      </c>
      <c r="K16" s="216"/>
      <c r="L16" s="216"/>
      <c r="M16" s="216" t="s">
        <v>166</v>
      </c>
      <c r="N16" s="216"/>
      <c r="O16" s="216"/>
      <c r="P16" s="76"/>
    </row>
    <row r="17" spans="1:23" ht="15" customHeight="1" x14ac:dyDescent="0.25">
      <c r="B17" s="73"/>
      <c r="C17" s="73"/>
      <c r="D17" s="219"/>
      <c r="E17" s="219"/>
      <c r="F17" s="219"/>
      <c r="G17" s="218"/>
      <c r="H17" s="218"/>
      <c r="I17" s="218"/>
      <c r="J17" s="216"/>
      <c r="K17" s="216"/>
      <c r="L17" s="216"/>
      <c r="M17" s="216"/>
      <c r="N17" s="216"/>
      <c r="O17" s="216"/>
      <c r="P17" s="76"/>
    </row>
    <row r="18" spans="1:23" ht="15" customHeight="1" x14ac:dyDescent="0.25">
      <c r="B18" s="73"/>
      <c r="C18" s="73"/>
      <c r="D18" s="78"/>
      <c r="E18" s="78"/>
      <c r="F18" s="78"/>
      <c r="G18" s="78"/>
      <c r="H18" s="78"/>
      <c r="I18" s="78"/>
      <c r="J18" s="78"/>
      <c r="K18" s="78"/>
      <c r="L18" s="78"/>
      <c r="M18" s="78"/>
      <c r="N18" s="78"/>
      <c r="O18" s="78"/>
      <c r="P18" s="76"/>
    </row>
    <row r="19" spans="1:23" ht="15" customHeight="1" x14ac:dyDescent="0.25">
      <c r="B19" s="73"/>
      <c r="C19" s="73"/>
      <c r="D19" s="213" t="s">
        <v>150</v>
      </c>
      <c r="E19" s="213"/>
      <c r="F19" s="213"/>
      <c r="G19" s="213"/>
      <c r="H19" s="213"/>
      <c r="I19" s="213"/>
      <c r="J19" s="213"/>
      <c r="K19" s="213"/>
      <c r="L19" s="213"/>
      <c r="M19" s="213"/>
      <c r="N19" s="213"/>
      <c r="O19" s="213"/>
      <c r="P19" s="76"/>
    </row>
    <row r="20" spans="1:23" ht="15" customHeight="1" x14ac:dyDescent="0.25">
      <c r="B20" s="73"/>
      <c r="C20" s="73"/>
      <c r="D20" s="78"/>
      <c r="E20" s="78"/>
      <c r="F20" s="78"/>
      <c r="G20" s="78"/>
      <c r="H20" s="77"/>
      <c r="I20" s="77"/>
      <c r="J20" s="73"/>
      <c r="K20" s="78"/>
      <c r="L20" s="78"/>
      <c r="M20" s="78"/>
      <c r="N20" s="78"/>
      <c r="O20" s="78"/>
      <c r="P20" s="76"/>
      <c r="S20" s="63" t="s">
        <v>169</v>
      </c>
    </row>
    <row r="21" spans="1:23" s="71" customFormat="1" ht="15" customHeight="1" x14ac:dyDescent="0.25">
      <c r="A21" s="106"/>
      <c r="B21" s="74"/>
      <c r="C21" s="74"/>
      <c r="D21" s="77"/>
      <c r="E21" s="83"/>
      <c r="F21" s="83"/>
      <c r="G21" s="87" t="s">
        <v>140</v>
      </c>
      <c r="H21" s="86">
        <v>2014</v>
      </c>
      <c r="I21" s="87"/>
      <c r="J21" s="87" t="s">
        <v>147</v>
      </c>
      <c r="K21" s="103">
        <v>42339</v>
      </c>
      <c r="L21" s="82"/>
      <c r="M21" s="82"/>
      <c r="N21" s="102" t="s">
        <v>168</v>
      </c>
      <c r="O21" s="77"/>
      <c r="P21" s="77"/>
      <c r="Q21" s="106"/>
      <c r="S21" s="71" t="str">
        <f>IF(H21&lt;&gt;"Totaal","Cohort "&amp;H21,H21)</f>
        <v>Cohort 2014</v>
      </c>
      <c r="T21" s="72"/>
    </row>
    <row r="22" spans="1:23" ht="15" customHeight="1" x14ac:dyDescent="0.25">
      <c r="B22" s="73"/>
      <c r="C22" s="73"/>
      <c r="D22" s="73"/>
      <c r="E22" s="90"/>
      <c r="F22" s="90"/>
      <c r="G22" s="90"/>
      <c r="H22" s="90"/>
      <c r="I22" s="90"/>
      <c r="J22" s="90"/>
      <c r="K22" s="90"/>
      <c r="L22" s="90"/>
      <c r="M22" s="90"/>
      <c r="N22" s="73"/>
      <c r="O22" s="73"/>
      <c r="P22" s="73"/>
    </row>
    <row r="23" spans="1:23" ht="15" customHeight="1" x14ac:dyDescent="0.25">
      <c r="B23" s="73"/>
      <c r="C23" s="73"/>
      <c r="D23" s="73"/>
      <c r="E23" s="90"/>
      <c r="F23" s="90"/>
      <c r="G23" s="78"/>
      <c r="H23" s="90"/>
      <c r="I23" s="90"/>
      <c r="J23" s="78"/>
      <c r="K23" s="90"/>
      <c r="L23" s="90"/>
      <c r="M23" s="78"/>
      <c r="N23" s="73"/>
      <c r="O23" s="73"/>
      <c r="P23" s="73"/>
      <c r="S23" s="65"/>
    </row>
    <row r="24" spans="1:23" ht="15" customHeight="1" x14ac:dyDescent="0.25">
      <c r="B24" s="73"/>
      <c r="C24" s="73"/>
      <c r="D24" s="73"/>
      <c r="E24" s="73"/>
      <c r="F24" s="73"/>
      <c r="G24" s="73"/>
      <c r="H24" s="73"/>
      <c r="I24" s="73"/>
      <c r="J24" s="73"/>
      <c r="K24" s="73"/>
      <c r="L24" s="73"/>
      <c r="M24" s="73"/>
      <c r="N24" s="73"/>
      <c r="O24" s="73"/>
      <c r="P24" s="73"/>
    </row>
    <row r="25" spans="1:23" ht="15" customHeight="1" x14ac:dyDescent="0.25">
      <c r="B25" s="73"/>
      <c r="C25" s="73"/>
      <c r="D25" s="73"/>
      <c r="E25" s="73"/>
      <c r="F25" s="73"/>
      <c r="G25" s="73"/>
      <c r="H25" s="73"/>
      <c r="I25" s="73"/>
      <c r="J25" s="73"/>
      <c r="K25" s="73"/>
      <c r="L25" s="73"/>
      <c r="M25" s="73"/>
      <c r="N25" s="73"/>
      <c r="O25" s="73"/>
      <c r="P25" s="73"/>
      <c r="S25" s="63" t="s">
        <v>167</v>
      </c>
    </row>
    <row r="26" spans="1:23" ht="15" customHeight="1" x14ac:dyDescent="0.25">
      <c r="B26" s="73"/>
      <c r="C26" s="73"/>
      <c r="D26" s="73"/>
      <c r="E26" s="73"/>
      <c r="F26" s="73"/>
      <c r="G26" s="73"/>
      <c r="H26" s="73"/>
      <c r="I26" s="73"/>
      <c r="J26" s="73"/>
      <c r="K26" s="73"/>
      <c r="L26" s="73"/>
      <c r="M26" s="73"/>
      <c r="N26" s="73"/>
      <c r="O26" s="73"/>
      <c r="P26" s="73"/>
      <c r="S26" s="9" t="s">
        <v>2</v>
      </c>
      <c r="T26" s="9" t="s">
        <v>4</v>
      </c>
      <c r="U26" s="9" t="s">
        <v>156</v>
      </c>
      <c r="V26" s="9" t="s">
        <v>5</v>
      </c>
      <c r="W26" s="63" t="s">
        <v>137</v>
      </c>
    </row>
    <row r="27" spans="1:23" ht="15" customHeight="1" x14ac:dyDescent="0.25">
      <c r="B27" s="73"/>
      <c r="C27" s="73"/>
      <c r="D27" s="73"/>
      <c r="E27" s="73"/>
      <c r="F27" s="73"/>
      <c r="G27" s="73"/>
      <c r="H27" s="73"/>
      <c r="I27" s="73"/>
      <c r="J27" s="73"/>
      <c r="K27" s="73"/>
      <c r="L27" s="73"/>
      <c r="M27" s="73"/>
      <c r="N27" s="73"/>
      <c r="O27" s="73"/>
      <c r="P27" s="73"/>
      <c r="S27" s="10" t="s">
        <v>6</v>
      </c>
      <c r="T27" s="10" t="s">
        <v>7</v>
      </c>
      <c r="U27" s="6" t="s">
        <v>8</v>
      </c>
      <c r="V27" s="96">
        <v>130</v>
      </c>
      <c r="W27" s="61">
        <f>V27/$V$27</f>
        <v>1</v>
      </c>
    </row>
    <row r="28" spans="1:23" ht="15" customHeight="1" x14ac:dyDescent="0.25">
      <c r="B28" s="73"/>
      <c r="C28" s="73"/>
      <c r="D28" s="73"/>
      <c r="E28" s="73"/>
      <c r="F28" s="73"/>
      <c r="G28" s="73"/>
      <c r="H28" s="73"/>
      <c r="I28" s="73"/>
      <c r="J28" s="73"/>
      <c r="K28" s="73"/>
      <c r="L28" s="73"/>
      <c r="M28" s="73"/>
      <c r="N28" s="73"/>
      <c r="O28" s="73"/>
      <c r="P28" s="73"/>
      <c r="S28" s="10" t="s">
        <v>6</v>
      </c>
      <c r="T28" s="10" t="s">
        <v>7</v>
      </c>
      <c r="U28" s="6" t="s">
        <v>186</v>
      </c>
      <c r="V28" s="98">
        <v>130</v>
      </c>
      <c r="W28" s="61">
        <f t="shared" ref="W28:W35" si="0">V28/$V$27</f>
        <v>1</v>
      </c>
    </row>
    <row r="29" spans="1:23" ht="15" customHeight="1" x14ac:dyDescent="0.25">
      <c r="B29" s="73"/>
      <c r="C29" s="73"/>
      <c r="D29" s="73"/>
      <c r="E29" s="73"/>
      <c r="F29" s="73"/>
      <c r="G29" s="73"/>
      <c r="H29" s="73"/>
      <c r="I29" s="73"/>
      <c r="J29" s="73"/>
      <c r="K29" s="73"/>
      <c r="L29" s="73"/>
      <c r="M29" s="73"/>
      <c r="N29" s="73"/>
      <c r="O29" s="73"/>
      <c r="P29" s="73"/>
      <c r="S29" s="10" t="s">
        <v>6</v>
      </c>
      <c r="T29" s="10" t="s">
        <v>7</v>
      </c>
      <c r="U29" s="6" t="s">
        <v>187</v>
      </c>
      <c r="V29" s="98">
        <v>100</v>
      </c>
      <c r="W29" s="61">
        <f t="shared" si="0"/>
        <v>0.76923076923076927</v>
      </c>
    </row>
    <row r="30" spans="1:23" ht="15" customHeight="1" x14ac:dyDescent="0.25">
      <c r="B30" s="73"/>
      <c r="C30" s="73"/>
      <c r="D30" s="73"/>
      <c r="E30" s="73"/>
      <c r="F30" s="73"/>
      <c r="G30" s="73"/>
      <c r="H30" s="73"/>
      <c r="I30" s="73"/>
      <c r="J30" s="73"/>
      <c r="K30" s="73"/>
      <c r="L30" s="73"/>
      <c r="M30" s="73"/>
      <c r="N30" s="73"/>
      <c r="O30" s="73"/>
      <c r="P30" s="73"/>
      <c r="S30" s="8" t="s">
        <v>6</v>
      </c>
      <c r="T30" s="10" t="s">
        <v>7</v>
      </c>
      <c r="U30" s="6" t="s">
        <v>188</v>
      </c>
      <c r="V30" s="98">
        <v>10</v>
      </c>
      <c r="W30" s="61">
        <f t="shared" si="0"/>
        <v>7.6923076923076927E-2</v>
      </c>
    </row>
    <row r="31" spans="1:23" ht="15" customHeight="1" x14ac:dyDescent="0.25">
      <c r="B31" s="73"/>
      <c r="C31" s="73"/>
      <c r="D31" s="73"/>
      <c r="E31" s="73"/>
      <c r="F31" s="73"/>
      <c r="G31" s="73"/>
      <c r="H31" s="73"/>
      <c r="I31" s="73"/>
      <c r="J31" s="73"/>
      <c r="K31" s="73"/>
      <c r="L31" s="73"/>
      <c r="M31" s="73"/>
      <c r="N31" s="73"/>
      <c r="O31" s="73"/>
      <c r="P31" s="73"/>
      <c r="S31" s="10" t="s">
        <v>6</v>
      </c>
      <c r="T31" s="10" t="s">
        <v>7</v>
      </c>
      <c r="U31" s="6" t="s">
        <v>189</v>
      </c>
      <c r="V31" s="98">
        <v>5</v>
      </c>
      <c r="W31" s="61">
        <f t="shared" si="0"/>
        <v>3.8461538461538464E-2</v>
      </c>
    </row>
    <row r="32" spans="1:23" ht="15" customHeight="1" x14ac:dyDescent="0.25">
      <c r="B32" s="73"/>
      <c r="C32" s="73"/>
      <c r="D32" s="73"/>
      <c r="E32" s="73"/>
      <c r="F32" s="73"/>
      <c r="G32" s="73"/>
      <c r="H32" s="73"/>
      <c r="I32" s="73"/>
      <c r="J32" s="73"/>
      <c r="K32" s="73"/>
      <c r="L32" s="73"/>
      <c r="M32" s="73"/>
      <c r="N32" s="73"/>
      <c r="O32" s="73"/>
      <c r="P32" s="73"/>
      <c r="S32" s="10" t="s">
        <v>6</v>
      </c>
      <c r="T32" s="10" t="s">
        <v>7</v>
      </c>
      <c r="U32" s="6" t="s">
        <v>190</v>
      </c>
      <c r="V32" s="98">
        <v>130</v>
      </c>
      <c r="W32" s="61">
        <f t="shared" si="0"/>
        <v>1</v>
      </c>
    </row>
    <row r="33" spans="2:23" ht="15" customHeight="1" x14ac:dyDescent="0.25">
      <c r="B33" s="73"/>
      <c r="C33" s="73"/>
      <c r="D33" s="73"/>
      <c r="E33" s="73"/>
      <c r="F33" s="73"/>
      <c r="G33" s="73"/>
      <c r="H33" s="73"/>
      <c r="I33" s="73"/>
      <c r="J33" s="73"/>
      <c r="K33" s="73"/>
      <c r="L33" s="73"/>
      <c r="M33" s="73"/>
      <c r="N33" s="73"/>
      <c r="O33" s="73"/>
      <c r="P33" s="73"/>
      <c r="S33" s="10" t="s">
        <v>6</v>
      </c>
      <c r="T33" s="10" t="s">
        <v>7</v>
      </c>
      <c r="U33" s="6" t="s">
        <v>191</v>
      </c>
      <c r="V33" s="98">
        <v>30</v>
      </c>
      <c r="W33" s="61">
        <f t="shared" si="0"/>
        <v>0.23076923076923078</v>
      </c>
    </row>
    <row r="34" spans="2:23" ht="15" customHeight="1" x14ac:dyDescent="0.25">
      <c r="B34" s="73"/>
      <c r="C34" s="73"/>
      <c r="D34" s="73"/>
      <c r="E34" s="73"/>
      <c r="F34" s="73"/>
      <c r="G34" s="73"/>
      <c r="H34" s="73"/>
      <c r="I34" s="73"/>
      <c r="J34" s="73"/>
      <c r="K34" s="73"/>
      <c r="L34" s="73"/>
      <c r="M34" s="73"/>
      <c r="N34" s="73"/>
      <c r="O34" s="73"/>
      <c r="P34" s="73"/>
      <c r="S34" s="10" t="s">
        <v>6</v>
      </c>
      <c r="T34" s="10" t="s">
        <v>7</v>
      </c>
      <c r="U34" s="6" t="s">
        <v>192</v>
      </c>
      <c r="V34" s="98">
        <v>80</v>
      </c>
      <c r="W34" s="61">
        <f t="shared" si="0"/>
        <v>0.61538461538461542</v>
      </c>
    </row>
    <row r="35" spans="2:23" ht="15" customHeight="1" x14ac:dyDescent="0.25">
      <c r="B35" s="73"/>
      <c r="C35" s="73"/>
      <c r="D35" s="73"/>
      <c r="E35" s="73"/>
      <c r="F35" s="73"/>
      <c r="G35" s="73"/>
      <c r="H35" s="73"/>
      <c r="I35" s="73"/>
      <c r="J35" s="73"/>
      <c r="K35" s="73"/>
      <c r="L35" s="73"/>
      <c r="M35" s="73"/>
      <c r="N35" s="73"/>
      <c r="O35" s="73"/>
      <c r="P35" s="73"/>
      <c r="S35" s="10" t="s">
        <v>6</v>
      </c>
      <c r="T35" s="10" t="s">
        <v>7</v>
      </c>
      <c r="U35" s="6" t="s">
        <v>193</v>
      </c>
      <c r="V35" s="98">
        <v>60</v>
      </c>
      <c r="W35" s="61">
        <f t="shared" si="0"/>
        <v>0.46153846153846156</v>
      </c>
    </row>
    <row r="36" spans="2:23" ht="15" customHeight="1" x14ac:dyDescent="0.25">
      <c r="B36" s="73"/>
      <c r="C36" s="73"/>
      <c r="D36" s="73"/>
      <c r="E36" s="73"/>
      <c r="F36" s="73"/>
      <c r="G36" s="73"/>
      <c r="H36" s="73"/>
      <c r="I36" s="73"/>
      <c r="J36" s="73"/>
      <c r="K36" s="73"/>
      <c r="L36" s="73"/>
      <c r="M36" s="73"/>
      <c r="N36" s="73"/>
      <c r="O36" s="73"/>
      <c r="P36" s="73"/>
      <c r="S36" s="10" t="s">
        <v>6</v>
      </c>
      <c r="T36" s="8" t="s">
        <v>15</v>
      </c>
      <c r="U36" s="6" t="s">
        <v>8</v>
      </c>
      <c r="V36" s="98">
        <v>420</v>
      </c>
      <c r="W36" s="61">
        <f>V36/$V$36</f>
        <v>1</v>
      </c>
    </row>
    <row r="37" spans="2:23" ht="15" customHeight="1" x14ac:dyDescent="0.25">
      <c r="B37" s="73"/>
      <c r="C37" s="73"/>
      <c r="D37" s="73"/>
      <c r="E37" s="73"/>
      <c r="F37" s="73"/>
      <c r="G37" s="73"/>
      <c r="H37" s="73"/>
      <c r="I37" s="73"/>
      <c r="J37" s="73"/>
      <c r="K37" s="73"/>
      <c r="L37" s="73"/>
      <c r="M37" s="73"/>
      <c r="N37" s="73"/>
      <c r="O37" s="73"/>
      <c r="P37" s="73"/>
      <c r="S37" s="8" t="s">
        <v>6</v>
      </c>
      <c r="T37" s="8" t="s">
        <v>15</v>
      </c>
      <c r="U37" s="6" t="s">
        <v>186</v>
      </c>
      <c r="V37" s="98">
        <v>390</v>
      </c>
      <c r="W37" s="61">
        <f t="shared" ref="W37:W44" si="1">V37/$V$36</f>
        <v>0.9285714285714286</v>
      </c>
    </row>
    <row r="38" spans="2:23" ht="15" customHeight="1" x14ac:dyDescent="0.25">
      <c r="B38" s="73"/>
      <c r="C38" s="73"/>
      <c r="D38" s="73"/>
      <c r="E38" s="73"/>
      <c r="F38" s="73"/>
      <c r="G38" s="73"/>
      <c r="H38" s="73"/>
      <c r="I38" s="73"/>
      <c r="J38" s="73"/>
      <c r="K38" s="73"/>
      <c r="L38" s="73"/>
      <c r="M38" s="73"/>
      <c r="N38" s="73"/>
      <c r="O38" s="73"/>
      <c r="P38" s="73"/>
      <c r="S38" s="10" t="s">
        <v>6</v>
      </c>
      <c r="T38" s="8" t="s">
        <v>15</v>
      </c>
      <c r="U38" s="6" t="s">
        <v>187</v>
      </c>
      <c r="V38" s="98">
        <v>280</v>
      </c>
      <c r="W38" s="61">
        <f t="shared" si="1"/>
        <v>0.66666666666666663</v>
      </c>
    </row>
    <row r="39" spans="2:23" ht="15" customHeight="1" x14ac:dyDescent="0.25">
      <c r="B39" s="73"/>
      <c r="C39" s="73"/>
      <c r="D39" s="73"/>
      <c r="E39" s="73"/>
      <c r="F39" s="73"/>
      <c r="G39" s="73"/>
      <c r="H39" s="73"/>
      <c r="I39" s="73"/>
      <c r="J39" s="73"/>
      <c r="K39" s="73"/>
      <c r="L39" s="73"/>
      <c r="M39" s="73"/>
      <c r="N39" s="73"/>
      <c r="O39" s="73"/>
      <c r="P39" s="73"/>
      <c r="S39" s="10" t="s">
        <v>6</v>
      </c>
      <c r="T39" s="8" t="s">
        <v>15</v>
      </c>
      <c r="U39" s="6" t="s">
        <v>188</v>
      </c>
      <c r="V39" s="98">
        <v>30</v>
      </c>
      <c r="W39" s="61">
        <f t="shared" si="1"/>
        <v>7.1428571428571425E-2</v>
      </c>
    </row>
    <row r="40" spans="2:23" ht="15" customHeight="1" x14ac:dyDescent="0.25">
      <c r="B40" s="73"/>
      <c r="C40" s="73"/>
      <c r="D40" s="73"/>
      <c r="E40" s="73"/>
      <c r="F40" s="73"/>
      <c r="G40" s="73"/>
      <c r="H40" s="73"/>
      <c r="I40" s="73"/>
      <c r="J40" s="73"/>
      <c r="K40" s="73"/>
      <c r="L40" s="73"/>
      <c r="M40" s="73"/>
      <c r="N40" s="73"/>
      <c r="O40" s="73"/>
      <c r="P40" s="73"/>
      <c r="S40" s="10" t="s">
        <v>6</v>
      </c>
      <c r="T40" s="8" t="s">
        <v>15</v>
      </c>
      <c r="U40" s="6" t="s">
        <v>189</v>
      </c>
      <c r="V40" s="98">
        <v>30</v>
      </c>
      <c r="W40" s="61">
        <f t="shared" si="1"/>
        <v>7.1428571428571425E-2</v>
      </c>
    </row>
    <row r="41" spans="2:23" ht="15" customHeight="1" x14ac:dyDescent="0.25">
      <c r="B41" s="73"/>
      <c r="C41" s="73"/>
      <c r="D41" s="73"/>
      <c r="E41" s="73"/>
      <c r="F41" s="73"/>
      <c r="G41" s="73"/>
      <c r="H41" s="73"/>
      <c r="I41" s="73"/>
      <c r="J41" s="73"/>
      <c r="K41" s="73"/>
      <c r="L41" s="73"/>
      <c r="M41" s="73"/>
      <c r="N41" s="73"/>
      <c r="O41" s="73"/>
      <c r="P41" s="73"/>
      <c r="S41" s="10" t="s">
        <v>6</v>
      </c>
      <c r="T41" s="8" t="s">
        <v>15</v>
      </c>
      <c r="U41" s="6" t="s">
        <v>190</v>
      </c>
      <c r="V41" s="98">
        <v>380</v>
      </c>
      <c r="W41" s="61">
        <f t="shared" si="1"/>
        <v>0.90476190476190477</v>
      </c>
    </row>
    <row r="42" spans="2:23" ht="15" customHeight="1" x14ac:dyDescent="0.25">
      <c r="B42" s="73"/>
      <c r="C42" s="73"/>
      <c r="D42" s="73"/>
      <c r="E42" s="73"/>
      <c r="F42" s="73"/>
      <c r="G42" s="73"/>
      <c r="H42" s="73"/>
      <c r="I42" s="73"/>
      <c r="J42" s="73"/>
      <c r="K42" s="73"/>
      <c r="L42" s="73"/>
      <c r="M42" s="73"/>
      <c r="N42" s="73"/>
      <c r="O42" s="73"/>
      <c r="P42" s="73"/>
      <c r="S42" s="8" t="s">
        <v>6</v>
      </c>
      <c r="T42" s="8" t="s">
        <v>15</v>
      </c>
      <c r="U42" s="6" t="s">
        <v>191</v>
      </c>
      <c r="V42" s="98">
        <v>80</v>
      </c>
      <c r="W42" s="61">
        <f t="shared" si="1"/>
        <v>0.19047619047619047</v>
      </c>
    </row>
    <row r="43" spans="2:23" ht="15" customHeight="1" x14ac:dyDescent="0.25">
      <c r="B43" s="73"/>
      <c r="C43" s="73"/>
      <c r="D43" s="73"/>
      <c r="E43" s="73"/>
      <c r="F43" s="73"/>
      <c r="G43" s="214" t="str">
        <f>IF(ISNA(V27), "Selectie niet mogelijk. Stel andere filters in.", "Omvang populatie Den Haag: "&amp;V27)</f>
        <v>Omvang populatie Den Haag: 130</v>
      </c>
      <c r="H43" s="214"/>
      <c r="I43" s="214"/>
      <c r="J43" s="214"/>
      <c r="K43" s="214"/>
      <c r="L43" s="73"/>
      <c r="M43" s="73"/>
      <c r="N43" s="73"/>
      <c r="O43" s="73"/>
      <c r="P43" s="73"/>
      <c r="S43" s="10" t="s">
        <v>6</v>
      </c>
      <c r="T43" s="8" t="s">
        <v>15</v>
      </c>
      <c r="U43" s="6" t="s">
        <v>192</v>
      </c>
      <c r="V43" s="98">
        <v>230</v>
      </c>
      <c r="W43" s="61">
        <f t="shared" si="1"/>
        <v>0.54761904761904767</v>
      </c>
    </row>
    <row r="44" spans="2:23" ht="15" customHeight="1" x14ac:dyDescent="0.25">
      <c r="B44" s="73"/>
      <c r="C44" s="73"/>
      <c r="D44" s="73"/>
      <c r="E44" s="73"/>
      <c r="F44" s="73"/>
      <c r="G44" s="214" t="str">
        <f>IF(ISNA(V31),"","Omvang populatie G4, exclusief Den Haag: "&amp;V36)</f>
        <v>Omvang populatie G4, exclusief Den Haag: 420</v>
      </c>
      <c r="H44" s="214"/>
      <c r="I44" s="214"/>
      <c r="J44" s="214"/>
      <c r="K44" s="214"/>
      <c r="L44" s="73"/>
      <c r="M44" s="73"/>
      <c r="N44" s="73"/>
      <c r="O44" s="73"/>
      <c r="P44" s="73"/>
      <c r="S44" s="10" t="s">
        <v>6</v>
      </c>
      <c r="T44" s="8" t="s">
        <v>15</v>
      </c>
      <c r="U44" s="6" t="s">
        <v>193</v>
      </c>
      <c r="V44" s="100">
        <v>100</v>
      </c>
      <c r="W44" s="61">
        <f t="shared" si="1"/>
        <v>0.23809523809523808</v>
      </c>
    </row>
    <row r="45" spans="2:23" ht="15" customHeight="1" x14ac:dyDescent="0.25">
      <c r="B45" s="73"/>
      <c r="C45" s="73"/>
      <c r="D45" s="73"/>
      <c r="E45" s="91"/>
      <c r="F45" s="91"/>
      <c r="G45" s="91"/>
      <c r="H45" s="91"/>
      <c r="I45" s="91"/>
      <c r="J45" s="91"/>
      <c r="K45" s="91"/>
      <c r="L45" s="91"/>
      <c r="M45" s="91"/>
      <c r="N45" s="73"/>
      <c r="O45" s="73"/>
      <c r="P45" s="73"/>
    </row>
    <row r="46" spans="2:23" ht="15" customHeight="1" x14ac:dyDescent="0.25">
      <c r="B46" s="73"/>
      <c r="C46" s="73"/>
      <c r="D46" s="73"/>
      <c r="E46" s="73"/>
      <c r="F46" s="73"/>
      <c r="G46" s="73"/>
      <c r="H46" s="73"/>
      <c r="I46" s="73"/>
      <c r="J46" s="73"/>
      <c r="K46" s="73"/>
      <c r="L46" s="73"/>
      <c r="M46" s="73"/>
      <c r="N46" s="73"/>
      <c r="O46" s="73"/>
      <c r="P46" s="111" t="s">
        <v>182</v>
      </c>
    </row>
    <row r="47" spans="2:23" s="104" customFormat="1" ht="15" customHeight="1" x14ac:dyDescent="0.25">
      <c r="S47" s="104" t="s">
        <v>138</v>
      </c>
      <c r="T47" s="104" t="s">
        <v>139</v>
      </c>
      <c r="U47" s="104" t="s">
        <v>146</v>
      </c>
      <c r="V47" s="104" t="s">
        <v>145</v>
      </c>
      <c r="W47" s="104" t="s">
        <v>144</v>
      </c>
    </row>
    <row r="48" spans="2:23" ht="15" hidden="1" x14ac:dyDescent="0.25">
      <c r="S48" s="63" t="s">
        <v>6</v>
      </c>
      <c r="T48" s="69">
        <v>42339</v>
      </c>
      <c r="U48" s="63" t="s">
        <v>8</v>
      </c>
      <c r="V48" s="70" t="s">
        <v>8</v>
      </c>
      <c r="W48" s="63" t="s">
        <v>8</v>
      </c>
    </row>
    <row r="49" spans="19:23" ht="15" hidden="1" x14ac:dyDescent="0.25">
      <c r="S49" s="63" t="s">
        <v>16</v>
      </c>
      <c r="T49" s="69">
        <v>42705</v>
      </c>
      <c r="U49" s="63" t="s">
        <v>28</v>
      </c>
      <c r="V49" s="92" t="s">
        <v>53</v>
      </c>
      <c r="W49" s="63" t="s">
        <v>23</v>
      </c>
    </row>
    <row r="50" spans="19:23" ht="15" hidden="1" x14ac:dyDescent="0.25">
      <c r="S50" s="63" t="s">
        <v>17</v>
      </c>
      <c r="U50" s="63" t="s">
        <v>29</v>
      </c>
      <c r="V50" s="92" t="s">
        <v>54</v>
      </c>
      <c r="W50" s="63" t="s">
        <v>24</v>
      </c>
    </row>
    <row r="51" spans="19:23" ht="15" hidden="1" x14ac:dyDescent="0.25">
      <c r="S51" s="63" t="s">
        <v>8</v>
      </c>
      <c r="W51" s="63" t="s">
        <v>25</v>
      </c>
    </row>
  </sheetData>
  <sheetProtection password="D641" sheet="1" objects="1" scenarios="1"/>
  <mergeCells count="13">
    <mergeCell ref="G44:K44"/>
    <mergeCell ref="E4:P7"/>
    <mergeCell ref="D16:F17"/>
    <mergeCell ref="G16:I17"/>
    <mergeCell ref="J16:L17"/>
    <mergeCell ref="M16:O17"/>
    <mergeCell ref="D19:O19"/>
    <mergeCell ref="G43:K43"/>
    <mergeCell ref="D12:O12"/>
    <mergeCell ref="D14:F15"/>
    <mergeCell ref="G14:I15"/>
    <mergeCell ref="J14:L15"/>
    <mergeCell ref="M14:O15"/>
  </mergeCells>
  <hyperlinks>
    <hyperlink ref="G14:I15" location="'2. Onderwijsdeelname'!A1" display="2. Onderwijsdeelname"/>
    <hyperlink ref="D14:F15" location="'1. Plaats in het huishouden'!A1" display="1: Plaats in het huishouden"/>
    <hyperlink ref="J14:L15" location="'3. Inburgering'!A1" display="3. Inburgering"/>
    <hyperlink ref="G16:I17" location="'6. Zorgkosten'!A1" display="Zorgkosten"/>
    <hyperlink ref="M16:O17" location="'8. Verdachten'!A1" display="Verdachten"/>
    <hyperlink ref="N21" location="'Tabel 6'!A1" display="Naar tabel"/>
    <hyperlink ref="M14:O15" location="'4. Sociaaleconomische status'!A1" display="4. Inkomensbron"/>
    <hyperlink ref="D16:F17" location="'5. Mediaan inkomen'!A1" display="5. Mediaan inkomen"/>
    <hyperlink ref="J16:L17" location="'7. Jeugdzorg'!A1" display="Jeugdzorg"/>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'Tabel 1'!$B$4:$B$31</xm:f>
          </x14:formula1>
          <xm:sqref>G22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dimension ref="A1:W51"/>
  <sheetViews>
    <sheetView workbookViewId="0">
      <selection activeCell="J14" sqref="J14:L15"/>
    </sheetView>
  </sheetViews>
  <sheetFormatPr defaultColWidth="0" defaultRowHeight="14.45" customHeight="1" zeroHeight="1" x14ac:dyDescent="0.25"/>
  <cols>
    <col min="1" max="1" width="3.7109375" style="104" customWidth="1"/>
    <col min="2" max="2" width="12.28515625" style="64" customWidth="1"/>
    <col min="3" max="3" width="1.7109375" style="64" customWidth="1"/>
    <col min="4" max="5" width="12.28515625" style="64" customWidth="1"/>
    <col min="6" max="6" width="1.7109375" style="64" customWidth="1"/>
    <col min="7" max="8" width="12.28515625" style="64" customWidth="1"/>
    <col min="9" max="9" width="1.7109375" style="64" customWidth="1"/>
    <col min="10" max="11" width="12.28515625" style="64" customWidth="1"/>
    <col min="12" max="12" width="1.7109375" style="64" customWidth="1"/>
    <col min="13" max="14" width="12.28515625" style="64" customWidth="1"/>
    <col min="15" max="15" width="1.7109375" style="64" customWidth="1"/>
    <col min="16" max="16" width="12.28515625" style="64" customWidth="1"/>
    <col min="17" max="17" width="3.7109375" style="104" customWidth="1"/>
    <col min="18" max="18" width="9.140625" style="63" hidden="1" customWidth="1"/>
    <col min="19" max="19" width="52.28515625" style="63" hidden="1" customWidth="1"/>
    <col min="20" max="20" width="15.140625" style="63" hidden="1" customWidth="1"/>
    <col min="21" max="21" width="22.28515625" style="63" hidden="1" customWidth="1"/>
    <col min="22" max="22" width="9.140625" style="63" hidden="1" customWidth="1"/>
    <col min="23" max="23" width="12.28515625" style="62" hidden="1" customWidth="1"/>
    <col min="24" max="16384" width="9.140625" style="63" hidden="1"/>
  </cols>
  <sheetData>
    <row r="1" spans="1:17" ht="15" customHeight="1" x14ac:dyDescent="0.25"/>
    <row r="2" spans="1:17" ht="15" customHeight="1" x14ac:dyDescent="0.25"/>
    <row r="3" spans="1:17" ht="15" customHeight="1" x14ac:dyDescent="0.25"/>
    <row r="4" spans="1:17" ht="15" customHeight="1" x14ac:dyDescent="0.5">
      <c r="B4" s="75"/>
      <c r="C4" s="75"/>
      <c r="D4" s="75"/>
      <c r="E4" s="212" t="s">
        <v>143</v>
      </c>
      <c r="F4" s="212"/>
      <c r="G4" s="212"/>
      <c r="H4" s="212"/>
      <c r="I4" s="212"/>
      <c r="J4" s="212"/>
      <c r="K4" s="212"/>
      <c r="L4" s="212"/>
      <c r="M4" s="212"/>
      <c r="N4" s="212"/>
      <c r="O4" s="212"/>
      <c r="P4" s="212"/>
      <c r="Q4" s="105"/>
    </row>
    <row r="5" spans="1:17" ht="15" customHeight="1" x14ac:dyDescent="0.5">
      <c r="A5" s="105"/>
      <c r="B5" s="75"/>
      <c r="C5" s="75"/>
      <c r="D5" s="75"/>
      <c r="E5" s="212"/>
      <c r="F5" s="212"/>
      <c r="G5" s="212"/>
      <c r="H5" s="212"/>
      <c r="I5" s="212"/>
      <c r="J5" s="212"/>
      <c r="K5" s="212"/>
      <c r="L5" s="212"/>
      <c r="M5" s="212"/>
      <c r="N5" s="212"/>
      <c r="O5" s="212"/>
      <c r="P5" s="212"/>
      <c r="Q5" s="105"/>
    </row>
    <row r="6" spans="1:17" ht="15" customHeight="1" x14ac:dyDescent="0.25">
      <c r="E6" s="212"/>
      <c r="F6" s="212"/>
      <c r="G6" s="212"/>
      <c r="H6" s="212"/>
      <c r="I6" s="212"/>
      <c r="J6" s="212"/>
      <c r="K6" s="212"/>
      <c r="L6" s="212"/>
      <c r="M6" s="212"/>
      <c r="N6" s="212"/>
      <c r="O6" s="212"/>
      <c r="P6" s="212"/>
    </row>
    <row r="7" spans="1:17" ht="15" customHeight="1" x14ac:dyDescent="0.25">
      <c r="E7" s="212"/>
      <c r="F7" s="212"/>
      <c r="G7" s="212"/>
      <c r="H7" s="212"/>
      <c r="I7" s="212"/>
      <c r="J7" s="212"/>
      <c r="K7" s="212"/>
      <c r="L7" s="212"/>
      <c r="M7" s="212"/>
      <c r="N7" s="212"/>
      <c r="O7" s="212"/>
      <c r="P7" s="212"/>
    </row>
    <row r="8" spans="1:17" ht="15" customHeight="1" x14ac:dyDescent="0.25"/>
    <row r="9" spans="1:17" ht="15" customHeight="1" x14ac:dyDescent="0.25"/>
    <row r="10" spans="1:17" ht="15" customHeight="1" x14ac:dyDescent="0.25">
      <c r="D10" s="68"/>
      <c r="E10" s="68"/>
      <c r="F10" s="68"/>
      <c r="G10" s="68"/>
      <c r="H10" s="68"/>
      <c r="I10" s="68"/>
      <c r="J10" s="68"/>
      <c r="K10" s="68"/>
      <c r="L10" s="68"/>
      <c r="M10" s="68"/>
      <c r="N10" s="68"/>
      <c r="O10" s="68"/>
      <c r="P10" s="68"/>
    </row>
    <row r="11" spans="1:17" ht="15" customHeight="1" x14ac:dyDescent="0.25">
      <c r="B11" s="73"/>
      <c r="C11" s="73"/>
      <c r="D11" s="76"/>
      <c r="E11" s="76"/>
      <c r="F11" s="76"/>
      <c r="G11" s="76"/>
      <c r="H11" s="76"/>
      <c r="I11" s="76"/>
      <c r="J11" s="76"/>
      <c r="K11" s="76"/>
      <c r="L11" s="76"/>
      <c r="M11" s="76"/>
      <c r="N11" s="76"/>
      <c r="O11" s="76"/>
      <c r="P11" s="76"/>
    </row>
    <row r="12" spans="1:17" ht="15" customHeight="1" x14ac:dyDescent="0.25">
      <c r="B12" s="73"/>
      <c r="C12" s="73"/>
      <c r="D12" s="215" t="s">
        <v>149</v>
      </c>
      <c r="E12" s="215"/>
      <c r="F12" s="215"/>
      <c r="G12" s="215"/>
      <c r="H12" s="215"/>
      <c r="I12" s="215"/>
      <c r="J12" s="215"/>
      <c r="K12" s="215"/>
      <c r="L12" s="215"/>
      <c r="M12" s="215"/>
      <c r="N12" s="215"/>
      <c r="O12" s="215"/>
      <c r="P12" s="76"/>
    </row>
    <row r="13" spans="1:17" ht="15" customHeight="1" x14ac:dyDescent="0.25">
      <c r="B13" s="73"/>
      <c r="C13" s="73"/>
      <c r="D13" s="76"/>
      <c r="E13" s="76"/>
      <c r="F13" s="76"/>
      <c r="G13" s="76"/>
      <c r="H13" s="76"/>
      <c r="I13" s="76"/>
      <c r="J13" s="76"/>
      <c r="K13" s="76"/>
      <c r="L13" s="76"/>
      <c r="M13" s="76"/>
      <c r="N13" s="76"/>
      <c r="O13" s="76"/>
      <c r="P13" s="76"/>
    </row>
    <row r="14" spans="1:17" ht="15" customHeight="1" x14ac:dyDescent="0.25">
      <c r="B14" s="73"/>
      <c r="C14" s="73"/>
      <c r="D14" s="216" t="s">
        <v>65</v>
      </c>
      <c r="E14" s="216"/>
      <c r="F14" s="216"/>
      <c r="G14" s="217" t="s">
        <v>22</v>
      </c>
      <c r="H14" s="217"/>
      <c r="I14" s="217"/>
      <c r="J14" s="216" t="s">
        <v>31</v>
      </c>
      <c r="K14" s="216"/>
      <c r="L14" s="216"/>
      <c r="M14" s="216" t="s">
        <v>36</v>
      </c>
      <c r="N14" s="216"/>
      <c r="O14" s="216"/>
      <c r="P14" s="76"/>
    </row>
    <row r="15" spans="1:17" ht="15" customHeight="1" x14ac:dyDescent="0.25">
      <c r="B15" s="73"/>
      <c r="C15" s="73"/>
      <c r="D15" s="216"/>
      <c r="E15" s="216"/>
      <c r="F15" s="216"/>
      <c r="G15" s="217"/>
      <c r="H15" s="217"/>
      <c r="I15" s="217"/>
      <c r="J15" s="216"/>
      <c r="K15" s="216"/>
      <c r="L15" s="216"/>
      <c r="M15" s="216"/>
      <c r="N15" s="216"/>
      <c r="O15" s="216"/>
      <c r="P15" s="76"/>
    </row>
    <row r="16" spans="1:17" ht="15" customHeight="1" x14ac:dyDescent="0.25">
      <c r="B16" s="73"/>
      <c r="C16" s="73"/>
      <c r="D16" s="219" t="s">
        <v>185</v>
      </c>
      <c r="E16" s="219"/>
      <c r="F16" s="219"/>
      <c r="G16" s="216" t="s">
        <v>156</v>
      </c>
      <c r="H16" s="216"/>
      <c r="I16" s="216"/>
      <c r="J16" s="218" t="s">
        <v>194</v>
      </c>
      <c r="K16" s="218"/>
      <c r="L16" s="218"/>
      <c r="M16" s="216" t="s">
        <v>166</v>
      </c>
      <c r="N16" s="216"/>
      <c r="O16" s="216"/>
      <c r="P16" s="76"/>
    </row>
    <row r="17" spans="1:23" ht="15" customHeight="1" x14ac:dyDescent="0.25">
      <c r="B17" s="73"/>
      <c r="C17" s="73"/>
      <c r="D17" s="219"/>
      <c r="E17" s="219"/>
      <c r="F17" s="219"/>
      <c r="G17" s="216"/>
      <c r="H17" s="216"/>
      <c r="I17" s="216"/>
      <c r="J17" s="218"/>
      <c r="K17" s="218"/>
      <c r="L17" s="218"/>
      <c r="M17" s="216"/>
      <c r="N17" s="216"/>
      <c r="O17" s="216"/>
      <c r="P17" s="76"/>
    </row>
    <row r="18" spans="1:23" ht="15" customHeight="1" x14ac:dyDescent="0.25">
      <c r="B18" s="73"/>
      <c r="C18" s="73"/>
      <c r="D18" s="78"/>
      <c r="E18" s="78"/>
      <c r="F18" s="78"/>
      <c r="G18" s="78"/>
      <c r="H18" s="78"/>
      <c r="I18" s="78"/>
      <c r="J18" s="78"/>
      <c r="K18" s="78"/>
      <c r="L18" s="78"/>
      <c r="M18" s="78"/>
      <c r="N18" s="78"/>
      <c r="O18" s="78"/>
      <c r="P18" s="76"/>
    </row>
    <row r="19" spans="1:23" ht="15" customHeight="1" x14ac:dyDescent="0.25">
      <c r="B19" s="73"/>
      <c r="C19" s="73"/>
      <c r="D19" s="213" t="s">
        <v>150</v>
      </c>
      <c r="E19" s="213"/>
      <c r="F19" s="213"/>
      <c r="G19" s="213"/>
      <c r="H19" s="213"/>
      <c r="I19" s="213"/>
      <c r="J19" s="213"/>
      <c r="K19" s="213"/>
      <c r="L19" s="213"/>
      <c r="M19" s="213"/>
      <c r="N19" s="213"/>
      <c r="O19" s="213"/>
      <c r="P19" s="76"/>
    </row>
    <row r="20" spans="1:23" ht="15" customHeight="1" x14ac:dyDescent="0.25">
      <c r="B20" s="73"/>
      <c r="C20" s="73"/>
      <c r="D20" s="78"/>
      <c r="E20" s="78"/>
      <c r="F20" s="78"/>
      <c r="G20" s="78"/>
      <c r="H20" s="77"/>
      <c r="I20" s="77"/>
      <c r="J20" s="73"/>
      <c r="K20" s="78"/>
      <c r="L20" s="78"/>
      <c r="M20" s="78"/>
      <c r="N20" s="78"/>
      <c r="O20" s="78"/>
      <c r="P20" s="76"/>
      <c r="S20" s="63" t="s">
        <v>169</v>
      </c>
    </row>
    <row r="21" spans="1:23" s="71" customFormat="1" ht="15" customHeight="1" x14ac:dyDescent="0.25">
      <c r="A21" s="106"/>
      <c r="B21" s="74"/>
      <c r="C21" s="74"/>
      <c r="D21" s="77"/>
      <c r="E21" s="83"/>
      <c r="F21" s="83"/>
      <c r="G21" s="87" t="s">
        <v>140</v>
      </c>
      <c r="H21" s="84">
        <v>2014</v>
      </c>
      <c r="I21" s="87"/>
      <c r="J21" s="87" t="s">
        <v>147</v>
      </c>
      <c r="K21" s="93">
        <v>42705</v>
      </c>
      <c r="L21" s="82"/>
      <c r="M21" s="82"/>
      <c r="N21" s="102" t="s">
        <v>168</v>
      </c>
      <c r="O21" s="77"/>
      <c r="P21" s="77"/>
      <c r="Q21" s="106"/>
      <c r="S21" s="71" t="str">
        <f>IF(H21&lt;&gt;"Totaal","Cohort "&amp;H21,H21)</f>
        <v>Cohort 2014</v>
      </c>
      <c r="T21" s="72"/>
      <c r="W21" s="72"/>
    </row>
    <row r="22" spans="1:23" ht="15" customHeight="1" x14ac:dyDescent="0.25">
      <c r="B22" s="73"/>
      <c r="C22" s="73"/>
      <c r="D22" s="73"/>
      <c r="E22" s="84"/>
      <c r="F22" s="84"/>
      <c r="G22" s="84"/>
      <c r="H22" s="84"/>
      <c r="I22" s="84"/>
      <c r="J22" s="84"/>
      <c r="K22" s="84"/>
      <c r="L22" s="84"/>
      <c r="M22" s="84"/>
      <c r="N22" s="73"/>
      <c r="O22" s="73"/>
      <c r="P22" s="73"/>
    </row>
    <row r="23" spans="1:23" ht="15" customHeight="1" x14ac:dyDescent="0.25">
      <c r="B23" s="73"/>
      <c r="C23" s="73"/>
      <c r="D23" s="73"/>
      <c r="E23" s="73"/>
      <c r="F23" s="84"/>
      <c r="G23" s="84"/>
      <c r="H23" s="90" t="s">
        <v>145</v>
      </c>
      <c r="I23" s="84"/>
      <c r="J23" s="84" t="s">
        <v>26</v>
      </c>
      <c r="K23" s="84"/>
      <c r="L23" s="84"/>
      <c r="M23" s="84"/>
      <c r="N23" s="73"/>
      <c r="O23" s="73"/>
      <c r="P23" s="73"/>
      <c r="S23" s="65"/>
    </row>
    <row r="24" spans="1:23" ht="15" customHeight="1" x14ac:dyDescent="0.25">
      <c r="B24" s="73"/>
      <c r="C24" s="73"/>
      <c r="D24" s="73"/>
      <c r="E24" s="73"/>
      <c r="F24" s="73"/>
      <c r="G24" s="73"/>
      <c r="H24" s="73"/>
      <c r="I24" s="73"/>
      <c r="J24" s="73"/>
      <c r="K24" s="73"/>
      <c r="L24" s="73"/>
      <c r="M24" s="73"/>
      <c r="N24" s="73"/>
      <c r="O24" s="73"/>
      <c r="P24" s="73"/>
    </row>
    <row r="25" spans="1:23" ht="15" customHeight="1" x14ac:dyDescent="0.25">
      <c r="B25" s="73"/>
      <c r="C25" s="73"/>
      <c r="D25" s="73"/>
      <c r="E25" s="73"/>
      <c r="F25" s="73"/>
      <c r="G25" s="73"/>
      <c r="H25" s="73"/>
      <c r="I25" s="73"/>
      <c r="J25" s="73"/>
      <c r="K25" s="73"/>
      <c r="L25" s="73"/>
      <c r="M25" s="73"/>
      <c r="N25" s="73"/>
      <c r="O25" s="73"/>
      <c r="P25" s="73"/>
      <c r="S25" s="63" t="s">
        <v>154</v>
      </c>
    </row>
    <row r="26" spans="1:23" ht="15" customHeight="1" x14ac:dyDescent="0.25">
      <c r="B26" s="73"/>
      <c r="C26" s="73"/>
      <c r="D26" s="73"/>
      <c r="E26" s="73"/>
      <c r="F26" s="73"/>
      <c r="G26" s="73"/>
      <c r="H26" s="73"/>
      <c r="I26" s="73"/>
      <c r="J26" s="73"/>
      <c r="K26" s="73"/>
      <c r="L26" s="73"/>
      <c r="M26" s="73"/>
      <c r="N26" s="73"/>
      <c r="O26" s="73"/>
      <c r="P26" s="73"/>
      <c r="T26" s="63" t="s">
        <v>4</v>
      </c>
      <c r="U26" s="63" t="s">
        <v>65</v>
      </c>
      <c r="V26" s="63" t="s">
        <v>5</v>
      </c>
      <c r="W26" s="62" t="s">
        <v>5</v>
      </c>
    </row>
    <row r="27" spans="1:23" ht="15" customHeight="1" x14ac:dyDescent="0.25">
      <c r="B27" s="73"/>
      <c r="C27" s="73"/>
      <c r="D27" s="73"/>
      <c r="E27" s="73"/>
      <c r="F27" s="73"/>
      <c r="G27" s="73"/>
      <c r="H27" s="73"/>
      <c r="I27" s="73"/>
      <c r="J27" s="73"/>
      <c r="K27" s="73"/>
      <c r="L27" s="73"/>
      <c r="M27" s="73"/>
      <c r="N27" s="73"/>
      <c r="O27" s="73"/>
      <c r="P27" s="73"/>
      <c r="T27" s="63" t="s">
        <v>7</v>
      </c>
      <c r="U27" s="6" t="s">
        <v>8</v>
      </c>
      <c r="V27" s="35">
        <v>45</v>
      </c>
      <c r="W27" s="61">
        <f>V27/$V$27</f>
        <v>1</v>
      </c>
    </row>
    <row r="28" spans="1:23" ht="15" customHeight="1" x14ac:dyDescent="0.25">
      <c r="B28" s="73"/>
      <c r="C28" s="73"/>
      <c r="D28" s="73"/>
      <c r="E28" s="73"/>
      <c r="F28" s="73"/>
      <c r="G28" s="73"/>
      <c r="H28" s="73"/>
      <c r="I28" s="73"/>
      <c r="J28" s="73"/>
      <c r="K28" s="73"/>
      <c r="L28" s="73"/>
      <c r="M28" s="73"/>
      <c r="N28" s="73"/>
      <c r="O28" s="73"/>
      <c r="P28" s="73"/>
      <c r="T28" s="63" t="s">
        <v>7</v>
      </c>
      <c r="U28" s="6" t="s">
        <v>41</v>
      </c>
      <c r="V28" s="36">
        <v>40</v>
      </c>
      <c r="W28" s="61">
        <f t="shared" ref="W28:W29" si="0">V28/$V$27</f>
        <v>0.88888888888888884</v>
      </c>
    </row>
    <row r="29" spans="1:23" ht="15" customHeight="1" x14ac:dyDescent="0.25">
      <c r="B29" s="73"/>
      <c r="C29" s="73"/>
      <c r="D29" s="73"/>
      <c r="E29" s="73"/>
      <c r="F29" s="73"/>
      <c r="G29" s="73"/>
      <c r="H29" s="73"/>
      <c r="I29" s="73"/>
      <c r="J29" s="73"/>
      <c r="K29" s="73"/>
      <c r="L29" s="73"/>
      <c r="M29" s="73"/>
      <c r="N29" s="73"/>
      <c r="O29" s="73"/>
      <c r="P29" s="73"/>
      <c r="T29" s="63" t="s">
        <v>7</v>
      </c>
      <c r="U29" s="6" t="s">
        <v>42</v>
      </c>
      <c r="V29" s="36">
        <v>5</v>
      </c>
      <c r="W29" s="61">
        <f t="shared" si="0"/>
        <v>0.1111111111111111</v>
      </c>
    </row>
    <row r="30" spans="1:23" ht="15" customHeight="1" x14ac:dyDescent="0.25">
      <c r="B30" s="73"/>
      <c r="C30" s="73"/>
      <c r="D30" s="73"/>
      <c r="E30" s="73"/>
      <c r="F30" s="73"/>
      <c r="G30" s="73"/>
      <c r="H30" s="73"/>
      <c r="I30" s="73"/>
      <c r="J30" s="73"/>
      <c r="K30" s="73"/>
      <c r="L30" s="73"/>
      <c r="M30" s="73"/>
      <c r="N30" s="73"/>
      <c r="O30" s="73"/>
      <c r="P30" s="73"/>
      <c r="T30" s="63" t="s">
        <v>15</v>
      </c>
      <c r="U30" s="8" t="s">
        <v>8</v>
      </c>
      <c r="V30" s="36">
        <v>125</v>
      </c>
      <c r="W30" s="61">
        <f>V30/$V$30</f>
        <v>1</v>
      </c>
    </row>
    <row r="31" spans="1:23" ht="15" customHeight="1" x14ac:dyDescent="0.25">
      <c r="B31" s="73"/>
      <c r="C31" s="73"/>
      <c r="D31" s="73"/>
      <c r="E31" s="73"/>
      <c r="F31" s="73"/>
      <c r="G31" s="73"/>
      <c r="H31" s="73"/>
      <c r="I31" s="73"/>
      <c r="J31" s="73"/>
      <c r="K31" s="73"/>
      <c r="L31" s="73"/>
      <c r="M31" s="73"/>
      <c r="N31" s="73"/>
      <c r="O31" s="73"/>
      <c r="P31" s="73"/>
      <c r="T31" s="63" t="s">
        <v>15</v>
      </c>
      <c r="U31" s="6" t="s">
        <v>41</v>
      </c>
      <c r="V31" s="36">
        <v>100</v>
      </c>
      <c r="W31" s="61">
        <f t="shared" ref="W31:W32" si="1">V31/$V$30</f>
        <v>0.8</v>
      </c>
    </row>
    <row r="32" spans="1:23" ht="15" customHeight="1" x14ac:dyDescent="0.25">
      <c r="B32" s="73"/>
      <c r="C32" s="73"/>
      <c r="D32" s="73"/>
      <c r="E32" s="73"/>
      <c r="F32" s="73"/>
      <c r="G32" s="73"/>
      <c r="H32" s="73"/>
      <c r="I32" s="73"/>
      <c r="J32" s="73"/>
      <c r="K32" s="73"/>
      <c r="L32" s="73"/>
      <c r="M32" s="73"/>
      <c r="N32" s="73"/>
      <c r="O32" s="73"/>
      <c r="P32" s="73"/>
      <c r="T32" s="63" t="s">
        <v>15</v>
      </c>
      <c r="U32" s="6" t="s">
        <v>42</v>
      </c>
      <c r="V32" s="37">
        <v>25</v>
      </c>
      <c r="W32" s="61">
        <f t="shared" si="1"/>
        <v>0.2</v>
      </c>
    </row>
    <row r="33" spans="2:23" ht="15" customHeight="1" x14ac:dyDescent="0.25">
      <c r="B33" s="73"/>
      <c r="C33" s="73"/>
      <c r="D33" s="73"/>
      <c r="E33" s="73"/>
      <c r="F33" s="73"/>
      <c r="G33" s="73"/>
      <c r="H33" s="73"/>
      <c r="I33" s="73"/>
      <c r="J33" s="73"/>
      <c r="K33" s="73"/>
      <c r="L33" s="73"/>
      <c r="M33" s="73"/>
      <c r="N33" s="73"/>
      <c r="O33" s="73"/>
      <c r="P33" s="73"/>
      <c r="U33" s="66"/>
      <c r="V33" s="13"/>
    </row>
    <row r="34" spans="2:23" ht="15" customHeight="1" x14ac:dyDescent="0.25">
      <c r="B34" s="73"/>
      <c r="C34" s="73"/>
      <c r="D34" s="73"/>
      <c r="E34" s="73"/>
      <c r="F34" s="73"/>
      <c r="G34" s="73"/>
      <c r="H34" s="73"/>
      <c r="I34" s="73"/>
      <c r="J34" s="73"/>
      <c r="K34" s="73"/>
      <c r="L34" s="73"/>
      <c r="M34" s="73"/>
      <c r="N34" s="73"/>
      <c r="O34" s="73"/>
      <c r="P34" s="73"/>
      <c r="U34" s="66"/>
      <c r="V34" s="13"/>
    </row>
    <row r="35" spans="2:23" ht="15" customHeight="1" x14ac:dyDescent="0.25">
      <c r="B35" s="73"/>
      <c r="C35" s="73"/>
      <c r="D35" s="73"/>
      <c r="E35" s="73"/>
      <c r="F35" s="73"/>
      <c r="G35" s="73"/>
      <c r="H35" s="73"/>
      <c r="I35" s="73"/>
      <c r="J35" s="73"/>
      <c r="K35" s="73"/>
      <c r="L35" s="73"/>
      <c r="M35" s="73"/>
      <c r="N35" s="73"/>
      <c r="O35" s="73"/>
      <c r="P35" s="73"/>
      <c r="U35" s="7"/>
      <c r="V35" s="21"/>
    </row>
    <row r="36" spans="2:23" ht="15" customHeight="1" x14ac:dyDescent="0.25">
      <c r="B36" s="73"/>
      <c r="C36" s="73"/>
      <c r="D36" s="73"/>
      <c r="E36" s="73"/>
      <c r="F36" s="73"/>
      <c r="G36" s="73"/>
      <c r="H36" s="73"/>
      <c r="I36" s="73"/>
      <c r="J36" s="73"/>
      <c r="K36" s="73"/>
      <c r="L36" s="73"/>
      <c r="M36" s="73"/>
      <c r="N36" s="73"/>
      <c r="O36" s="73"/>
      <c r="P36" s="73"/>
      <c r="U36" s="7"/>
      <c r="V36" s="21"/>
    </row>
    <row r="37" spans="2:23" ht="15" customHeight="1" x14ac:dyDescent="0.25">
      <c r="B37" s="73"/>
      <c r="C37" s="73"/>
      <c r="D37" s="73"/>
      <c r="E37" s="73"/>
      <c r="F37" s="73"/>
      <c r="G37" s="73"/>
      <c r="H37" s="73"/>
      <c r="I37" s="73"/>
      <c r="J37" s="73"/>
      <c r="K37" s="73"/>
      <c r="L37" s="73"/>
      <c r="M37" s="73"/>
      <c r="N37" s="73"/>
      <c r="O37" s="73"/>
      <c r="P37" s="73"/>
      <c r="U37" s="7"/>
      <c r="V37" s="21"/>
    </row>
    <row r="38" spans="2:23" ht="15" customHeight="1" x14ac:dyDescent="0.25">
      <c r="B38" s="73"/>
      <c r="C38" s="73"/>
      <c r="D38" s="73"/>
      <c r="E38" s="73"/>
      <c r="F38" s="73"/>
      <c r="G38" s="73"/>
      <c r="H38" s="73"/>
      <c r="I38" s="73"/>
      <c r="J38" s="73"/>
      <c r="K38" s="73"/>
      <c r="L38" s="73"/>
      <c r="M38" s="73"/>
      <c r="N38" s="73"/>
      <c r="O38" s="73"/>
      <c r="P38" s="73"/>
      <c r="U38" s="7"/>
      <c r="V38" s="21"/>
    </row>
    <row r="39" spans="2:23" ht="15" customHeight="1" x14ac:dyDescent="0.25">
      <c r="B39" s="73"/>
      <c r="C39" s="73"/>
      <c r="D39" s="73"/>
      <c r="E39" s="73"/>
      <c r="F39" s="73"/>
      <c r="G39" s="73"/>
      <c r="H39" s="73"/>
      <c r="I39" s="73"/>
      <c r="J39" s="73"/>
      <c r="K39" s="73"/>
      <c r="L39" s="73"/>
      <c r="M39" s="73"/>
      <c r="N39" s="73"/>
      <c r="O39" s="73"/>
      <c r="P39" s="73"/>
      <c r="U39" s="7"/>
      <c r="V39" s="21"/>
    </row>
    <row r="40" spans="2:23" ht="15" customHeight="1" x14ac:dyDescent="0.25">
      <c r="B40" s="73"/>
      <c r="C40" s="73"/>
      <c r="D40" s="73"/>
      <c r="E40" s="73"/>
      <c r="F40" s="73"/>
      <c r="G40" s="73"/>
      <c r="H40" s="73"/>
      <c r="I40" s="73"/>
      <c r="J40" s="73"/>
      <c r="K40" s="73"/>
      <c r="L40" s="73"/>
      <c r="M40" s="73"/>
      <c r="N40" s="73"/>
      <c r="O40" s="73"/>
      <c r="P40" s="73"/>
      <c r="U40" s="65"/>
      <c r="V40" s="21"/>
    </row>
    <row r="41" spans="2:23" ht="15" customHeight="1" x14ac:dyDescent="0.25">
      <c r="B41" s="73"/>
      <c r="C41" s="73"/>
      <c r="D41" s="73"/>
      <c r="E41" s="73"/>
      <c r="F41" s="73"/>
      <c r="G41" s="73"/>
      <c r="H41" s="73"/>
      <c r="I41" s="73"/>
      <c r="J41" s="73"/>
      <c r="K41" s="73"/>
      <c r="L41" s="73"/>
      <c r="M41" s="73"/>
      <c r="N41" s="73"/>
      <c r="O41" s="73"/>
      <c r="P41" s="73"/>
    </row>
    <row r="42" spans="2:23" ht="15" customHeight="1" x14ac:dyDescent="0.25">
      <c r="B42" s="73"/>
      <c r="C42" s="73"/>
      <c r="D42" s="73"/>
      <c r="E42" s="73"/>
      <c r="F42" s="73"/>
      <c r="G42" s="73"/>
      <c r="H42" s="73"/>
      <c r="I42" s="73"/>
      <c r="J42" s="73"/>
      <c r="K42" s="73"/>
      <c r="L42" s="73"/>
      <c r="M42" s="73"/>
      <c r="N42" s="73"/>
      <c r="O42" s="73"/>
      <c r="P42" s="73"/>
    </row>
    <row r="43" spans="2:23" ht="15" customHeight="1" x14ac:dyDescent="0.25">
      <c r="B43" s="73"/>
      <c r="C43" s="73"/>
      <c r="D43" s="73"/>
      <c r="E43" s="73"/>
      <c r="F43" s="73"/>
      <c r="G43" s="214" t="str">
        <f>IF(ISNA(V27), "Selectie niet mogelijk. Stel andere filters in.", "Omvang populatie Den Haag: "&amp;V27)</f>
        <v>Omvang populatie Den Haag: 45</v>
      </c>
      <c r="H43" s="214"/>
      <c r="I43" s="214"/>
      <c r="J43" s="214"/>
      <c r="K43" s="214"/>
      <c r="L43" s="73"/>
      <c r="M43" s="73"/>
      <c r="N43" s="73"/>
      <c r="O43" s="73"/>
      <c r="P43" s="73"/>
    </row>
    <row r="44" spans="2:23" ht="15" customHeight="1" x14ac:dyDescent="0.25">
      <c r="B44" s="73"/>
      <c r="C44" s="73"/>
      <c r="D44" s="73"/>
      <c r="E44" s="73"/>
      <c r="F44" s="73"/>
      <c r="G44" s="214" t="str">
        <f>IF(ISNA(V31),"","Omvang populatie G4, exclusief Den Haag: "&amp;V30)</f>
        <v>Omvang populatie G4, exclusief Den Haag: 125</v>
      </c>
      <c r="H44" s="214"/>
      <c r="I44" s="214"/>
      <c r="J44" s="214"/>
      <c r="K44" s="214"/>
      <c r="L44" s="73"/>
      <c r="M44" s="73"/>
      <c r="N44" s="73"/>
      <c r="O44" s="73"/>
      <c r="P44" s="73"/>
    </row>
    <row r="45" spans="2:23" ht="15" customHeight="1" x14ac:dyDescent="0.25">
      <c r="B45" s="73"/>
      <c r="C45" s="73"/>
      <c r="D45" s="73"/>
      <c r="E45" s="91"/>
      <c r="F45" s="91"/>
      <c r="G45" s="91"/>
      <c r="H45" s="91"/>
      <c r="I45" s="91"/>
      <c r="J45" s="91"/>
      <c r="K45" s="91"/>
      <c r="L45" s="91"/>
      <c r="M45" s="91"/>
      <c r="N45" s="73"/>
      <c r="O45" s="73"/>
      <c r="P45" s="73"/>
    </row>
    <row r="46" spans="2:23" ht="15" customHeight="1" x14ac:dyDescent="0.25">
      <c r="B46" s="73"/>
      <c r="C46" s="73"/>
      <c r="D46" s="73"/>
      <c r="E46" s="73"/>
      <c r="F46" s="73"/>
      <c r="G46" s="73"/>
      <c r="H46" s="73"/>
      <c r="I46" s="73"/>
      <c r="J46" s="73"/>
      <c r="K46" s="73"/>
      <c r="L46" s="73"/>
      <c r="M46" s="73"/>
      <c r="N46" s="73"/>
      <c r="O46" s="73"/>
      <c r="P46" s="111" t="s">
        <v>182</v>
      </c>
    </row>
    <row r="47" spans="2:23" s="104" customFormat="1" ht="15" customHeight="1" x14ac:dyDescent="0.25">
      <c r="S47" s="104" t="s">
        <v>138</v>
      </c>
      <c r="T47" s="104" t="s">
        <v>139</v>
      </c>
      <c r="U47" s="104" t="s">
        <v>146</v>
      </c>
      <c r="V47" s="104" t="s">
        <v>145</v>
      </c>
      <c r="W47" s="109" t="s">
        <v>144</v>
      </c>
    </row>
    <row r="48" spans="2:23" ht="15" hidden="1" x14ac:dyDescent="0.25">
      <c r="S48" s="63" t="s">
        <v>6</v>
      </c>
      <c r="T48" s="69">
        <v>42339</v>
      </c>
      <c r="U48" s="63" t="s">
        <v>8</v>
      </c>
      <c r="V48" s="70" t="s">
        <v>8</v>
      </c>
      <c r="W48" s="62" t="s">
        <v>8</v>
      </c>
    </row>
    <row r="49" spans="19:23" ht="15" hidden="1" x14ac:dyDescent="0.25">
      <c r="S49" s="63" t="s">
        <v>16</v>
      </c>
      <c r="T49" s="69">
        <v>42705</v>
      </c>
      <c r="U49" s="63" t="s">
        <v>28</v>
      </c>
      <c r="V49" s="92" t="s">
        <v>53</v>
      </c>
      <c r="W49" s="62" t="s">
        <v>23</v>
      </c>
    </row>
    <row r="50" spans="19:23" ht="15" hidden="1" x14ac:dyDescent="0.25">
      <c r="S50" s="63" t="s">
        <v>17</v>
      </c>
      <c r="U50" s="63" t="s">
        <v>29</v>
      </c>
      <c r="V50" s="92" t="s">
        <v>54</v>
      </c>
      <c r="W50" s="62" t="s">
        <v>24</v>
      </c>
    </row>
    <row r="51" spans="19:23" ht="15" hidden="1" x14ac:dyDescent="0.25">
      <c r="S51" s="63" t="s">
        <v>8</v>
      </c>
      <c r="W51" s="62" t="s">
        <v>25</v>
      </c>
    </row>
  </sheetData>
  <sheetProtection password="D641" sheet="1" objects="1" scenarios="1"/>
  <mergeCells count="13">
    <mergeCell ref="E4:P7"/>
    <mergeCell ref="G44:K44"/>
    <mergeCell ref="D16:F17"/>
    <mergeCell ref="G16:I17"/>
    <mergeCell ref="J16:L17"/>
    <mergeCell ref="M16:O17"/>
    <mergeCell ref="D19:O19"/>
    <mergeCell ref="G43:K43"/>
    <mergeCell ref="D12:O12"/>
    <mergeCell ref="D14:F15"/>
    <mergeCell ref="G14:I15"/>
    <mergeCell ref="J14:L15"/>
    <mergeCell ref="M14:O15"/>
  </mergeCells>
  <dataValidations count="1">
    <dataValidation type="list" allowBlank="1" showInputMessage="1" showErrorMessage="1" sqref="M23">
      <formula1>$W$48:$W$51</formula1>
    </dataValidation>
  </dataValidations>
  <hyperlinks>
    <hyperlink ref="G14:I15" location="'2. Onderwijsdeelname'!A1" display="2. Onderwijsdeelname"/>
    <hyperlink ref="D14:F15" location="'1. Plaats in het huishouden'!A1" display="1: Plaats in het huishouden"/>
    <hyperlink ref="J14:L15" location="'3. Inburgering'!A1" display="3. Inburgering"/>
    <hyperlink ref="G16:I17" location="'6. Zorgkosten'!A1" display="Zorgkosten"/>
    <hyperlink ref="M16:O17" location="'8. Verdachten'!A1" display="Verdachten"/>
    <hyperlink ref="J16:L17" location="'7. Jeugdhulp'!A1" display="Jeugdhulp"/>
    <hyperlink ref="N21" location="'Tabel 7'!A1" display="Naar tabel"/>
    <hyperlink ref="M14:O15" location="'4. Sociaaleconomische status'!A1" display="4. Inkomensbron"/>
    <hyperlink ref="D16:F17" location="'5. Mediaan inkomen'!A1" display="5. Mediaan inkomen"/>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'Tabel 1'!$B$4:$B$31</xm:f>
          </x14:formula1>
          <xm:sqref>G22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dimension ref="A1:X49"/>
  <sheetViews>
    <sheetView workbookViewId="0">
      <selection activeCell="M14" sqref="M14:O15"/>
    </sheetView>
  </sheetViews>
  <sheetFormatPr defaultColWidth="0" defaultRowHeight="14.45" customHeight="1" zeroHeight="1" x14ac:dyDescent="0.25"/>
  <cols>
    <col min="1" max="1" width="3.7109375" style="104" customWidth="1"/>
    <col min="2" max="2" width="12.28515625" style="64" customWidth="1"/>
    <col min="3" max="3" width="1.7109375" style="64" customWidth="1"/>
    <col min="4" max="5" width="12.28515625" style="64" customWidth="1"/>
    <col min="6" max="6" width="1.7109375" style="64" customWidth="1"/>
    <col min="7" max="8" width="12.28515625" style="64" customWidth="1"/>
    <col min="9" max="9" width="1.7109375" style="64" customWidth="1"/>
    <col min="10" max="11" width="12.28515625" style="64" customWidth="1"/>
    <col min="12" max="12" width="1.7109375" style="64" customWidth="1"/>
    <col min="13" max="14" width="12.28515625" style="64" customWidth="1"/>
    <col min="15" max="15" width="1.7109375" style="64" customWidth="1"/>
    <col min="16" max="16" width="12.28515625" style="64" customWidth="1"/>
    <col min="17" max="17" width="3.7109375" style="104" customWidth="1"/>
    <col min="18" max="18" width="9.140625" style="63" hidden="1" customWidth="1"/>
    <col min="19" max="19" width="52.28515625" style="63" hidden="1" customWidth="1"/>
    <col min="20" max="20" width="15.140625" style="63" hidden="1" customWidth="1"/>
    <col min="21" max="21" width="22.28515625" style="63" hidden="1" customWidth="1"/>
    <col min="22" max="22" width="9.140625" style="63" hidden="1" customWidth="1"/>
    <col min="23" max="23" width="12.28515625" style="62" hidden="1" customWidth="1"/>
    <col min="24" max="16384" width="9.140625" style="63" hidden="1"/>
  </cols>
  <sheetData>
    <row r="1" spans="1:17" ht="15" customHeight="1" x14ac:dyDescent="0.25"/>
    <row r="2" spans="1:17" ht="15" customHeight="1" x14ac:dyDescent="0.25"/>
    <row r="3" spans="1:17" ht="15" customHeight="1" x14ac:dyDescent="0.25"/>
    <row r="4" spans="1:17" ht="15" customHeight="1" x14ac:dyDescent="0.5">
      <c r="B4" s="75"/>
      <c r="C4" s="75"/>
      <c r="D4" s="75"/>
      <c r="E4" s="212" t="s">
        <v>143</v>
      </c>
      <c r="F4" s="212"/>
      <c r="G4" s="212"/>
      <c r="H4" s="212"/>
      <c r="I4" s="212"/>
      <c r="J4" s="212"/>
      <c r="K4" s="212"/>
      <c r="L4" s="212"/>
      <c r="M4" s="212"/>
      <c r="N4" s="212"/>
      <c r="O4" s="212"/>
      <c r="P4" s="212"/>
      <c r="Q4" s="105"/>
    </row>
    <row r="5" spans="1:17" ht="15" customHeight="1" x14ac:dyDescent="0.5">
      <c r="A5" s="105"/>
      <c r="B5" s="75"/>
      <c r="C5" s="75"/>
      <c r="D5" s="75"/>
      <c r="E5" s="212"/>
      <c r="F5" s="212"/>
      <c r="G5" s="212"/>
      <c r="H5" s="212"/>
      <c r="I5" s="212"/>
      <c r="J5" s="212"/>
      <c r="K5" s="212"/>
      <c r="L5" s="212"/>
      <c r="M5" s="212"/>
      <c r="N5" s="212"/>
      <c r="O5" s="212"/>
      <c r="P5" s="212"/>
      <c r="Q5" s="105"/>
    </row>
    <row r="6" spans="1:17" ht="15" customHeight="1" x14ac:dyDescent="0.25">
      <c r="E6" s="212"/>
      <c r="F6" s="212"/>
      <c r="G6" s="212"/>
      <c r="H6" s="212"/>
      <c r="I6" s="212"/>
      <c r="J6" s="212"/>
      <c r="K6" s="212"/>
      <c r="L6" s="212"/>
      <c r="M6" s="212"/>
      <c r="N6" s="212"/>
      <c r="O6" s="212"/>
      <c r="P6" s="212"/>
    </row>
    <row r="7" spans="1:17" ht="15" customHeight="1" x14ac:dyDescent="0.25">
      <c r="E7" s="212"/>
      <c r="F7" s="212"/>
      <c r="G7" s="212"/>
      <c r="H7" s="212"/>
      <c r="I7" s="212"/>
      <c r="J7" s="212"/>
      <c r="K7" s="212"/>
      <c r="L7" s="212"/>
      <c r="M7" s="212"/>
      <c r="N7" s="212"/>
      <c r="O7" s="212"/>
      <c r="P7" s="212"/>
    </row>
    <row r="8" spans="1:17" ht="15" customHeight="1" x14ac:dyDescent="0.25"/>
    <row r="9" spans="1:17" ht="15" customHeight="1" x14ac:dyDescent="0.25"/>
    <row r="10" spans="1:17" ht="15" customHeight="1" x14ac:dyDescent="0.25">
      <c r="D10" s="68"/>
      <c r="E10" s="68"/>
      <c r="F10" s="68"/>
      <c r="G10" s="68"/>
      <c r="H10" s="68"/>
      <c r="I10" s="68"/>
      <c r="J10" s="68"/>
      <c r="K10" s="68"/>
      <c r="L10" s="68"/>
      <c r="M10" s="68"/>
      <c r="N10" s="68"/>
      <c r="O10" s="68"/>
      <c r="P10" s="68"/>
    </row>
    <row r="11" spans="1:17" ht="15" customHeight="1" x14ac:dyDescent="0.25">
      <c r="B11" s="73"/>
      <c r="C11" s="73"/>
      <c r="D11" s="76"/>
      <c r="E11" s="76"/>
      <c r="F11" s="76"/>
      <c r="G11" s="76"/>
      <c r="H11" s="76"/>
      <c r="I11" s="76"/>
      <c r="J11" s="76"/>
      <c r="K11" s="76"/>
      <c r="L11" s="76"/>
      <c r="M11" s="76"/>
      <c r="N11" s="76"/>
      <c r="O11" s="76"/>
      <c r="P11" s="76"/>
    </row>
    <row r="12" spans="1:17" ht="15" customHeight="1" x14ac:dyDescent="0.25">
      <c r="B12" s="73"/>
      <c r="C12" s="73"/>
      <c r="D12" s="215" t="s">
        <v>149</v>
      </c>
      <c r="E12" s="215"/>
      <c r="F12" s="215"/>
      <c r="G12" s="215"/>
      <c r="H12" s="215"/>
      <c r="I12" s="215"/>
      <c r="J12" s="215"/>
      <c r="K12" s="215"/>
      <c r="L12" s="215"/>
      <c r="M12" s="215"/>
      <c r="N12" s="215"/>
      <c r="O12" s="215"/>
      <c r="P12" s="76"/>
    </row>
    <row r="13" spans="1:17" ht="15" customHeight="1" x14ac:dyDescent="0.25">
      <c r="B13" s="73"/>
      <c r="C13" s="73"/>
      <c r="D13" s="76"/>
      <c r="E13" s="76"/>
      <c r="F13" s="76"/>
      <c r="G13" s="76"/>
      <c r="H13" s="76"/>
      <c r="I13" s="76"/>
      <c r="J13" s="76"/>
      <c r="K13" s="76"/>
      <c r="L13" s="76"/>
      <c r="M13" s="76"/>
      <c r="N13" s="76"/>
      <c r="O13" s="76"/>
      <c r="P13" s="76"/>
    </row>
    <row r="14" spans="1:17" ht="15" customHeight="1" x14ac:dyDescent="0.25">
      <c r="B14" s="73"/>
      <c r="C14" s="73"/>
      <c r="D14" s="216" t="s">
        <v>65</v>
      </c>
      <c r="E14" s="216"/>
      <c r="F14" s="216"/>
      <c r="G14" s="217" t="s">
        <v>22</v>
      </c>
      <c r="H14" s="217"/>
      <c r="I14" s="217"/>
      <c r="J14" s="216" t="s">
        <v>31</v>
      </c>
      <c r="K14" s="216"/>
      <c r="L14" s="216"/>
      <c r="M14" s="216" t="s">
        <v>36</v>
      </c>
      <c r="N14" s="216"/>
      <c r="O14" s="216"/>
      <c r="P14" s="76"/>
    </row>
    <row r="15" spans="1:17" ht="15" customHeight="1" x14ac:dyDescent="0.25">
      <c r="B15" s="73"/>
      <c r="C15" s="73"/>
      <c r="D15" s="216"/>
      <c r="E15" s="216"/>
      <c r="F15" s="216"/>
      <c r="G15" s="217"/>
      <c r="H15" s="217"/>
      <c r="I15" s="217"/>
      <c r="J15" s="216"/>
      <c r="K15" s="216"/>
      <c r="L15" s="216"/>
      <c r="M15" s="216"/>
      <c r="N15" s="216"/>
      <c r="O15" s="216"/>
      <c r="P15" s="76"/>
    </row>
    <row r="16" spans="1:17" ht="15" customHeight="1" x14ac:dyDescent="0.25">
      <c r="B16" s="73"/>
      <c r="C16" s="73"/>
      <c r="D16" s="219" t="s">
        <v>185</v>
      </c>
      <c r="E16" s="219"/>
      <c r="F16" s="219"/>
      <c r="G16" s="216" t="s">
        <v>156</v>
      </c>
      <c r="H16" s="216"/>
      <c r="I16" s="216"/>
      <c r="J16" s="216" t="s">
        <v>194</v>
      </c>
      <c r="K16" s="216"/>
      <c r="L16" s="216"/>
      <c r="M16" s="218" t="s">
        <v>166</v>
      </c>
      <c r="N16" s="218"/>
      <c r="O16" s="218"/>
      <c r="P16" s="76"/>
    </row>
    <row r="17" spans="1:24" ht="15" customHeight="1" x14ac:dyDescent="0.25">
      <c r="B17" s="73"/>
      <c r="C17" s="73"/>
      <c r="D17" s="219"/>
      <c r="E17" s="219"/>
      <c r="F17" s="219"/>
      <c r="G17" s="216"/>
      <c r="H17" s="216"/>
      <c r="I17" s="216"/>
      <c r="J17" s="216"/>
      <c r="K17" s="216"/>
      <c r="L17" s="216"/>
      <c r="M17" s="218"/>
      <c r="N17" s="218"/>
      <c r="O17" s="218"/>
      <c r="P17" s="76"/>
    </row>
    <row r="18" spans="1:24" ht="15" customHeight="1" x14ac:dyDescent="0.25">
      <c r="B18" s="73"/>
      <c r="C18" s="73"/>
      <c r="D18" s="78"/>
      <c r="E18" s="78"/>
      <c r="F18" s="78"/>
      <c r="G18" s="78"/>
      <c r="H18" s="78"/>
      <c r="I18" s="78"/>
      <c r="J18" s="78"/>
      <c r="K18" s="78"/>
      <c r="L18" s="78"/>
      <c r="M18" s="78"/>
      <c r="N18" s="78"/>
      <c r="O18" s="78"/>
      <c r="P18" s="76"/>
    </row>
    <row r="19" spans="1:24" ht="15" customHeight="1" x14ac:dyDescent="0.25">
      <c r="B19" s="73"/>
      <c r="C19" s="73"/>
      <c r="D19" s="213" t="s">
        <v>148</v>
      </c>
      <c r="E19" s="213"/>
      <c r="F19" s="213"/>
      <c r="G19" s="213"/>
      <c r="H19" s="213"/>
      <c r="I19" s="213"/>
      <c r="J19" s="213"/>
      <c r="K19" s="213"/>
      <c r="L19" s="213"/>
      <c r="M19" s="213"/>
      <c r="N19" s="213"/>
      <c r="O19" s="213"/>
      <c r="P19" s="76"/>
    </row>
    <row r="20" spans="1:24" ht="15" customHeight="1" x14ac:dyDescent="0.25">
      <c r="B20" s="73"/>
      <c r="C20" s="73"/>
      <c r="D20" s="78"/>
      <c r="E20" s="78"/>
      <c r="F20" s="78"/>
      <c r="G20" s="78"/>
      <c r="H20" s="77"/>
      <c r="I20" s="77"/>
      <c r="J20" s="73"/>
      <c r="K20" s="78"/>
      <c r="L20" s="78"/>
      <c r="M20" s="78"/>
      <c r="N20" s="78"/>
      <c r="O20" s="78"/>
      <c r="P20" s="76"/>
      <c r="S20" s="63" t="s">
        <v>169</v>
      </c>
    </row>
    <row r="21" spans="1:24" s="71" customFormat="1" ht="15" customHeight="1" x14ac:dyDescent="0.25">
      <c r="A21" s="106"/>
      <c r="B21" s="74"/>
      <c r="C21" s="74"/>
      <c r="D21" s="77"/>
      <c r="E21" s="83"/>
      <c r="F21" s="83"/>
      <c r="G21" s="87" t="s">
        <v>140</v>
      </c>
      <c r="H21" s="85" t="s">
        <v>8</v>
      </c>
      <c r="I21" s="87"/>
      <c r="J21" s="87" t="s">
        <v>147</v>
      </c>
      <c r="K21" s="95">
        <v>42705</v>
      </c>
      <c r="L21" s="82"/>
      <c r="M21" s="82"/>
      <c r="N21" s="102" t="s">
        <v>168</v>
      </c>
      <c r="O21" s="77"/>
      <c r="P21" s="77"/>
      <c r="Q21" s="106"/>
      <c r="S21" s="71" t="str">
        <f>IF(H21&lt;&gt;"Totaal","Cohort "&amp;H21,H21)</f>
        <v>Totaal</v>
      </c>
      <c r="T21" s="72"/>
      <c r="W21" s="72"/>
    </row>
    <row r="22" spans="1:24" ht="15" customHeight="1" x14ac:dyDescent="0.25">
      <c r="B22" s="73"/>
      <c r="C22" s="73"/>
      <c r="D22" s="73"/>
      <c r="E22" s="84"/>
      <c r="F22" s="84"/>
      <c r="G22" s="84"/>
      <c r="H22" s="84"/>
      <c r="I22" s="84"/>
      <c r="J22" s="84"/>
      <c r="K22" s="84"/>
      <c r="L22" s="84"/>
      <c r="M22" s="84"/>
      <c r="N22" s="73"/>
      <c r="O22" s="73"/>
      <c r="P22" s="73"/>
    </row>
    <row r="23" spans="1:24" ht="15" customHeight="1" x14ac:dyDescent="0.25">
      <c r="B23" s="73"/>
      <c r="C23" s="73"/>
      <c r="D23" s="73"/>
      <c r="E23" s="73"/>
      <c r="F23" s="84"/>
      <c r="G23" s="84"/>
      <c r="H23" s="84" t="s">
        <v>145</v>
      </c>
      <c r="I23" s="84"/>
      <c r="J23" s="84" t="s">
        <v>197</v>
      </c>
      <c r="K23" s="84"/>
      <c r="L23" s="84"/>
      <c r="M23" s="84"/>
      <c r="N23" s="73"/>
      <c r="O23" s="73"/>
      <c r="P23" s="73"/>
      <c r="S23" s="65"/>
    </row>
    <row r="24" spans="1:24" ht="15" customHeight="1" x14ac:dyDescent="0.25">
      <c r="B24" s="73"/>
      <c r="C24" s="73"/>
      <c r="D24" s="73"/>
      <c r="E24" s="73"/>
      <c r="F24" s="73"/>
      <c r="G24" s="73"/>
      <c r="H24" s="73"/>
      <c r="I24" s="73"/>
      <c r="J24" s="73"/>
      <c r="K24" s="73"/>
      <c r="L24" s="73"/>
      <c r="M24" s="73"/>
      <c r="N24" s="73"/>
      <c r="O24" s="73"/>
      <c r="P24" s="73"/>
    </row>
    <row r="25" spans="1:24" ht="15" customHeight="1" x14ac:dyDescent="0.25">
      <c r="B25" s="73"/>
      <c r="C25" s="73"/>
      <c r="D25" s="73"/>
      <c r="E25" s="73"/>
      <c r="F25" s="73"/>
      <c r="G25" s="73"/>
      <c r="H25" s="73"/>
      <c r="I25" s="73"/>
      <c r="J25" s="73"/>
      <c r="K25" s="73"/>
      <c r="L25" s="73"/>
      <c r="M25" s="73"/>
      <c r="N25" s="73"/>
      <c r="O25" s="73"/>
      <c r="P25" s="73"/>
      <c r="S25" s="63" t="s">
        <v>174</v>
      </c>
    </row>
    <row r="26" spans="1:24" ht="15" customHeight="1" x14ac:dyDescent="0.25">
      <c r="B26" s="73"/>
      <c r="C26" s="73"/>
      <c r="D26" s="73"/>
      <c r="E26" s="73"/>
      <c r="F26" s="73"/>
      <c r="G26" s="73"/>
      <c r="H26" s="73"/>
      <c r="I26" s="73"/>
      <c r="J26" s="73"/>
      <c r="K26" s="73"/>
      <c r="L26" s="73"/>
      <c r="M26" s="73"/>
      <c r="N26" s="73"/>
      <c r="O26" s="73"/>
      <c r="P26" s="73"/>
      <c r="T26" s="63" t="s">
        <v>151</v>
      </c>
      <c r="U26" s="63" t="s">
        <v>152</v>
      </c>
      <c r="V26" s="63" t="s">
        <v>153</v>
      </c>
      <c r="W26" s="62" t="s">
        <v>5</v>
      </c>
    </row>
    <row r="27" spans="1:24" ht="15" customHeight="1" x14ac:dyDescent="0.25">
      <c r="B27" s="73"/>
      <c r="C27" s="73"/>
      <c r="D27" s="73"/>
      <c r="E27" s="73"/>
      <c r="F27" s="73"/>
      <c r="G27" s="73"/>
      <c r="H27" s="73"/>
      <c r="I27" s="73"/>
      <c r="J27" s="73"/>
      <c r="K27" s="73"/>
      <c r="L27" s="73"/>
      <c r="M27" s="73"/>
      <c r="N27" s="73"/>
      <c r="O27" s="73"/>
      <c r="P27" s="73"/>
      <c r="S27" s="63" t="str">
        <f>$S$21&amp;$K$21&amp;U27&amp;V27</f>
        <v>Totaal42705Den HaagTotaal</v>
      </c>
      <c r="T27" s="3">
        <v>42339</v>
      </c>
      <c r="U27" s="66" t="s">
        <v>7</v>
      </c>
      <c r="V27" s="66" t="s">
        <v>8</v>
      </c>
      <c r="W27" s="31">
        <f>VLOOKUP(S27,'Tabel 8'!$A$4:$F$45,6,FALSE)</f>
        <v>1315</v>
      </c>
      <c r="X27" s="62">
        <f>W27/$W$27*10000</f>
        <v>10000</v>
      </c>
    </row>
    <row r="28" spans="1:24" ht="15" customHeight="1" x14ac:dyDescent="0.25">
      <c r="B28" s="73"/>
      <c r="C28" s="73"/>
      <c r="D28" s="73"/>
      <c r="E28" s="73"/>
      <c r="F28" s="73"/>
      <c r="G28" s="73"/>
      <c r="H28" s="73"/>
      <c r="I28" s="73"/>
      <c r="J28" s="73"/>
      <c r="K28" s="73"/>
      <c r="L28" s="73"/>
      <c r="M28" s="73"/>
      <c r="N28" s="73"/>
      <c r="O28" s="73"/>
      <c r="P28" s="73"/>
      <c r="S28" s="63" t="str">
        <f t="shared" ref="S28:S30" si="0">$S$21&amp;$K$21&amp;U28&amp;V28</f>
        <v>Totaal42705Den HaagWel verdacht</v>
      </c>
      <c r="T28" s="3">
        <v>42339</v>
      </c>
      <c r="U28" s="66" t="s">
        <v>7</v>
      </c>
      <c r="V28" s="66" t="s">
        <v>45</v>
      </c>
      <c r="W28" s="31">
        <f>VLOOKUP(S28,'Tabel 8'!$A$4:$F$45,6,FALSE)</f>
        <v>40</v>
      </c>
      <c r="X28" s="62">
        <f t="shared" ref="X28" si="1">W28/$W$27*10000</f>
        <v>304.18250950570342</v>
      </c>
    </row>
    <row r="29" spans="1:24" ht="15" customHeight="1" x14ac:dyDescent="0.25">
      <c r="B29" s="73"/>
      <c r="C29" s="73"/>
      <c r="D29" s="73"/>
      <c r="E29" s="73"/>
      <c r="F29" s="73"/>
      <c r="G29" s="73"/>
      <c r="H29" s="73"/>
      <c r="I29" s="73"/>
      <c r="J29" s="73"/>
      <c r="K29" s="73"/>
      <c r="L29" s="73"/>
      <c r="M29" s="73"/>
      <c r="N29" s="73"/>
      <c r="O29" s="73"/>
      <c r="P29" s="73"/>
      <c r="S29" s="63" t="str">
        <f t="shared" si="0"/>
        <v>Totaal42705G4 (exclusief Den Haag)Totaal</v>
      </c>
      <c r="T29" s="5">
        <v>42339</v>
      </c>
      <c r="U29" s="65" t="s">
        <v>15</v>
      </c>
      <c r="V29" s="66" t="s">
        <v>8</v>
      </c>
      <c r="W29" s="31">
        <f>VLOOKUP(S29,'Tabel 8'!$A$4:$F$45,6,FALSE)</f>
        <v>4530</v>
      </c>
      <c r="X29" s="62">
        <f>W29/$W$29*10000</f>
        <v>10000</v>
      </c>
    </row>
    <row r="30" spans="1:24" ht="15" customHeight="1" x14ac:dyDescent="0.25">
      <c r="B30" s="73"/>
      <c r="C30" s="73"/>
      <c r="D30" s="73"/>
      <c r="E30" s="73"/>
      <c r="F30" s="73"/>
      <c r="G30" s="73"/>
      <c r="H30" s="73"/>
      <c r="I30" s="73"/>
      <c r="J30" s="73"/>
      <c r="K30" s="73"/>
      <c r="L30" s="73"/>
      <c r="M30" s="73"/>
      <c r="N30" s="73"/>
      <c r="O30" s="73"/>
      <c r="P30" s="73"/>
      <c r="S30" s="63" t="str">
        <f t="shared" si="0"/>
        <v>Totaal42705G4 (exclusief Den Haag)Wel verdacht</v>
      </c>
      <c r="T30" s="3">
        <v>42339</v>
      </c>
      <c r="U30" s="66" t="s">
        <v>15</v>
      </c>
      <c r="V30" s="66" t="s">
        <v>45</v>
      </c>
      <c r="W30" s="31">
        <f>VLOOKUP(S30,'Tabel 8'!$A$4:$F$45,6,FALSE)</f>
        <v>90</v>
      </c>
      <c r="X30" s="62">
        <f>W30/$W$29*10000</f>
        <v>198.67549668874173</v>
      </c>
    </row>
    <row r="31" spans="1:24" ht="15" customHeight="1" x14ac:dyDescent="0.25">
      <c r="B31" s="73"/>
      <c r="C31" s="73"/>
      <c r="D31" s="73"/>
      <c r="E31" s="73"/>
      <c r="F31" s="73"/>
      <c r="G31" s="73"/>
      <c r="H31" s="73"/>
      <c r="I31" s="73"/>
      <c r="J31" s="73"/>
      <c r="K31" s="73"/>
      <c r="L31" s="73"/>
      <c r="M31" s="73"/>
      <c r="N31" s="73"/>
      <c r="O31" s="73"/>
      <c r="P31" s="73"/>
      <c r="T31" s="3"/>
      <c r="U31" s="66"/>
      <c r="V31" s="66"/>
      <c r="W31" s="67"/>
    </row>
    <row r="32" spans="1:24" ht="15" customHeight="1" x14ac:dyDescent="0.25">
      <c r="B32" s="73"/>
      <c r="C32" s="73"/>
      <c r="D32" s="73"/>
      <c r="E32" s="73"/>
      <c r="F32" s="73"/>
      <c r="G32" s="73"/>
      <c r="H32" s="73"/>
      <c r="I32" s="73"/>
      <c r="J32" s="73"/>
      <c r="K32" s="73"/>
      <c r="L32" s="73"/>
      <c r="M32" s="73"/>
      <c r="N32" s="73"/>
      <c r="O32" s="73"/>
      <c r="P32" s="73"/>
      <c r="T32" s="3"/>
      <c r="U32" s="66"/>
      <c r="V32" s="66"/>
      <c r="W32" s="67"/>
    </row>
    <row r="33" spans="2:23" ht="15" customHeight="1" x14ac:dyDescent="0.25">
      <c r="B33" s="73"/>
      <c r="C33" s="73"/>
      <c r="D33" s="73"/>
      <c r="E33" s="73"/>
      <c r="F33" s="73"/>
      <c r="G33" s="73"/>
      <c r="H33" s="73"/>
      <c r="I33" s="73"/>
      <c r="J33" s="73"/>
      <c r="K33" s="73"/>
      <c r="L33" s="73"/>
      <c r="M33" s="73"/>
      <c r="N33" s="73"/>
      <c r="O33" s="73"/>
      <c r="P33" s="73"/>
      <c r="T33" s="3"/>
      <c r="U33" s="66" t="s">
        <v>155</v>
      </c>
      <c r="V33" s="66"/>
      <c r="W33" s="67"/>
    </row>
    <row r="34" spans="2:23" ht="15" customHeight="1" x14ac:dyDescent="0.25">
      <c r="B34" s="73"/>
      <c r="C34" s="73"/>
      <c r="D34" s="73"/>
      <c r="E34" s="73"/>
      <c r="F34" s="73"/>
      <c r="G34" s="73"/>
      <c r="H34" s="73"/>
      <c r="I34" s="73"/>
      <c r="J34" s="73"/>
      <c r="K34" s="73"/>
      <c r="L34" s="73"/>
      <c r="M34" s="73"/>
      <c r="N34" s="73"/>
      <c r="O34" s="73"/>
      <c r="P34" s="73"/>
      <c r="T34" s="3"/>
      <c r="U34" s="66"/>
      <c r="V34" s="66"/>
      <c r="W34" s="67"/>
    </row>
    <row r="35" spans="2:23" ht="15" customHeight="1" x14ac:dyDescent="0.25">
      <c r="B35" s="73"/>
      <c r="C35" s="73"/>
      <c r="D35" s="73"/>
      <c r="E35" s="73"/>
      <c r="F35" s="73"/>
      <c r="G35" s="73"/>
      <c r="H35" s="73"/>
      <c r="I35" s="73"/>
      <c r="J35" s="73"/>
      <c r="K35" s="73"/>
      <c r="L35" s="73"/>
      <c r="M35" s="73"/>
      <c r="N35" s="73"/>
      <c r="O35" s="73"/>
      <c r="P35" s="73"/>
      <c r="T35" s="3"/>
      <c r="U35" s="66"/>
      <c r="V35" s="66"/>
      <c r="W35" s="67"/>
    </row>
    <row r="36" spans="2:23" ht="15" customHeight="1" x14ac:dyDescent="0.25">
      <c r="B36" s="73"/>
      <c r="C36" s="73"/>
      <c r="D36" s="73"/>
      <c r="E36" s="73"/>
      <c r="F36" s="73"/>
      <c r="G36" s="73"/>
      <c r="H36" s="73"/>
      <c r="I36" s="73"/>
      <c r="J36" s="73"/>
      <c r="K36" s="73"/>
      <c r="L36" s="73"/>
      <c r="M36" s="73"/>
      <c r="N36" s="73"/>
      <c r="O36" s="73"/>
      <c r="P36" s="73"/>
      <c r="T36" s="3"/>
      <c r="U36" s="66"/>
      <c r="V36" s="66"/>
      <c r="W36" s="67"/>
    </row>
    <row r="37" spans="2:23" ht="15" customHeight="1" x14ac:dyDescent="0.25">
      <c r="B37" s="73"/>
      <c r="C37" s="73"/>
      <c r="D37" s="73"/>
      <c r="E37" s="73"/>
      <c r="F37" s="73"/>
      <c r="G37" s="73"/>
      <c r="H37" s="73"/>
      <c r="I37" s="73"/>
      <c r="J37" s="73"/>
      <c r="K37" s="73"/>
      <c r="L37" s="73"/>
      <c r="M37" s="73"/>
      <c r="N37" s="73"/>
      <c r="O37" s="73"/>
      <c r="P37" s="73"/>
      <c r="U37" s="7"/>
      <c r="V37" s="21"/>
    </row>
    <row r="38" spans="2:23" ht="15" customHeight="1" x14ac:dyDescent="0.25">
      <c r="B38" s="73"/>
      <c r="C38" s="73"/>
      <c r="D38" s="73"/>
      <c r="E38" s="73"/>
      <c r="F38" s="73"/>
      <c r="G38" s="73"/>
      <c r="H38" s="73"/>
      <c r="I38" s="73"/>
      <c r="J38" s="73"/>
      <c r="K38" s="73"/>
      <c r="L38" s="73"/>
      <c r="M38" s="73"/>
      <c r="N38" s="73"/>
      <c r="O38" s="73"/>
      <c r="P38" s="73"/>
      <c r="U38" s="65"/>
      <c r="V38" s="21"/>
    </row>
    <row r="39" spans="2:23" ht="15" customHeight="1" x14ac:dyDescent="0.25">
      <c r="B39" s="73"/>
      <c r="C39" s="73"/>
      <c r="D39" s="73"/>
      <c r="E39" s="73"/>
      <c r="F39" s="73"/>
      <c r="G39" s="73"/>
      <c r="H39" s="73"/>
      <c r="I39" s="73"/>
      <c r="J39" s="73"/>
      <c r="K39" s="73"/>
      <c r="L39" s="73"/>
      <c r="M39" s="73"/>
      <c r="N39" s="73"/>
      <c r="O39" s="73"/>
      <c r="P39" s="73"/>
    </row>
    <row r="40" spans="2:23" ht="15" customHeight="1" x14ac:dyDescent="0.25">
      <c r="B40" s="73"/>
      <c r="C40" s="73"/>
      <c r="D40" s="73"/>
      <c r="E40" s="73"/>
      <c r="F40" s="73"/>
      <c r="G40" s="73"/>
      <c r="H40" s="73"/>
      <c r="I40" s="73"/>
      <c r="J40" s="73"/>
      <c r="K40" s="73"/>
      <c r="L40" s="73"/>
      <c r="M40" s="73"/>
      <c r="N40" s="73"/>
      <c r="O40" s="73"/>
      <c r="P40" s="73"/>
    </row>
    <row r="41" spans="2:23" ht="15" customHeight="1" x14ac:dyDescent="0.25">
      <c r="B41" s="73"/>
      <c r="C41" s="73"/>
      <c r="D41" s="73"/>
      <c r="E41" s="73"/>
      <c r="F41" s="73"/>
      <c r="G41" s="73"/>
      <c r="H41" s="73"/>
      <c r="I41" s="73"/>
      <c r="J41" s="73"/>
      <c r="K41" s="73"/>
      <c r="L41" s="73"/>
      <c r="M41" s="73"/>
      <c r="N41" s="73"/>
      <c r="O41" s="73"/>
      <c r="P41" s="73"/>
    </row>
    <row r="42" spans="2:23" ht="15" customHeight="1" x14ac:dyDescent="0.25">
      <c r="B42" s="73"/>
      <c r="C42" s="73"/>
      <c r="D42" s="73"/>
      <c r="E42" s="73"/>
      <c r="F42" s="73"/>
      <c r="G42" s="73"/>
      <c r="H42" s="73"/>
      <c r="I42" s="73"/>
      <c r="J42" s="73"/>
      <c r="K42" s="73"/>
      <c r="L42" s="73"/>
      <c r="M42" s="73"/>
      <c r="N42" s="73"/>
      <c r="O42" s="73"/>
      <c r="P42" s="73"/>
    </row>
    <row r="43" spans="2:23" ht="15" customHeight="1" x14ac:dyDescent="0.25">
      <c r="B43" s="73"/>
      <c r="C43" s="73"/>
      <c r="D43" s="73"/>
      <c r="E43" s="73"/>
      <c r="F43" s="73"/>
      <c r="G43" s="214" t="str">
        <f>IF(ISNA(W27), "Selectie niet mogelijk. Stel andere filters in.", "Omvang populatie Den Haag: "&amp;W27)</f>
        <v>Omvang populatie Den Haag: 1315</v>
      </c>
      <c r="H43" s="214"/>
      <c r="I43" s="214"/>
      <c r="J43" s="214"/>
      <c r="K43" s="214"/>
      <c r="L43" s="73"/>
      <c r="M43" s="73"/>
      <c r="N43" s="73"/>
      <c r="O43" s="73"/>
      <c r="P43" s="73"/>
    </row>
    <row r="44" spans="2:23" ht="15" customHeight="1" x14ac:dyDescent="0.25">
      <c r="B44" s="73"/>
      <c r="C44" s="73"/>
      <c r="D44" s="73"/>
      <c r="E44" s="73"/>
      <c r="F44" s="73"/>
      <c r="G44" s="214" t="str">
        <f>IF(ISNA(W29),"","Omvang populatie G4, exclusief Den Haag: "&amp;W29)</f>
        <v>Omvang populatie G4, exclusief Den Haag: 4530</v>
      </c>
      <c r="H44" s="214"/>
      <c r="I44" s="214"/>
      <c r="J44" s="214"/>
      <c r="K44" s="214"/>
      <c r="L44" s="73"/>
      <c r="M44" s="73"/>
      <c r="N44" s="73"/>
      <c r="O44" s="73"/>
      <c r="P44" s="73"/>
    </row>
    <row r="45" spans="2:23" ht="15" customHeight="1" x14ac:dyDescent="0.25">
      <c r="B45" s="73"/>
      <c r="C45" s="73"/>
      <c r="D45" s="73"/>
      <c r="E45" s="91"/>
      <c r="F45" s="91"/>
      <c r="G45" s="91"/>
      <c r="H45" s="91"/>
      <c r="I45" s="91"/>
      <c r="J45" s="91"/>
      <c r="K45" s="91"/>
      <c r="L45" s="91"/>
      <c r="M45" s="91"/>
      <c r="N45" s="73"/>
      <c r="O45" s="73"/>
      <c r="P45" s="73"/>
      <c r="S45" s="63" t="s">
        <v>138</v>
      </c>
      <c r="T45" s="63" t="s">
        <v>139</v>
      </c>
      <c r="U45" s="63" t="s">
        <v>146</v>
      </c>
      <c r="V45" s="63" t="s">
        <v>145</v>
      </c>
      <c r="W45" s="62" t="s">
        <v>144</v>
      </c>
    </row>
    <row r="46" spans="2:23" ht="15" customHeight="1" x14ac:dyDescent="0.25">
      <c r="B46" s="73"/>
      <c r="C46" s="73"/>
      <c r="D46" s="73"/>
      <c r="E46" s="73"/>
      <c r="F46" s="73"/>
      <c r="G46" s="73"/>
      <c r="H46" s="73"/>
      <c r="I46" s="73"/>
      <c r="J46" s="73"/>
      <c r="K46" s="73"/>
      <c r="L46" s="73"/>
      <c r="M46" s="73"/>
      <c r="N46" s="73"/>
      <c r="O46" s="73"/>
      <c r="P46" s="111" t="s">
        <v>182</v>
      </c>
      <c r="S46" s="63">
        <v>2014</v>
      </c>
      <c r="T46" s="69">
        <v>42339</v>
      </c>
      <c r="U46" s="63" t="s">
        <v>8</v>
      </c>
      <c r="V46" s="70" t="s">
        <v>8</v>
      </c>
      <c r="W46" s="62" t="s">
        <v>8</v>
      </c>
    </row>
    <row r="47" spans="2:23" s="104" customFormat="1" ht="15" customHeight="1" x14ac:dyDescent="0.25">
      <c r="S47" s="104">
        <v>2015</v>
      </c>
      <c r="T47" s="107">
        <v>42705</v>
      </c>
      <c r="U47" s="104" t="s">
        <v>28</v>
      </c>
      <c r="V47" s="108" t="s">
        <v>53</v>
      </c>
      <c r="W47" s="109" t="s">
        <v>23</v>
      </c>
    </row>
    <row r="48" spans="2:23" ht="15" hidden="1" x14ac:dyDescent="0.25">
      <c r="S48" s="63">
        <v>2016</v>
      </c>
      <c r="U48" s="63" t="s">
        <v>29</v>
      </c>
      <c r="V48" s="92" t="s">
        <v>54</v>
      </c>
      <c r="W48" s="62" t="s">
        <v>24</v>
      </c>
    </row>
    <row r="49" spans="19:23" ht="15" hidden="1" x14ac:dyDescent="0.25">
      <c r="S49" s="63" t="s">
        <v>8</v>
      </c>
      <c r="W49" s="62" t="s">
        <v>25</v>
      </c>
    </row>
  </sheetData>
  <sheetProtection password="D641" sheet="1" objects="1" scenarios="1"/>
  <protectedRanges>
    <protectedRange sqref="K21 H21" name="Bereik1"/>
  </protectedRanges>
  <mergeCells count="13">
    <mergeCell ref="E4:P7"/>
    <mergeCell ref="G44:K44"/>
    <mergeCell ref="D16:F17"/>
    <mergeCell ref="G16:I17"/>
    <mergeCell ref="J16:L17"/>
    <mergeCell ref="M16:O17"/>
    <mergeCell ref="D19:O19"/>
    <mergeCell ref="G43:K43"/>
    <mergeCell ref="D12:O12"/>
    <mergeCell ref="D14:F15"/>
    <mergeCell ref="G14:I15"/>
    <mergeCell ref="J14:L15"/>
    <mergeCell ref="M14:O15"/>
  </mergeCells>
  <dataValidations count="3">
    <dataValidation type="list" allowBlank="1" showInputMessage="1" showErrorMessage="1" sqref="M23">
      <formula1>$W$46:$W$49</formula1>
    </dataValidation>
    <dataValidation type="list" allowBlank="1" showInputMessage="1" showErrorMessage="1" sqref="H21">
      <formula1>$S$46:$S$49</formula1>
    </dataValidation>
    <dataValidation type="list" allowBlank="1" showInputMessage="1" showErrorMessage="1" sqref="K21">
      <formula1>$T$46:$T$47</formula1>
    </dataValidation>
  </dataValidations>
  <hyperlinks>
    <hyperlink ref="G14:I15" location="'2. Onderwijsdeelname'!A1" display="2. Onderwijsdeelname"/>
    <hyperlink ref="D14:F15" location="'1. Plaats in het huishouden'!A1" display="1: Plaats in het huishouden"/>
    <hyperlink ref="J14:L15" location="'3. Inburgering'!A1" display="3. Inburgering"/>
    <hyperlink ref="G16:I17" location="'6. Zorgkosten'!A1" display="Zorgkosten"/>
    <hyperlink ref="M16:O17" location="'8. Verdachten'!A1" display="Verdachten"/>
    <hyperlink ref="N21" location="'Tabel 8'!A1" display="Naar tabel"/>
    <hyperlink ref="M14:O15" location="'4. Sociaaleconomische status'!A1" display="4. Inkomensbron"/>
    <hyperlink ref="D16:F17" location="'5. Mediaan inkomen'!A1" display="5. Mediaan inkomen"/>
    <hyperlink ref="J16:L17" location="'7. Jeugdzorg'!A1" display="Jeugdzorg"/>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'Tabel 1'!$B$4:$B$31</xm:f>
          </x14:formula1>
          <xm:sqref>G22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O115"/>
  <sheetViews>
    <sheetView topLeftCell="B1" workbookViewId="0">
      <selection activeCell="L15" sqref="L15"/>
    </sheetView>
  </sheetViews>
  <sheetFormatPr defaultColWidth="9.140625" defaultRowHeight="12.75" x14ac:dyDescent="0.25"/>
  <cols>
    <col min="1" max="1" width="63.85546875" style="159" hidden="1" customWidth="1"/>
    <col min="2" max="2" width="11" style="159" bestFit="1" customWidth="1"/>
    <col min="3" max="3" width="14.28515625" style="159" bestFit="1" customWidth="1"/>
    <col min="4" max="4" width="21.5703125" style="159" bestFit="1" customWidth="1"/>
    <col min="5" max="5" width="27.42578125" style="159" bestFit="1" customWidth="1"/>
    <col min="6" max="6" width="9.140625" style="159" bestFit="1" customWidth="1"/>
    <col min="7" max="16" width="11.85546875" style="159" customWidth="1"/>
    <col min="17" max="16384" width="9.140625" style="159"/>
  </cols>
  <sheetData>
    <row r="1" spans="1:15" x14ac:dyDescent="0.25">
      <c r="B1" s="160" t="s">
        <v>1</v>
      </c>
      <c r="C1" s="160"/>
      <c r="D1" s="160"/>
      <c r="E1" s="160"/>
    </row>
    <row r="2" spans="1:15" ht="15" customHeight="1" x14ac:dyDescent="0.25">
      <c r="B2" s="222" t="s">
        <v>64</v>
      </c>
      <c r="C2" s="222"/>
      <c r="D2" s="222"/>
      <c r="E2" s="222"/>
      <c r="F2" s="222"/>
      <c r="H2" s="223" t="s">
        <v>195</v>
      </c>
      <c r="I2" s="223"/>
    </row>
    <row r="3" spans="1:15" x14ac:dyDescent="0.25">
      <c r="B3" s="161" t="s">
        <v>2</v>
      </c>
      <c r="C3" s="161" t="s">
        <v>3</v>
      </c>
      <c r="D3" s="161" t="s">
        <v>4</v>
      </c>
      <c r="E3" s="161" t="s">
        <v>65</v>
      </c>
      <c r="F3" s="161" t="s">
        <v>5</v>
      </c>
      <c r="H3" s="223"/>
      <c r="I3" s="223"/>
      <c r="J3" s="161"/>
      <c r="K3" s="161"/>
      <c r="L3" s="161"/>
    </row>
    <row r="4" spans="1:15" x14ac:dyDescent="0.25">
      <c r="A4" s="159" t="str">
        <f>B4&amp;C4&amp;D4&amp;E4</f>
        <v>Cohort 201442522Den HaagTotaal</v>
      </c>
      <c r="B4" s="162" t="s">
        <v>6</v>
      </c>
      <c r="C4" s="163">
        <v>42522</v>
      </c>
      <c r="D4" s="162" t="s">
        <v>7</v>
      </c>
      <c r="E4" s="162" t="s">
        <v>8</v>
      </c>
      <c r="F4" s="164">
        <v>130</v>
      </c>
      <c r="G4" s="162"/>
      <c r="H4" s="162"/>
      <c r="I4" s="163"/>
      <c r="J4" s="162"/>
      <c r="K4" s="162"/>
      <c r="L4" s="164"/>
      <c r="M4" s="162"/>
      <c r="N4" s="162"/>
      <c r="O4" s="162"/>
    </row>
    <row r="5" spans="1:15" x14ac:dyDescent="0.25">
      <c r="A5" s="159" t="str">
        <f t="shared" ref="A5:A68" si="0">B5&amp;C5&amp;D5&amp;E5</f>
        <v>Cohort 201442522Den HaagThuiswonend kind</v>
      </c>
      <c r="B5" s="159" t="s">
        <v>6</v>
      </c>
      <c r="C5" s="163">
        <v>42522</v>
      </c>
      <c r="D5" s="162" t="s">
        <v>7</v>
      </c>
      <c r="E5" s="162" t="s">
        <v>9</v>
      </c>
      <c r="F5" s="165">
        <v>40</v>
      </c>
      <c r="G5" s="162"/>
      <c r="I5" s="163"/>
      <c r="J5" s="162"/>
      <c r="K5" s="162"/>
      <c r="L5" s="165"/>
      <c r="M5" s="162"/>
      <c r="N5" s="162"/>
      <c r="O5" s="162"/>
    </row>
    <row r="6" spans="1:15" x14ac:dyDescent="0.25">
      <c r="A6" s="159" t="str">
        <f t="shared" si="0"/>
        <v>Cohort 201442522Den HaagAlleenstaand</v>
      </c>
      <c r="B6" s="159" t="s">
        <v>6</v>
      </c>
      <c r="C6" s="163">
        <v>42522</v>
      </c>
      <c r="D6" s="162" t="s">
        <v>7</v>
      </c>
      <c r="E6" s="162" t="s">
        <v>10</v>
      </c>
      <c r="F6" s="165">
        <v>45</v>
      </c>
      <c r="G6" s="162"/>
      <c r="I6" s="163"/>
      <c r="J6" s="162"/>
      <c r="K6" s="162"/>
      <c r="L6" s="165"/>
      <c r="M6" s="162"/>
      <c r="N6" s="162"/>
      <c r="O6" s="162"/>
    </row>
    <row r="7" spans="1:15" x14ac:dyDescent="0.25">
      <c r="A7" s="159" t="str">
        <f t="shared" si="0"/>
        <v>Cohort 201442522Den HaagPartner in paar zonder kinderen</v>
      </c>
      <c r="B7" s="159" t="s">
        <v>6</v>
      </c>
      <c r="C7" s="163">
        <v>42522</v>
      </c>
      <c r="D7" s="162" t="s">
        <v>7</v>
      </c>
      <c r="E7" s="162" t="s">
        <v>11</v>
      </c>
      <c r="F7" s="165">
        <v>10</v>
      </c>
      <c r="G7" s="162"/>
      <c r="I7" s="163"/>
      <c r="J7" s="162"/>
      <c r="K7" s="162"/>
      <c r="L7" s="165"/>
      <c r="M7" s="162"/>
      <c r="N7" s="162"/>
      <c r="O7" s="162"/>
    </row>
    <row r="8" spans="1:15" x14ac:dyDescent="0.25">
      <c r="A8" s="159" t="str">
        <f t="shared" si="0"/>
        <v>Cohort 201442522Den HaagPartner in paar met kinderen</v>
      </c>
      <c r="B8" s="159" t="s">
        <v>6</v>
      </c>
      <c r="C8" s="166">
        <v>42522</v>
      </c>
      <c r="D8" s="159" t="s">
        <v>7</v>
      </c>
      <c r="E8" s="162" t="s">
        <v>12</v>
      </c>
      <c r="F8" s="165">
        <v>30</v>
      </c>
      <c r="G8" s="162"/>
      <c r="I8" s="166"/>
      <c r="K8" s="162"/>
      <c r="L8" s="165"/>
      <c r="M8" s="162"/>
      <c r="N8" s="162"/>
      <c r="O8" s="162"/>
    </row>
    <row r="9" spans="1:15" x14ac:dyDescent="0.25">
      <c r="A9" s="159" t="str">
        <f t="shared" si="0"/>
        <v>Cohort 201442522Den HaagOuder in eenouderhuishouden</v>
      </c>
      <c r="B9" s="159" t="s">
        <v>6</v>
      </c>
      <c r="C9" s="163">
        <v>42522</v>
      </c>
      <c r="D9" s="162" t="s">
        <v>7</v>
      </c>
      <c r="E9" s="162" t="s">
        <v>13</v>
      </c>
      <c r="F9" s="165">
        <v>5</v>
      </c>
      <c r="G9" s="162"/>
      <c r="I9" s="163"/>
      <c r="J9" s="162"/>
      <c r="K9" s="162"/>
      <c r="L9" s="165"/>
      <c r="M9" s="162"/>
      <c r="N9" s="162"/>
      <c r="O9" s="162"/>
    </row>
    <row r="10" spans="1:15" x14ac:dyDescent="0.25">
      <c r="A10" s="159" t="str">
        <f t="shared" si="0"/>
        <v>Cohort 201442522Den HaagOverig lid huishouden</v>
      </c>
      <c r="B10" s="159" t="s">
        <v>6</v>
      </c>
      <c r="C10" s="163">
        <v>42522</v>
      </c>
      <c r="D10" s="162" t="s">
        <v>7</v>
      </c>
      <c r="E10" s="162" t="s">
        <v>14</v>
      </c>
      <c r="F10" s="165">
        <v>0</v>
      </c>
      <c r="G10" s="162"/>
      <c r="I10" s="163"/>
      <c r="J10" s="162"/>
      <c r="K10" s="162"/>
      <c r="L10" s="165"/>
      <c r="M10" s="162"/>
      <c r="N10" s="162"/>
      <c r="O10" s="162"/>
    </row>
    <row r="11" spans="1:15" x14ac:dyDescent="0.25">
      <c r="A11" s="159" t="str">
        <f t="shared" si="0"/>
        <v>Cohort 201442522G4 (exclusief Den Haag)Totaal</v>
      </c>
      <c r="B11" s="159" t="s">
        <v>6</v>
      </c>
      <c r="C11" s="163">
        <v>42522</v>
      </c>
      <c r="D11" s="162" t="s">
        <v>15</v>
      </c>
      <c r="E11" s="162" t="s">
        <v>8</v>
      </c>
      <c r="F11" s="165">
        <v>415</v>
      </c>
      <c r="G11" s="162"/>
      <c r="I11" s="163"/>
      <c r="J11" s="162"/>
      <c r="K11" s="162"/>
      <c r="L11" s="165"/>
      <c r="M11" s="162"/>
      <c r="N11" s="162"/>
      <c r="O11" s="162"/>
    </row>
    <row r="12" spans="1:15" x14ac:dyDescent="0.25">
      <c r="A12" s="159" t="str">
        <f t="shared" si="0"/>
        <v>Cohort 201442522G4 (exclusief Den Haag)Thuiswonend kind</v>
      </c>
      <c r="B12" s="159" t="s">
        <v>6</v>
      </c>
      <c r="C12" s="163">
        <v>42522</v>
      </c>
      <c r="D12" s="162" t="s">
        <v>15</v>
      </c>
      <c r="E12" s="162" t="s">
        <v>9</v>
      </c>
      <c r="F12" s="165">
        <v>95</v>
      </c>
      <c r="G12" s="162"/>
      <c r="I12" s="163"/>
      <c r="J12" s="162"/>
      <c r="K12" s="162"/>
      <c r="L12" s="165"/>
      <c r="M12" s="162"/>
      <c r="N12" s="162"/>
      <c r="O12" s="162"/>
    </row>
    <row r="13" spans="1:15" x14ac:dyDescent="0.25">
      <c r="A13" s="159" t="str">
        <f t="shared" si="0"/>
        <v>Cohort 201442522G4 (exclusief Den Haag)Alleenstaand</v>
      </c>
      <c r="B13" s="162" t="s">
        <v>6</v>
      </c>
      <c r="C13" s="163">
        <v>42522</v>
      </c>
      <c r="D13" s="162" t="s">
        <v>15</v>
      </c>
      <c r="E13" s="159" t="s">
        <v>10</v>
      </c>
      <c r="F13" s="165">
        <v>185</v>
      </c>
      <c r="G13" s="162"/>
      <c r="H13" s="162"/>
      <c r="I13" s="163"/>
      <c r="J13" s="162"/>
      <c r="L13" s="165"/>
      <c r="M13" s="162"/>
      <c r="N13" s="162"/>
      <c r="O13" s="162"/>
    </row>
    <row r="14" spans="1:15" x14ac:dyDescent="0.25">
      <c r="A14" s="159" t="str">
        <f t="shared" si="0"/>
        <v>Cohort 201442522G4 (exclusief Den Haag)Partner in paar zonder kinderen</v>
      </c>
      <c r="B14" s="162" t="s">
        <v>6</v>
      </c>
      <c r="C14" s="163">
        <v>42522</v>
      </c>
      <c r="D14" s="162" t="s">
        <v>15</v>
      </c>
      <c r="E14" s="162" t="s">
        <v>11</v>
      </c>
      <c r="F14" s="165">
        <v>35</v>
      </c>
      <c r="G14" s="162"/>
      <c r="H14" s="162"/>
      <c r="I14" s="163"/>
      <c r="J14" s="162"/>
      <c r="K14" s="162"/>
      <c r="L14" s="165"/>
      <c r="M14" s="162"/>
      <c r="N14" s="162"/>
      <c r="O14" s="162"/>
    </row>
    <row r="15" spans="1:15" x14ac:dyDescent="0.25">
      <c r="A15" s="159" t="str">
        <f t="shared" si="0"/>
        <v>Cohort 201442522G4 (exclusief Den Haag)Partner in paar met kinderen</v>
      </c>
      <c r="B15" s="162" t="s">
        <v>6</v>
      </c>
      <c r="C15" s="163">
        <v>42522</v>
      </c>
      <c r="D15" s="162" t="s">
        <v>15</v>
      </c>
      <c r="E15" s="162" t="s">
        <v>12</v>
      </c>
      <c r="F15" s="165">
        <v>65</v>
      </c>
      <c r="G15" s="162"/>
      <c r="H15" s="162"/>
      <c r="I15" s="163"/>
      <c r="J15" s="162"/>
      <c r="K15" s="162"/>
      <c r="L15" s="165"/>
      <c r="M15" s="162"/>
      <c r="N15" s="162"/>
      <c r="O15" s="162"/>
    </row>
    <row r="16" spans="1:15" x14ac:dyDescent="0.25">
      <c r="A16" s="159" t="str">
        <f t="shared" si="0"/>
        <v>Cohort 201442522G4 (exclusief Den Haag)Ouder in eenouderhuishouden</v>
      </c>
      <c r="B16" s="162" t="s">
        <v>6</v>
      </c>
      <c r="C16" s="163">
        <v>42522</v>
      </c>
      <c r="D16" s="162" t="s">
        <v>15</v>
      </c>
      <c r="E16" s="162" t="s">
        <v>13</v>
      </c>
      <c r="F16" s="165">
        <v>25</v>
      </c>
      <c r="G16" s="162"/>
      <c r="H16" s="162"/>
      <c r="I16" s="163"/>
      <c r="J16" s="162"/>
      <c r="K16" s="162"/>
      <c r="L16" s="165"/>
      <c r="M16" s="162"/>
      <c r="N16" s="162"/>
      <c r="O16" s="162"/>
    </row>
    <row r="17" spans="1:15" x14ac:dyDescent="0.25">
      <c r="A17" s="159" t="str">
        <f t="shared" si="0"/>
        <v>Cohort 201442522G4 (exclusief Den Haag)Overig lid huishouden</v>
      </c>
      <c r="B17" s="162" t="s">
        <v>6</v>
      </c>
      <c r="C17" s="163">
        <v>42522</v>
      </c>
      <c r="D17" s="162" t="s">
        <v>15</v>
      </c>
      <c r="E17" s="162" t="s">
        <v>14</v>
      </c>
      <c r="F17" s="165">
        <v>10</v>
      </c>
      <c r="G17" s="162"/>
      <c r="H17" s="162"/>
      <c r="I17" s="163"/>
      <c r="J17" s="162"/>
      <c r="K17" s="162"/>
      <c r="L17" s="165"/>
      <c r="M17" s="162"/>
      <c r="N17" s="162"/>
      <c r="O17" s="162"/>
    </row>
    <row r="18" spans="1:15" x14ac:dyDescent="0.25">
      <c r="A18" s="159" t="str">
        <f t="shared" si="0"/>
        <v>Cohort 201442887Den HaagTotaal</v>
      </c>
      <c r="B18" s="162" t="s">
        <v>6</v>
      </c>
      <c r="C18" s="163">
        <v>42887</v>
      </c>
      <c r="D18" s="162" t="s">
        <v>7</v>
      </c>
      <c r="E18" s="162" t="s">
        <v>8</v>
      </c>
      <c r="F18" s="165">
        <v>125</v>
      </c>
      <c r="G18" s="162"/>
      <c r="H18" s="162"/>
      <c r="I18" s="163"/>
      <c r="J18" s="162"/>
      <c r="K18" s="162"/>
      <c r="L18" s="165"/>
      <c r="M18" s="162"/>
      <c r="N18" s="162"/>
      <c r="O18" s="162"/>
    </row>
    <row r="19" spans="1:15" x14ac:dyDescent="0.25">
      <c r="A19" s="159" t="str">
        <f t="shared" si="0"/>
        <v>Cohort 201442887Den HaagThuiswonend kind</v>
      </c>
      <c r="B19" s="162" t="s">
        <v>6</v>
      </c>
      <c r="C19" s="163">
        <v>42887</v>
      </c>
      <c r="D19" s="162" t="s">
        <v>7</v>
      </c>
      <c r="E19" s="162" t="s">
        <v>9</v>
      </c>
      <c r="F19" s="165">
        <v>40</v>
      </c>
      <c r="G19" s="162"/>
      <c r="H19" s="162"/>
      <c r="I19" s="163"/>
      <c r="J19" s="162"/>
      <c r="K19" s="162"/>
      <c r="L19" s="165"/>
      <c r="M19" s="162"/>
      <c r="N19" s="162"/>
      <c r="O19" s="162"/>
    </row>
    <row r="20" spans="1:15" x14ac:dyDescent="0.25">
      <c r="A20" s="159" t="str">
        <f t="shared" si="0"/>
        <v>Cohort 201442887Den HaagAlleenstaand</v>
      </c>
      <c r="B20" s="162" t="s">
        <v>6</v>
      </c>
      <c r="C20" s="163">
        <v>42887</v>
      </c>
      <c r="D20" s="162" t="s">
        <v>7</v>
      </c>
      <c r="E20" s="162" t="s">
        <v>10</v>
      </c>
      <c r="F20" s="165">
        <v>40</v>
      </c>
      <c r="G20" s="162"/>
      <c r="H20" s="162"/>
      <c r="I20" s="163"/>
      <c r="J20" s="162"/>
      <c r="K20" s="162"/>
      <c r="L20" s="165"/>
      <c r="M20" s="162"/>
      <c r="N20" s="162"/>
      <c r="O20" s="162"/>
    </row>
    <row r="21" spans="1:15" x14ac:dyDescent="0.25">
      <c r="A21" s="159" t="str">
        <f t="shared" si="0"/>
        <v>Cohort 201442887Den HaagPartner in paar zonder kinderen</v>
      </c>
      <c r="B21" s="162" t="s">
        <v>6</v>
      </c>
      <c r="C21" s="163">
        <v>42887</v>
      </c>
      <c r="D21" s="162" t="s">
        <v>7</v>
      </c>
      <c r="E21" s="162" t="s">
        <v>11</v>
      </c>
      <c r="F21" s="165">
        <v>15</v>
      </c>
      <c r="G21" s="162"/>
      <c r="H21" s="162"/>
      <c r="I21" s="163"/>
      <c r="J21" s="162"/>
      <c r="K21" s="162"/>
      <c r="L21" s="165"/>
      <c r="M21" s="162"/>
      <c r="N21" s="162"/>
      <c r="O21" s="162"/>
    </row>
    <row r="22" spans="1:15" x14ac:dyDescent="0.25">
      <c r="A22" s="159" t="str">
        <f t="shared" si="0"/>
        <v>Cohort 201442887Den HaagPartner in paar met kinderen</v>
      </c>
      <c r="B22" s="162" t="s">
        <v>6</v>
      </c>
      <c r="C22" s="163">
        <v>42887</v>
      </c>
      <c r="D22" s="162" t="s">
        <v>7</v>
      </c>
      <c r="E22" s="162" t="s">
        <v>12</v>
      </c>
      <c r="F22" s="165">
        <v>30</v>
      </c>
      <c r="G22" s="162"/>
      <c r="H22" s="162"/>
      <c r="I22" s="163"/>
      <c r="J22" s="162"/>
      <c r="K22" s="162"/>
      <c r="L22" s="165"/>
      <c r="M22" s="162"/>
      <c r="N22" s="162"/>
      <c r="O22" s="162"/>
    </row>
    <row r="23" spans="1:15" x14ac:dyDescent="0.25">
      <c r="A23" s="159" t="str">
        <f t="shared" si="0"/>
        <v>Cohort 201442887Den HaagOuder in eenouderhuishouden</v>
      </c>
      <c r="B23" s="162" t="s">
        <v>6</v>
      </c>
      <c r="C23" s="163">
        <v>42887</v>
      </c>
      <c r="D23" s="162" t="s">
        <v>7</v>
      </c>
      <c r="E23" s="162" t="s">
        <v>13</v>
      </c>
      <c r="F23" s="165">
        <v>5</v>
      </c>
      <c r="G23" s="162"/>
      <c r="H23" s="162"/>
      <c r="I23" s="163"/>
      <c r="J23" s="162"/>
      <c r="K23" s="162"/>
      <c r="L23" s="165"/>
      <c r="M23" s="162"/>
      <c r="N23" s="162"/>
      <c r="O23" s="162"/>
    </row>
    <row r="24" spans="1:15" x14ac:dyDescent="0.25">
      <c r="A24" s="159" t="str">
        <f t="shared" si="0"/>
        <v>Cohort 201442887Den HaagOverig lid huishouden</v>
      </c>
      <c r="B24" s="162" t="s">
        <v>6</v>
      </c>
      <c r="C24" s="163">
        <v>42887</v>
      </c>
      <c r="D24" s="162" t="s">
        <v>7</v>
      </c>
      <c r="E24" s="162" t="s">
        <v>14</v>
      </c>
      <c r="F24" s="165">
        <v>0</v>
      </c>
      <c r="G24" s="162"/>
      <c r="H24" s="162"/>
      <c r="I24" s="163"/>
      <c r="J24" s="162"/>
      <c r="K24" s="162"/>
      <c r="L24" s="165"/>
      <c r="M24" s="162"/>
      <c r="N24" s="162"/>
      <c r="O24" s="162"/>
    </row>
    <row r="25" spans="1:15" x14ac:dyDescent="0.25">
      <c r="A25" s="159" t="str">
        <f t="shared" si="0"/>
        <v>Cohort 201442887G4 (exclusief Den Haag)Totaal</v>
      </c>
      <c r="B25" s="162" t="s">
        <v>6</v>
      </c>
      <c r="C25" s="163">
        <v>42887</v>
      </c>
      <c r="D25" s="162" t="s">
        <v>15</v>
      </c>
      <c r="E25" s="162" t="s">
        <v>8</v>
      </c>
      <c r="F25" s="165">
        <v>405</v>
      </c>
      <c r="G25" s="162"/>
      <c r="H25" s="162"/>
      <c r="I25" s="163"/>
      <c r="J25" s="162"/>
      <c r="K25" s="162"/>
      <c r="L25" s="165"/>
      <c r="M25" s="162"/>
      <c r="N25" s="162"/>
      <c r="O25" s="162"/>
    </row>
    <row r="26" spans="1:15" x14ac:dyDescent="0.25">
      <c r="A26" s="159" t="str">
        <f t="shared" si="0"/>
        <v>Cohort 201442887G4 (exclusief Den Haag)Thuiswonend kind</v>
      </c>
      <c r="B26" s="162" t="s">
        <v>6</v>
      </c>
      <c r="C26" s="163">
        <v>42887</v>
      </c>
      <c r="D26" s="162" t="s">
        <v>15</v>
      </c>
      <c r="E26" s="162" t="s">
        <v>9</v>
      </c>
      <c r="F26" s="165">
        <v>95</v>
      </c>
      <c r="G26" s="162"/>
      <c r="H26" s="162"/>
      <c r="I26" s="163"/>
      <c r="J26" s="162"/>
      <c r="K26" s="162"/>
      <c r="L26" s="165"/>
      <c r="M26" s="162"/>
      <c r="N26" s="162"/>
      <c r="O26" s="162"/>
    </row>
    <row r="27" spans="1:15" x14ac:dyDescent="0.25">
      <c r="A27" s="159" t="str">
        <f t="shared" si="0"/>
        <v>Cohort 201442887G4 (exclusief Den Haag)Alleenstaand</v>
      </c>
      <c r="B27" s="162" t="s">
        <v>6</v>
      </c>
      <c r="C27" s="163">
        <v>42887</v>
      </c>
      <c r="D27" s="162" t="s">
        <v>15</v>
      </c>
      <c r="E27" s="162" t="s">
        <v>10</v>
      </c>
      <c r="F27" s="165">
        <v>170</v>
      </c>
      <c r="G27" s="162"/>
      <c r="H27" s="162"/>
      <c r="I27" s="163"/>
      <c r="J27" s="162"/>
      <c r="K27" s="162"/>
      <c r="L27" s="165"/>
      <c r="M27" s="162"/>
      <c r="N27" s="162"/>
      <c r="O27" s="162"/>
    </row>
    <row r="28" spans="1:15" x14ac:dyDescent="0.25">
      <c r="A28" s="159" t="str">
        <f t="shared" si="0"/>
        <v>Cohort 201442887G4 (exclusief Den Haag)Partner in paar zonder kinderen</v>
      </c>
      <c r="B28" s="162" t="s">
        <v>6</v>
      </c>
      <c r="C28" s="163">
        <v>42887</v>
      </c>
      <c r="D28" s="162" t="s">
        <v>15</v>
      </c>
      <c r="E28" s="162" t="s">
        <v>11</v>
      </c>
      <c r="F28" s="165">
        <v>35</v>
      </c>
      <c r="G28" s="162"/>
      <c r="H28" s="162"/>
      <c r="I28" s="163"/>
      <c r="J28" s="162"/>
      <c r="K28" s="162"/>
      <c r="L28" s="165"/>
      <c r="M28" s="162"/>
      <c r="N28" s="162"/>
      <c r="O28" s="162"/>
    </row>
    <row r="29" spans="1:15" x14ac:dyDescent="0.25">
      <c r="A29" s="159" t="str">
        <f t="shared" si="0"/>
        <v>Cohort 201442887G4 (exclusief Den Haag)Partner in paar met kinderen</v>
      </c>
      <c r="B29" s="162" t="s">
        <v>6</v>
      </c>
      <c r="C29" s="163">
        <v>42887</v>
      </c>
      <c r="D29" s="162" t="s">
        <v>15</v>
      </c>
      <c r="E29" s="162" t="s">
        <v>12</v>
      </c>
      <c r="F29" s="165">
        <v>75</v>
      </c>
      <c r="G29" s="162"/>
      <c r="H29" s="162"/>
      <c r="I29" s="163"/>
      <c r="J29" s="162"/>
      <c r="K29" s="162"/>
      <c r="L29" s="165"/>
      <c r="M29" s="162"/>
      <c r="N29" s="162"/>
      <c r="O29" s="162"/>
    </row>
    <row r="30" spans="1:15" x14ac:dyDescent="0.25">
      <c r="A30" s="159" t="str">
        <f t="shared" si="0"/>
        <v>Cohort 201442887G4 (exclusief Den Haag)Ouder in eenouderhuishouden</v>
      </c>
      <c r="B30" s="162" t="s">
        <v>6</v>
      </c>
      <c r="C30" s="163">
        <v>42887</v>
      </c>
      <c r="D30" s="162" t="s">
        <v>15</v>
      </c>
      <c r="E30" s="162" t="s">
        <v>13</v>
      </c>
      <c r="F30" s="165">
        <v>25</v>
      </c>
      <c r="G30" s="162"/>
      <c r="H30" s="162"/>
      <c r="I30" s="163"/>
      <c r="J30" s="162"/>
      <c r="K30" s="162"/>
      <c r="L30" s="165"/>
      <c r="M30" s="162"/>
      <c r="N30" s="162"/>
      <c r="O30" s="162"/>
    </row>
    <row r="31" spans="1:15" x14ac:dyDescent="0.25">
      <c r="A31" s="159" t="str">
        <f t="shared" si="0"/>
        <v>Cohort 201442887G4 (exclusief Den Haag)Overig lid huishouden</v>
      </c>
      <c r="B31" s="162" t="s">
        <v>6</v>
      </c>
      <c r="C31" s="163">
        <v>42887</v>
      </c>
      <c r="D31" s="162" t="s">
        <v>15</v>
      </c>
      <c r="E31" s="162" t="s">
        <v>14</v>
      </c>
      <c r="F31" s="165">
        <v>5</v>
      </c>
      <c r="G31" s="162"/>
      <c r="H31" s="162"/>
      <c r="I31" s="163"/>
      <c r="J31" s="162"/>
      <c r="K31" s="162"/>
      <c r="L31" s="165"/>
      <c r="M31" s="162"/>
      <c r="N31" s="162"/>
      <c r="O31" s="162"/>
    </row>
    <row r="32" spans="1:15" x14ac:dyDescent="0.25">
      <c r="A32" s="159" t="str">
        <f t="shared" si="0"/>
        <v>Cohort 201542522Den HaagTotaal</v>
      </c>
      <c r="B32" s="162" t="s">
        <v>16</v>
      </c>
      <c r="C32" s="163">
        <v>42522</v>
      </c>
      <c r="D32" s="162" t="s">
        <v>7</v>
      </c>
      <c r="E32" s="162" t="s">
        <v>8</v>
      </c>
      <c r="F32" s="165">
        <v>670</v>
      </c>
      <c r="G32" s="162"/>
      <c r="H32" s="162"/>
      <c r="I32" s="163"/>
      <c r="J32" s="162"/>
      <c r="K32" s="162"/>
      <c r="L32" s="165"/>
      <c r="M32" s="162"/>
      <c r="N32" s="162"/>
      <c r="O32" s="162"/>
    </row>
    <row r="33" spans="1:15" x14ac:dyDescent="0.25">
      <c r="A33" s="159" t="str">
        <f t="shared" si="0"/>
        <v>Cohort 201542522Den HaagThuiswonend kind</v>
      </c>
      <c r="B33" s="162" t="s">
        <v>16</v>
      </c>
      <c r="C33" s="163">
        <v>42522</v>
      </c>
      <c r="D33" s="162" t="s">
        <v>7</v>
      </c>
      <c r="E33" s="162" t="s">
        <v>9</v>
      </c>
      <c r="F33" s="165">
        <v>90</v>
      </c>
      <c r="G33" s="162"/>
      <c r="H33" s="162"/>
      <c r="I33" s="163"/>
      <c r="J33" s="162"/>
      <c r="K33" s="162"/>
      <c r="L33" s="165"/>
      <c r="M33" s="162"/>
      <c r="N33" s="162"/>
      <c r="O33" s="162"/>
    </row>
    <row r="34" spans="1:15" x14ac:dyDescent="0.25">
      <c r="A34" s="159" t="str">
        <f t="shared" si="0"/>
        <v>Cohort 201542522Den HaagAlleenstaand</v>
      </c>
      <c r="B34" s="162" t="s">
        <v>16</v>
      </c>
      <c r="C34" s="163">
        <v>42522</v>
      </c>
      <c r="D34" s="162" t="s">
        <v>7</v>
      </c>
      <c r="E34" s="162" t="s">
        <v>10</v>
      </c>
      <c r="F34" s="165">
        <v>380</v>
      </c>
      <c r="G34" s="162"/>
      <c r="H34" s="162"/>
      <c r="I34" s="163"/>
      <c r="J34" s="162"/>
      <c r="K34" s="162"/>
      <c r="L34" s="165"/>
      <c r="M34" s="162"/>
      <c r="N34" s="162"/>
      <c r="O34" s="162"/>
    </row>
    <row r="35" spans="1:15" x14ac:dyDescent="0.25">
      <c r="A35" s="159" t="str">
        <f t="shared" si="0"/>
        <v>Cohort 201542522Den HaagPartner in paar zonder kinderen</v>
      </c>
      <c r="B35" s="162" t="s">
        <v>16</v>
      </c>
      <c r="C35" s="163">
        <v>42522</v>
      </c>
      <c r="D35" s="162" t="s">
        <v>7</v>
      </c>
      <c r="E35" s="162" t="s">
        <v>11</v>
      </c>
      <c r="F35" s="165">
        <v>70</v>
      </c>
      <c r="G35" s="162"/>
      <c r="H35" s="162"/>
      <c r="I35" s="163"/>
      <c r="J35" s="162"/>
      <c r="K35" s="162"/>
      <c r="L35" s="165"/>
      <c r="M35" s="162"/>
      <c r="N35" s="162"/>
      <c r="O35" s="162"/>
    </row>
    <row r="36" spans="1:15" x14ac:dyDescent="0.25">
      <c r="A36" s="159" t="str">
        <f t="shared" si="0"/>
        <v>Cohort 201542522Den HaagPartner in paar met kinderen</v>
      </c>
      <c r="B36" s="162" t="s">
        <v>16</v>
      </c>
      <c r="C36" s="163">
        <v>42522</v>
      </c>
      <c r="D36" s="162" t="s">
        <v>7</v>
      </c>
      <c r="E36" s="162" t="s">
        <v>12</v>
      </c>
      <c r="F36" s="165">
        <v>95</v>
      </c>
      <c r="G36" s="162"/>
      <c r="H36" s="162"/>
      <c r="I36" s="163"/>
      <c r="J36" s="162"/>
      <c r="K36" s="162"/>
      <c r="L36" s="165"/>
      <c r="M36" s="162"/>
      <c r="N36" s="162"/>
      <c r="O36" s="162"/>
    </row>
    <row r="37" spans="1:15" x14ac:dyDescent="0.25">
      <c r="A37" s="159" t="str">
        <f t="shared" si="0"/>
        <v>Cohort 201542522Den HaagOuder in eenouderhuishouden</v>
      </c>
      <c r="B37" s="162" t="s">
        <v>16</v>
      </c>
      <c r="C37" s="163">
        <v>42522</v>
      </c>
      <c r="D37" s="162" t="s">
        <v>7</v>
      </c>
      <c r="E37" s="162" t="s">
        <v>13</v>
      </c>
      <c r="F37" s="165">
        <v>20</v>
      </c>
      <c r="G37" s="162"/>
      <c r="H37" s="162"/>
      <c r="I37" s="163"/>
      <c r="J37" s="162"/>
      <c r="K37" s="162"/>
      <c r="L37" s="165"/>
      <c r="M37" s="162"/>
      <c r="N37" s="162"/>
      <c r="O37" s="162"/>
    </row>
    <row r="38" spans="1:15" x14ac:dyDescent="0.25">
      <c r="A38" s="159" t="str">
        <f t="shared" si="0"/>
        <v>Cohort 201542522Den HaagOverig lid huishouden</v>
      </c>
      <c r="B38" s="162" t="s">
        <v>16</v>
      </c>
      <c r="C38" s="163">
        <v>42522</v>
      </c>
      <c r="D38" s="162" t="s">
        <v>7</v>
      </c>
      <c r="E38" s="162" t="s">
        <v>14</v>
      </c>
      <c r="F38" s="165">
        <v>15</v>
      </c>
      <c r="G38" s="162"/>
      <c r="H38" s="162"/>
      <c r="I38" s="163"/>
      <c r="J38" s="162"/>
      <c r="K38" s="162"/>
      <c r="L38" s="165"/>
      <c r="M38" s="162"/>
      <c r="N38" s="162"/>
      <c r="O38" s="162"/>
    </row>
    <row r="39" spans="1:15" x14ac:dyDescent="0.25">
      <c r="A39" s="159" t="str">
        <f t="shared" si="0"/>
        <v>Cohort 201542522G4 (exclusief Den Haag)Totaal</v>
      </c>
      <c r="B39" s="162" t="s">
        <v>16</v>
      </c>
      <c r="C39" s="163">
        <v>42522</v>
      </c>
      <c r="D39" s="162" t="s">
        <v>15</v>
      </c>
      <c r="E39" s="162" t="s">
        <v>8</v>
      </c>
      <c r="F39" s="165">
        <v>2165</v>
      </c>
      <c r="G39" s="162"/>
      <c r="H39" s="162"/>
      <c r="I39" s="163"/>
      <c r="J39" s="162"/>
      <c r="K39" s="162"/>
      <c r="L39" s="165"/>
      <c r="M39" s="162"/>
      <c r="N39" s="162"/>
      <c r="O39" s="162"/>
    </row>
    <row r="40" spans="1:15" x14ac:dyDescent="0.25">
      <c r="A40" s="159" t="str">
        <f t="shared" si="0"/>
        <v>Cohort 201542522G4 (exclusief Den Haag)Thuiswonend kind</v>
      </c>
      <c r="B40" s="162" t="s">
        <v>16</v>
      </c>
      <c r="C40" s="163">
        <v>42522</v>
      </c>
      <c r="D40" s="162" t="s">
        <v>15</v>
      </c>
      <c r="E40" s="162" t="s">
        <v>9</v>
      </c>
      <c r="F40" s="165">
        <v>495</v>
      </c>
      <c r="G40" s="162"/>
      <c r="H40" s="162"/>
      <c r="I40" s="163"/>
      <c r="J40" s="162"/>
      <c r="K40" s="162"/>
      <c r="L40" s="165"/>
      <c r="M40" s="162"/>
      <c r="N40" s="162"/>
      <c r="O40" s="162"/>
    </row>
    <row r="41" spans="1:15" x14ac:dyDescent="0.25">
      <c r="A41" s="159" t="str">
        <f t="shared" si="0"/>
        <v>Cohort 201542522G4 (exclusief Den Haag)Alleenstaand</v>
      </c>
      <c r="B41" s="162" t="s">
        <v>16</v>
      </c>
      <c r="C41" s="163">
        <v>42522</v>
      </c>
      <c r="D41" s="162" t="s">
        <v>15</v>
      </c>
      <c r="E41" s="162" t="s">
        <v>10</v>
      </c>
      <c r="F41" s="165">
        <v>870</v>
      </c>
      <c r="G41" s="162"/>
      <c r="H41" s="162"/>
      <c r="I41" s="163"/>
      <c r="J41" s="162"/>
      <c r="K41" s="162"/>
      <c r="L41" s="165"/>
      <c r="M41" s="162"/>
      <c r="N41" s="162"/>
      <c r="O41" s="162"/>
    </row>
    <row r="42" spans="1:15" x14ac:dyDescent="0.25">
      <c r="A42" s="159" t="str">
        <f t="shared" si="0"/>
        <v>Cohort 201542522G4 (exclusief Den Haag)Partner in paar zonder kinderen</v>
      </c>
      <c r="B42" s="162" t="s">
        <v>16</v>
      </c>
      <c r="C42" s="163">
        <v>42522</v>
      </c>
      <c r="D42" s="162" t="s">
        <v>15</v>
      </c>
      <c r="E42" s="162" t="s">
        <v>11</v>
      </c>
      <c r="F42" s="165">
        <v>210</v>
      </c>
      <c r="G42" s="162"/>
      <c r="H42" s="162"/>
      <c r="I42" s="163"/>
      <c r="J42" s="162"/>
      <c r="K42" s="162"/>
      <c r="L42" s="165"/>
      <c r="M42" s="162"/>
      <c r="N42" s="162"/>
      <c r="O42" s="162"/>
    </row>
    <row r="43" spans="1:15" x14ac:dyDescent="0.25">
      <c r="A43" s="159" t="str">
        <f t="shared" si="0"/>
        <v>Cohort 201542522G4 (exclusief Den Haag)Partner in paar met kinderen</v>
      </c>
      <c r="B43" s="162" t="s">
        <v>16</v>
      </c>
      <c r="C43" s="163">
        <v>42522</v>
      </c>
      <c r="D43" s="162" t="s">
        <v>15</v>
      </c>
      <c r="E43" s="162" t="s">
        <v>12</v>
      </c>
      <c r="F43" s="165">
        <v>495</v>
      </c>
      <c r="G43" s="162"/>
      <c r="H43" s="162"/>
      <c r="I43" s="163"/>
      <c r="J43" s="162"/>
      <c r="K43" s="162"/>
      <c r="L43" s="165"/>
      <c r="M43" s="162"/>
      <c r="N43" s="162"/>
      <c r="O43" s="162"/>
    </row>
    <row r="44" spans="1:15" x14ac:dyDescent="0.25">
      <c r="A44" s="159" t="str">
        <f t="shared" si="0"/>
        <v>Cohort 201542522G4 (exclusief Den Haag)Ouder in eenouderhuishouden</v>
      </c>
      <c r="B44" s="162" t="s">
        <v>16</v>
      </c>
      <c r="C44" s="163">
        <v>42522</v>
      </c>
      <c r="D44" s="162" t="s">
        <v>15</v>
      </c>
      <c r="E44" s="162" t="s">
        <v>13</v>
      </c>
      <c r="F44" s="165">
        <v>60</v>
      </c>
      <c r="G44" s="162"/>
      <c r="H44" s="162"/>
      <c r="I44" s="163"/>
      <c r="J44" s="162"/>
      <c r="K44" s="162"/>
      <c r="L44" s="165"/>
      <c r="M44" s="162"/>
      <c r="N44" s="162"/>
      <c r="O44" s="162"/>
    </row>
    <row r="45" spans="1:15" x14ac:dyDescent="0.25">
      <c r="A45" s="159" t="str">
        <f t="shared" si="0"/>
        <v>Cohort 201542522G4 (exclusief Den Haag)Overig lid huishouden</v>
      </c>
      <c r="B45" s="162" t="s">
        <v>16</v>
      </c>
      <c r="C45" s="163">
        <v>42522</v>
      </c>
      <c r="D45" s="162" t="s">
        <v>15</v>
      </c>
      <c r="E45" s="162" t="s">
        <v>14</v>
      </c>
      <c r="F45" s="165">
        <v>35</v>
      </c>
      <c r="G45" s="162"/>
      <c r="H45" s="162"/>
      <c r="I45" s="163"/>
      <c r="J45" s="162"/>
      <c r="K45" s="162"/>
      <c r="L45" s="165"/>
      <c r="M45" s="162"/>
      <c r="N45" s="162"/>
      <c r="O45" s="162"/>
    </row>
    <row r="46" spans="1:15" x14ac:dyDescent="0.25">
      <c r="A46" s="159" t="str">
        <f t="shared" si="0"/>
        <v>Cohort 201542887Den HaagTotaal</v>
      </c>
      <c r="B46" s="162" t="s">
        <v>16</v>
      </c>
      <c r="C46" s="163">
        <v>42887</v>
      </c>
      <c r="D46" s="162" t="s">
        <v>7</v>
      </c>
      <c r="E46" s="162" t="s">
        <v>8</v>
      </c>
      <c r="F46" s="165">
        <v>655</v>
      </c>
      <c r="G46" s="162"/>
      <c r="H46" s="162"/>
      <c r="I46" s="163"/>
      <c r="J46" s="162"/>
      <c r="K46" s="162"/>
      <c r="L46" s="165"/>
      <c r="M46" s="162"/>
      <c r="N46" s="162"/>
      <c r="O46" s="162"/>
    </row>
    <row r="47" spans="1:15" x14ac:dyDescent="0.25">
      <c r="A47" s="159" t="str">
        <f t="shared" si="0"/>
        <v>Cohort 201542887Den HaagThuiswonend kind</v>
      </c>
      <c r="B47" s="162" t="s">
        <v>16</v>
      </c>
      <c r="C47" s="163">
        <v>42887</v>
      </c>
      <c r="D47" s="162" t="s">
        <v>7</v>
      </c>
      <c r="E47" s="162" t="s">
        <v>9</v>
      </c>
      <c r="F47" s="165">
        <v>90</v>
      </c>
      <c r="G47" s="162"/>
      <c r="H47" s="162"/>
      <c r="I47" s="163"/>
      <c r="J47" s="162"/>
      <c r="K47" s="162"/>
      <c r="L47" s="165"/>
      <c r="M47" s="162"/>
      <c r="N47" s="162"/>
      <c r="O47" s="162"/>
    </row>
    <row r="48" spans="1:15" x14ac:dyDescent="0.25">
      <c r="A48" s="159" t="str">
        <f t="shared" si="0"/>
        <v>Cohort 201542887Den HaagAlleenstaand</v>
      </c>
      <c r="B48" s="162" t="s">
        <v>16</v>
      </c>
      <c r="C48" s="163">
        <v>42887</v>
      </c>
      <c r="D48" s="162" t="s">
        <v>7</v>
      </c>
      <c r="E48" s="162" t="s">
        <v>10</v>
      </c>
      <c r="F48" s="165">
        <v>335</v>
      </c>
      <c r="G48" s="162"/>
      <c r="H48" s="162"/>
      <c r="I48" s="163"/>
      <c r="J48" s="162"/>
      <c r="K48" s="162"/>
      <c r="L48" s="165"/>
      <c r="M48" s="162"/>
      <c r="N48" s="162"/>
      <c r="O48" s="162"/>
    </row>
    <row r="49" spans="1:15" x14ac:dyDescent="0.25">
      <c r="A49" s="159" t="str">
        <f t="shared" si="0"/>
        <v>Cohort 201542887Den HaagPartner in paar zonder kinderen</v>
      </c>
      <c r="B49" s="162" t="s">
        <v>16</v>
      </c>
      <c r="C49" s="163">
        <v>42887</v>
      </c>
      <c r="D49" s="162" t="s">
        <v>7</v>
      </c>
      <c r="E49" s="162" t="s">
        <v>11</v>
      </c>
      <c r="F49" s="165">
        <v>60</v>
      </c>
      <c r="G49" s="162"/>
      <c r="H49" s="162"/>
      <c r="I49" s="163"/>
      <c r="J49" s="162"/>
      <c r="K49" s="162"/>
      <c r="L49" s="165"/>
      <c r="M49" s="162"/>
      <c r="N49" s="162"/>
      <c r="O49" s="162"/>
    </row>
    <row r="50" spans="1:15" x14ac:dyDescent="0.25">
      <c r="A50" s="159" t="str">
        <f t="shared" si="0"/>
        <v>Cohort 201542887Den HaagPartner in paar met kinderen</v>
      </c>
      <c r="B50" s="162" t="s">
        <v>16</v>
      </c>
      <c r="C50" s="163">
        <v>42887</v>
      </c>
      <c r="D50" s="162" t="s">
        <v>7</v>
      </c>
      <c r="E50" s="162" t="s">
        <v>12</v>
      </c>
      <c r="F50" s="165">
        <v>125</v>
      </c>
      <c r="G50" s="162"/>
      <c r="H50" s="162"/>
      <c r="I50" s="163"/>
      <c r="J50" s="162"/>
      <c r="K50" s="162"/>
      <c r="L50" s="165"/>
      <c r="M50" s="162"/>
      <c r="N50" s="162"/>
      <c r="O50" s="162"/>
    </row>
    <row r="51" spans="1:15" x14ac:dyDescent="0.25">
      <c r="A51" s="159" t="str">
        <f t="shared" si="0"/>
        <v>Cohort 201542887Den HaagOuder in eenouderhuishouden</v>
      </c>
      <c r="B51" s="162" t="s">
        <v>16</v>
      </c>
      <c r="C51" s="163">
        <v>42887</v>
      </c>
      <c r="D51" s="162" t="s">
        <v>7</v>
      </c>
      <c r="E51" s="162" t="s">
        <v>13</v>
      </c>
      <c r="F51" s="165">
        <v>25</v>
      </c>
      <c r="G51" s="162"/>
      <c r="H51" s="162"/>
      <c r="I51" s="163"/>
      <c r="J51" s="162"/>
      <c r="K51" s="162"/>
      <c r="L51" s="165"/>
      <c r="M51" s="162"/>
      <c r="N51" s="162"/>
      <c r="O51" s="162"/>
    </row>
    <row r="52" spans="1:15" x14ac:dyDescent="0.25">
      <c r="A52" s="159" t="str">
        <f t="shared" si="0"/>
        <v>Cohort 201542887Den HaagOverig lid huishouden</v>
      </c>
      <c r="B52" s="162" t="s">
        <v>16</v>
      </c>
      <c r="C52" s="163">
        <v>42887</v>
      </c>
      <c r="D52" s="162" t="s">
        <v>7</v>
      </c>
      <c r="E52" s="162" t="s">
        <v>14</v>
      </c>
      <c r="F52" s="165">
        <v>15</v>
      </c>
      <c r="G52" s="162"/>
      <c r="H52" s="162"/>
      <c r="I52" s="163"/>
      <c r="J52" s="162"/>
      <c r="K52" s="162"/>
      <c r="L52" s="165"/>
      <c r="M52" s="162"/>
      <c r="N52" s="162"/>
      <c r="O52" s="162"/>
    </row>
    <row r="53" spans="1:15" x14ac:dyDescent="0.25">
      <c r="A53" s="159" t="str">
        <f t="shared" si="0"/>
        <v>Cohort 201542887G4 (exclusief Den Haag)Totaal</v>
      </c>
      <c r="B53" s="162" t="s">
        <v>16</v>
      </c>
      <c r="C53" s="163">
        <v>42887</v>
      </c>
      <c r="D53" s="162" t="s">
        <v>15</v>
      </c>
      <c r="E53" s="162" t="s">
        <v>8</v>
      </c>
      <c r="F53" s="165">
        <v>2115</v>
      </c>
      <c r="G53" s="162"/>
      <c r="H53" s="162"/>
      <c r="I53" s="163"/>
      <c r="J53" s="162"/>
      <c r="K53" s="162"/>
      <c r="L53" s="165"/>
      <c r="M53" s="162"/>
      <c r="N53" s="162"/>
      <c r="O53" s="162"/>
    </row>
    <row r="54" spans="1:15" x14ac:dyDescent="0.25">
      <c r="A54" s="159" t="str">
        <f t="shared" si="0"/>
        <v>Cohort 201542887G4 (exclusief Den Haag)Thuiswonend kind</v>
      </c>
      <c r="B54" s="162" t="s">
        <v>16</v>
      </c>
      <c r="C54" s="163">
        <v>42887</v>
      </c>
      <c r="D54" s="162" t="s">
        <v>15</v>
      </c>
      <c r="E54" s="162" t="s">
        <v>9</v>
      </c>
      <c r="F54" s="165">
        <v>490</v>
      </c>
      <c r="G54" s="162"/>
      <c r="H54" s="162"/>
      <c r="I54" s="163"/>
      <c r="J54" s="162"/>
      <c r="K54" s="162"/>
      <c r="L54" s="165"/>
      <c r="M54" s="162"/>
      <c r="N54" s="162"/>
      <c r="O54" s="162"/>
    </row>
    <row r="55" spans="1:15" x14ac:dyDescent="0.25">
      <c r="A55" s="159" t="str">
        <f t="shared" si="0"/>
        <v>Cohort 201542887G4 (exclusief Den Haag)Alleenstaand</v>
      </c>
      <c r="B55" s="162" t="s">
        <v>16</v>
      </c>
      <c r="C55" s="163">
        <v>42887</v>
      </c>
      <c r="D55" s="162" t="s">
        <v>15</v>
      </c>
      <c r="E55" s="162" t="s">
        <v>10</v>
      </c>
      <c r="F55" s="165">
        <v>785</v>
      </c>
      <c r="G55" s="162"/>
      <c r="H55" s="162"/>
      <c r="I55" s="163"/>
      <c r="J55" s="162"/>
      <c r="K55" s="162"/>
      <c r="L55" s="165"/>
      <c r="M55" s="162"/>
      <c r="N55" s="162"/>
      <c r="O55" s="162"/>
    </row>
    <row r="56" spans="1:15" x14ac:dyDescent="0.25">
      <c r="A56" s="159" t="str">
        <f t="shared" si="0"/>
        <v>Cohort 201542887G4 (exclusief Den Haag)Partner in paar zonder kinderen</v>
      </c>
      <c r="B56" s="162" t="s">
        <v>16</v>
      </c>
      <c r="C56" s="163">
        <v>42887</v>
      </c>
      <c r="D56" s="162" t="s">
        <v>15</v>
      </c>
      <c r="E56" s="162" t="s">
        <v>11</v>
      </c>
      <c r="F56" s="165">
        <v>170</v>
      </c>
      <c r="G56" s="162"/>
      <c r="H56" s="162"/>
      <c r="I56" s="163"/>
      <c r="J56" s="162"/>
      <c r="K56" s="162"/>
      <c r="L56" s="165"/>
      <c r="M56" s="162"/>
      <c r="N56" s="162"/>
      <c r="O56" s="162"/>
    </row>
    <row r="57" spans="1:15" x14ac:dyDescent="0.25">
      <c r="A57" s="159" t="str">
        <f t="shared" si="0"/>
        <v>Cohort 201542887G4 (exclusief Den Haag)Partner in paar met kinderen</v>
      </c>
      <c r="B57" s="162" t="s">
        <v>16</v>
      </c>
      <c r="C57" s="163">
        <v>42887</v>
      </c>
      <c r="D57" s="162" t="s">
        <v>15</v>
      </c>
      <c r="E57" s="162" t="s">
        <v>12</v>
      </c>
      <c r="F57" s="165">
        <v>550</v>
      </c>
      <c r="G57" s="162"/>
      <c r="H57" s="162"/>
      <c r="I57" s="163"/>
      <c r="J57" s="162"/>
      <c r="K57" s="162"/>
      <c r="L57" s="165"/>
      <c r="M57" s="162"/>
      <c r="N57" s="162"/>
      <c r="O57" s="162"/>
    </row>
    <row r="58" spans="1:15" x14ac:dyDescent="0.25">
      <c r="A58" s="159" t="str">
        <f t="shared" si="0"/>
        <v>Cohort 201542887G4 (exclusief Den Haag)Ouder in eenouderhuishouden</v>
      </c>
      <c r="B58" s="162" t="s">
        <v>16</v>
      </c>
      <c r="C58" s="163">
        <v>42887</v>
      </c>
      <c r="D58" s="162" t="s">
        <v>15</v>
      </c>
      <c r="E58" s="162" t="s">
        <v>13</v>
      </c>
      <c r="F58" s="165">
        <v>80</v>
      </c>
      <c r="G58" s="162"/>
      <c r="H58" s="162"/>
      <c r="I58" s="163"/>
      <c r="J58" s="162"/>
      <c r="K58" s="162"/>
      <c r="L58" s="165"/>
      <c r="M58" s="162"/>
      <c r="N58" s="162"/>
      <c r="O58" s="162"/>
    </row>
    <row r="59" spans="1:15" x14ac:dyDescent="0.25">
      <c r="A59" s="159" t="str">
        <f t="shared" si="0"/>
        <v>Cohort 201542887G4 (exclusief Den Haag)Overig lid huishouden</v>
      </c>
      <c r="B59" s="162" t="s">
        <v>16</v>
      </c>
      <c r="C59" s="163">
        <v>42887</v>
      </c>
      <c r="D59" s="162" t="s">
        <v>15</v>
      </c>
      <c r="E59" s="162" t="s">
        <v>14</v>
      </c>
      <c r="F59" s="165">
        <v>40</v>
      </c>
      <c r="G59" s="162"/>
      <c r="H59" s="162"/>
      <c r="I59" s="163"/>
      <c r="J59" s="162"/>
      <c r="K59" s="162"/>
      <c r="L59" s="165"/>
      <c r="M59" s="162"/>
      <c r="N59" s="162"/>
      <c r="O59" s="162"/>
    </row>
    <row r="60" spans="1:15" x14ac:dyDescent="0.25">
      <c r="A60" s="159" t="str">
        <f t="shared" si="0"/>
        <v>Cohort 201642522Den HaagTotaal</v>
      </c>
      <c r="B60" s="162" t="s">
        <v>17</v>
      </c>
      <c r="C60" s="163">
        <v>42522</v>
      </c>
      <c r="D60" s="162" t="s">
        <v>7</v>
      </c>
      <c r="E60" s="162" t="s">
        <v>8</v>
      </c>
      <c r="F60" s="165">
        <v>495</v>
      </c>
      <c r="G60" s="162"/>
      <c r="H60" s="162"/>
      <c r="I60" s="163"/>
      <c r="J60" s="162"/>
      <c r="K60" s="162"/>
      <c r="L60" s="165"/>
      <c r="M60" s="162"/>
      <c r="N60" s="162"/>
      <c r="O60" s="162"/>
    </row>
    <row r="61" spans="1:15" x14ac:dyDescent="0.25">
      <c r="A61" s="159" t="str">
        <f t="shared" si="0"/>
        <v>Cohort 201642522Den HaagThuiswonend kind</v>
      </c>
      <c r="B61" s="162" t="s">
        <v>17</v>
      </c>
      <c r="C61" s="163">
        <v>42522</v>
      </c>
      <c r="D61" s="162" t="s">
        <v>7</v>
      </c>
      <c r="E61" s="162" t="s">
        <v>9</v>
      </c>
      <c r="F61" s="165">
        <v>65</v>
      </c>
      <c r="G61" s="162"/>
      <c r="H61" s="162"/>
      <c r="I61" s="163"/>
      <c r="J61" s="162"/>
      <c r="K61" s="162"/>
      <c r="L61" s="165"/>
      <c r="M61" s="162"/>
      <c r="N61" s="162"/>
      <c r="O61" s="162"/>
    </row>
    <row r="62" spans="1:15" x14ac:dyDescent="0.25">
      <c r="A62" s="159" t="str">
        <f t="shared" si="0"/>
        <v>Cohort 201642522Den HaagAlleenstaand</v>
      </c>
      <c r="B62" s="162" t="s">
        <v>17</v>
      </c>
      <c r="C62" s="163">
        <v>42522</v>
      </c>
      <c r="D62" s="162" t="s">
        <v>7</v>
      </c>
      <c r="E62" s="162" t="s">
        <v>10</v>
      </c>
      <c r="F62" s="165">
        <v>310</v>
      </c>
      <c r="G62" s="162"/>
      <c r="H62" s="162"/>
      <c r="I62" s="163"/>
      <c r="J62" s="162"/>
      <c r="K62" s="162"/>
      <c r="L62" s="165"/>
      <c r="M62" s="162"/>
      <c r="N62" s="162"/>
      <c r="O62" s="162"/>
    </row>
    <row r="63" spans="1:15" x14ac:dyDescent="0.25">
      <c r="A63" s="159" t="str">
        <f t="shared" si="0"/>
        <v>Cohort 201642522Den HaagPartner in paar zonder kinderen</v>
      </c>
      <c r="B63" s="162" t="s">
        <v>17</v>
      </c>
      <c r="C63" s="163">
        <v>42522</v>
      </c>
      <c r="D63" s="162" t="s">
        <v>7</v>
      </c>
      <c r="E63" s="162" t="s">
        <v>11</v>
      </c>
      <c r="F63" s="165">
        <v>45</v>
      </c>
      <c r="G63" s="162"/>
      <c r="H63" s="162"/>
      <c r="I63" s="163"/>
      <c r="J63" s="162"/>
      <c r="K63" s="162"/>
      <c r="L63" s="165"/>
      <c r="M63" s="162"/>
      <c r="N63" s="162"/>
      <c r="O63" s="162"/>
    </row>
    <row r="64" spans="1:15" x14ac:dyDescent="0.25">
      <c r="A64" s="159" t="str">
        <f t="shared" si="0"/>
        <v>Cohort 201642522Den HaagPartner in paar met kinderen</v>
      </c>
      <c r="B64" s="162" t="s">
        <v>17</v>
      </c>
      <c r="C64" s="163">
        <v>42522</v>
      </c>
      <c r="D64" s="162" t="s">
        <v>7</v>
      </c>
      <c r="E64" s="162" t="s">
        <v>12</v>
      </c>
      <c r="F64" s="165">
        <v>50</v>
      </c>
      <c r="G64" s="162"/>
      <c r="H64" s="162"/>
      <c r="I64" s="163"/>
      <c r="J64" s="162"/>
      <c r="K64" s="162"/>
      <c r="L64" s="165"/>
      <c r="M64" s="162"/>
      <c r="N64" s="162"/>
      <c r="O64" s="162"/>
    </row>
    <row r="65" spans="1:15" x14ac:dyDescent="0.25">
      <c r="A65" s="159" t="str">
        <f t="shared" si="0"/>
        <v>Cohort 201642522Den HaagOuder in eenouderhuishouden</v>
      </c>
      <c r="B65" s="162" t="s">
        <v>17</v>
      </c>
      <c r="C65" s="163">
        <v>42522</v>
      </c>
      <c r="D65" s="162" t="s">
        <v>7</v>
      </c>
      <c r="E65" s="162" t="s">
        <v>13</v>
      </c>
      <c r="F65" s="165">
        <v>10</v>
      </c>
      <c r="G65" s="162"/>
      <c r="H65" s="162"/>
      <c r="I65" s="163"/>
      <c r="J65" s="162"/>
      <c r="K65" s="162"/>
      <c r="L65" s="165"/>
      <c r="M65" s="162"/>
      <c r="N65" s="162"/>
      <c r="O65" s="162"/>
    </row>
    <row r="66" spans="1:15" x14ac:dyDescent="0.25">
      <c r="A66" s="159" t="str">
        <f t="shared" si="0"/>
        <v>Cohort 201642522Den HaagOverig lid huishouden</v>
      </c>
      <c r="B66" s="162" t="s">
        <v>17</v>
      </c>
      <c r="C66" s="163">
        <v>42522</v>
      </c>
      <c r="D66" s="162" t="s">
        <v>7</v>
      </c>
      <c r="E66" s="162" t="s">
        <v>14</v>
      </c>
      <c r="F66" s="165">
        <v>15</v>
      </c>
      <c r="G66" s="162"/>
      <c r="H66" s="162"/>
      <c r="I66" s="163"/>
      <c r="J66" s="162"/>
      <c r="K66" s="162"/>
      <c r="L66" s="165"/>
      <c r="M66" s="162"/>
      <c r="N66" s="162"/>
      <c r="O66" s="162"/>
    </row>
    <row r="67" spans="1:15" x14ac:dyDescent="0.25">
      <c r="A67" s="159" t="str">
        <f t="shared" si="0"/>
        <v>Cohort 201642522G4 (exclusief Den Haag)Totaal</v>
      </c>
      <c r="B67" s="162" t="s">
        <v>17</v>
      </c>
      <c r="C67" s="163">
        <v>42522</v>
      </c>
      <c r="D67" s="162" t="s">
        <v>15</v>
      </c>
      <c r="E67" s="162" t="s">
        <v>8</v>
      </c>
      <c r="F67" s="165">
        <v>1715</v>
      </c>
      <c r="G67" s="162"/>
      <c r="H67" s="162"/>
      <c r="I67" s="163"/>
      <c r="J67" s="162"/>
      <c r="K67" s="162"/>
      <c r="L67" s="165"/>
      <c r="M67" s="162"/>
      <c r="N67" s="162"/>
      <c r="O67" s="162"/>
    </row>
    <row r="68" spans="1:15" x14ac:dyDescent="0.25">
      <c r="A68" s="159" t="str">
        <f t="shared" si="0"/>
        <v>Cohort 201642522G4 (exclusief Den Haag)Thuiswonend kind</v>
      </c>
      <c r="B68" s="162" t="s">
        <v>17</v>
      </c>
      <c r="C68" s="163">
        <v>42522</v>
      </c>
      <c r="D68" s="162" t="s">
        <v>15</v>
      </c>
      <c r="E68" s="162" t="s">
        <v>9</v>
      </c>
      <c r="F68" s="165">
        <v>450</v>
      </c>
      <c r="G68" s="162"/>
      <c r="H68" s="162"/>
      <c r="I68" s="163"/>
      <c r="J68" s="162"/>
      <c r="K68" s="162"/>
      <c r="L68" s="165"/>
      <c r="M68" s="162"/>
      <c r="N68" s="162"/>
      <c r="O68" s="162"/>
    </row>
    <row r="69" spans="1:15" x14ac:dyDescent="0.25">
      <c r="A69" s="159" t="str">
        <f t="shared" ref="A69:A115" si="1">B69&amp;C69&amp;D69&amp;E69</f>
        <v>Cohort 201642522G4 (exclusief Den Haag)Alleenstaand</v>
      </c>
      <c r="B69" s="162" t="s">
        <v>17</v>
      </c>
      <c r="C69" s="163">
        <v>42522</v>
      </c>
      <c r="D69" s="162" t="s">
        <v>15</v>
      </c>
      <c r="E69" s="162" t="s">
        <v>10</v>
      </c>
      <c r="F69" s="165">
        <v>705</v>
      </c>
      <c r="G69" s="162"/>
      <c r="H69" s="162"/>
      <c r="I69" s="163"/>
      <c r="J69" s="162"/>
      <c r="K69" s="162"/>
      <c r="L69" s="165"/>
      <c r="M69" s="162"/>
      <c r="N69" s="162"/>
      <c r="O69" s="162"/>
    </row>
    <row r="70" spans="1:15" x14ac:dyDescent="0.25">
      <c r="A70" s="159" t="str">
        <f t="shared" si="1"/>
        <v>Cohort 201642522G4 (exclusief Den Haag)Partner in paar zonder kinderen</v>
      </c>
      <c r="B70" s="162" t="s">
        <v>17</v>
      </c>
      <c r="C70" s="163">
        <v>42522</v>
      </c>
      <c r="D70" s="162" t="s">
        <v>15</v>
      </c>
      <c r="E70" s="162" t="s">
        <v>11</v>
      </c>
      <c r="F70" s="165">
        <v>180</v>
      </c>
      <c r="G70" s="162"/>
      <c r="H70" s="162"/>
      <c r="I70" s="163"/>
      <c r="J70" s="162"/>
      <c r="K70" s="162"/>
      <c r="L70" s="165"/>
      <c r="M70" s="162"/>
      <c r="N70" s="162"/>
      <c r="O70" s="162"/>
    </row>
    <row r="71" spans="1:15" x14ac:dyDescent="0.25">
      <c r="A71" s="159" t="str">
        <f t="shared" si="1"/>
        <v>Cohort 201642522G4 (exclusief Den Haag)Partner in paar met kinderen</v>
      </c>
      <c r="B71" s="162" t="s">
        <v>17</v>
      </c>
      <c r="C71" s="163">
        <v>42522</v>
      </c>
      <c r="D71" s="162" t="s">
        <v>15</v>
      </c>
      <c r="E71" s="162" t="s">
        <v>12</v>
      </c>
      <c r="F71" s="165">
        <v>305</v>
      </c>
      <c r="G71" s="162"/>
      <c r="H71" s="162"/>
      <c r="I71" s="163"/>
      <c r="J71" s="162"/>
      <c r="K71" s="162"/>
      <c r="L71" s="165"/>
      <c r="M71" s="162"/>
      <c r="N71" s="162"/>
      <c r="O71" s="162"/>
    </row>
    <row r="72" spans="1:15" x14ac:dyDescent="0.25">
      <c r="A72" s="159" t="str">
        <f t="shared" si="1"/>
        <v>Cohort 201642522G4 (exclusief Den Haag)Ouder in eenouderhuishouden</v>
      </c>
      <c r="B72" s="162" t="s">
        <v>17</v>
      </c>
      <c r="C72" s="163">
        <v>42522</v>
      </c>
      <c r="D72" s="162" t="s">
        <v>15</v>
      </c>
      <c r="E72" s="162" t="s">
        <v>13</v>
      </c>
      <c r="F72" s="165">
        <v>30</v>
      </c>
      <c r="G72" s="162"/>
      <c r="H72" s="162"/>
      <c r="I72" s="163"/>
      <c r="J72" s="162"/>
      <c r="K72" s="162"/>
      <c r="L72" s="165"/>
      <c r="M72" s="162"/>
      <c r="N72" s="162"/>
      <c r="O72" s="162"/>
    </row>
    <row r="73" spans="1:15" x14ac:dyDescent="0.25">
      <c r="A73" s="159" t="str">
        <f t="shared" si="1"/>
        <v>Cohort 201642522G4 (exclusief Den Haag)Overig lid huishouden</v>
      </c>
      <c r="B73" s="162" t="s">
        <v>17</v>
      </c>
      <c r="C73" s="163">
        <v>42522</v>
      </c>
      <c r="D73" s="162" t="s">
        <v>15</v>
      </c>
      <c r="E73" s="162" t="s">
        <v>14</v>
      </c>
      <c r="F73" s="165">
        <v>45</v>
      </c>
      <c r="G73" s="162"/>
      <c r="H73" s="162"/>
      <c r="I73" s="163"/>
      <c r="J73" s="162"/>
      <c r="K73" s="162"/>
      <c r="L73" s="165"/>
      <c r="M73" s="162"/>
      <c r="N73" s="162"/>
      <c r="O73" s="162"/>
    </row>
    <row r="74" spans="1:15" x14ac:dyDescent="0.25">
      <c r="A74" s="159" t="str">
        <f t="shared" si="1"/>
        <v>Cohort 201642887Den HaagTotaal</v>
      </c>
      <c r="B74" s="162" t="s">
        <v>17</v>
      </c>
      <c r="C74" s="163">
        <v>42887</v>
      </c>
      <c r="D74" s="162" t="s">
        <v>7</v>
      </c>
      <c r="E74" s="162" t="s">
        <v>8</v>
      </c>
      <c r="F74" s="165">
        <v>1015</v>
      </c>
      <c r="G74" s="162"/>
      <c r="H74" s="162"/>
      <c r="I74" s="163"/>
      <c r="J74" s="162"/>
      <c r="K74" s="162"/>
      <c r="L74" s="165"/>
      <c r="M74" s="162"/>
      <c r="N74" s="162"/>
      <c r="O74" s="162"/>
    </row>
    <row r="75" spans="1:15" x14ac:dyDescent="0.25">
      <c r="A75" s="159" t="str">
        <f t="shared" si="1"/>
        <v>Cohort 201642887Den HaagThuiswonend kind</v>
      </c>
      <c r="B75" s="162" t="s">
        <v>17</v>
      </c>
      <c r="C75" s="163">
        <v>42887</v>
      </c>
      <c r="D75" s="162" t="s">
        <v>7</v>
      </c>
      <c r="E75" s="162" t="s">
        <v>9</v>
      </c>
      <c r="F75" s="165">
        <v>165</v>
      </c>
      <c r="G75" s="162"/>
      <c r="H75" s="162"/>
      <c r="I75" s="163"/>
      <c r="J75" s="162"/>
      <c r="K75" s="162"/>
      <c r="L75" s="165"/>
      <c r="M75" s="162"/>
      <c r="N75" s="162"/>
      <c r="O75" s="162"/>
    </row>
    <row r="76" spans="1:15" x14ac:dyDescent="0.25">
      <c r="A76" s="159" t="str">
        <f t="shared" si="1"/>
        <v>Cohort 201642887Den HaagAlleenstaand</v>
      </c>
      <c r="B76" s="162" t="s">
        <v>17</v>
      </c>
      <c r="C76" s="163">
        <v>42887</v>
      </c>
      <c r="D76" s="162" t="s">
        <v>7</v>
      </c>
      <c r="E76" s="162" t="s">
        <v>10</v>
      </c>
      <c r="F76" s="165">
        <v>485</v>
      </c>
      <c r="G76" s="162"/>
      <c r="H76" s="162"/>
      <c r="I76" s="163"/>
      <c r="J76" s="162"/>
      <c r="K76" s="162"/>
      <c r="L76" s="165"/>
      <c r="M76" s="162"/>
      <c r="N76" s="162"/>
      <c r="O76" s="162"/>
    </row>
    <row r="77" spans="1:15" x14ac:dyDescent="0.25">
      <c r="A77" s="159" t="str">
        <f t="shared" si="1"/>
        <v>Cohort 201642887Den HaagPartner in paar zonder kinderen</v>
      </c>
      <c r="B77" s="162" t="s">
        <v>17</v>
      </c>
      <c r="C77" s="163">
        <v>42887</v>
      </c>
      <c r="D77" s="162" t="s">
        <v>7</v>
      </c>
      <c r="E77" s="162" t="s">
        <v>11</v>
      </c>
      <c r="F77" s="165">
        <v>110</v>
      </c>
      <c r="G77" s="162"/>
      <c r="H77" s="162"/>
      <c r="I77" s="163"/>
      <c r="J77" s="162"/>
      <c r="K77" s="162"/>
      <c r="L77" s="165"/>
      <c r="M77" s="162"/>
      <c r="N77" s="162"/>
      <c r="O77" s="162"/>
    </row>
    <row r="78" spans="1:15" x14ac:dyDescent="0.25">
      <c r="A78" s="159" t="str">
        <f t="shared" si="1"/>
        <v>Cohort 201642887Den HaagPartner in paar met kinderen</v>
      </c>
      <c r="B78" s="162" t="s">
        <v>17</v>
      </c>
      <c r="C78" s="163">
        <v>42887</v>
      </c>
      <c r="D78" s="162" t="s">
        <v>7</v>
      </c>
      <c r="E78" s="162" t="s">
        <v>12</v>
      </c>
      <c r="F78" s="165">
        <v>160</v>
      </c>
      <c r="G78" s="162"/>
      <c r="H78" s="162"/>
      <c r="I78" s="163"/>
      <c r="J78" s="162"/>
      <c r="K78" s="162"/>
      <c r="L78" s="165"/>
      <c r="M78" s="162"/>
      <c r="N78" s="162"/>
      <c r="O78" s="162"/>
    </row>
    <row r="79" spans="1:15" x14ac:dyDescent="0.25">
      <c r="A79" s="159" t="str">
        <f t="shared" si="1"/>
        <v>Cohort 201642887Den HaagOuder in eenouderhuishouden</v>
      </c>
      <c r="B79" s="162" t="s">
        <v>17</v>
      </c>
      <c r="C79" s="163">
        <v>42887</v>
      </c>
      <c r="D79" s="162" t="s">
        <v>7</v>
      </c>
      <c r="E79" s="162" t="s">
        <v>13</v>
      </c>
      <c r="F79" s="165">
        <v>40</v>
      </c>
      <c r="G79" s="162"/>
      <c r="H79" s="162"/>
      <c r="I79" s="163"/>
      <c r="J79" s="162"/>
      <c r="K79" s="162"/>
      <c r="L79" s="165"/>
      <c r="M79" s="162"/>
      <c r="N79" s="162"/>
      <c r="O79" s="162"/>
    </row>
    <row r="80" spans="1:15" x14ac:dyDescent="0.25">
      <c r="A80" s="159" t="str">
        <f t="shared" si="1"/>
        <v>Cohort 201642887Den HaagOverig lid huishouden</v>
      </c>
      <c r="B80" s="162" t="s">
        <v>17</v>
      </c>
      <c r="C80" s="163">
        <v>42887</v>
      </c>
      <c r="D80" s="162" t="s">
        <v>7</v>
      </c>
      <c r="E80" s="162" t="s">
        <v>14</v>
      </c>
      <c r="F80" s="165">
        <v>55</v>
      </c>
      <c r="G80" s="162"/>
      <c r="H80" s="162"/>
      <c r="I80" s="163"/>
      <c r="J80" s="162"/>
      <c r="K80" s="162"/>
      <c r="L80" s="165"/>
      <c r="M80" s="162"/>
      <c r="N80" s="162"/>
      <c r="O80" s="162"/>
    </row>
    <row r="81" spans="1:15" x14ac:dyDescent="0.25">
      <c r="A81" s="159" t="str">
        <f t="shared" si="1"/>
        <v>Cohort 201642887G4 (exclusief Den Haag)Totaal</v>
      </c>
      <c r="B81" s="162" t="s">
        <v>17</v>
      </c>
      <c r="C81" s="163">
        <v>42887</v>
      </c>
      <c r="D81" s="162" t="s">
        <v>15</v>
      </c>
      <c r="E81" s="162" t="s">
        <v>8</v>
      </c>
      <c r="F81" s="165">
        <v>3885</v>
      </c>
      <c r="G81" s="162"/>
      <c r="H81" s="162"/>
      <c r="I81" s="163"/>
      <c r="J81" s="162"/>
      <c r="K81" s="162"/>
      <c r="L81" s="165"/>
      <c r="M81" s="162"/>
      <c r="N81" s="162"/>
      <c r="O81" s="162"/>
    </row>
    <row r="82" spans="1:15" x14ac:dyDescent="0.25">
      <c r="A82" s="159" t="str">
        <f t="shared" si="1"/>
        <v>Cohort 201642887G4 (exclusief Den Haag)Thuiswonend kind</v>
      </c>
      <c r="B82" s="162" t="s">
        <v>17</v>
      </c>
      <c r="C82" s="163">
        <v>42887</v>
      </c>
      <c r="D82" s="162" t="s">
        <v>15</v>
      </c>
      <c r="E82" s="162" t="s">
        <v>9</v>
      </c>
      <c r="F82" s="165">
        <v>855</v>
      </c>
      <c r="G82" s="162"/>
      <c r="H82" s="162"/>
      <c r="I82" s="163"/>
      <c r="J82" s="162"/>
      <c r="K82" s="162"/>
      <c r="L82" s="165"/>
      <c r="M82" s="162"/>
      <c r="N82" s="162"/>
      <c r="O82" s="162"/>
    </row>
    <row r="83" spans="1:15" x14ac:dyDescent="0.25">
      <c r="A83" s="159" t="str">
        <f t="shared" si="1"/>
        <v>Cohort 201642887G4 (exclusief Den Haag)Alleenstaand</v>
      </c>
      <c r="B83" s="162" t="s">
        <v>17</v>
      </c>
      <c r="C83" s="163">
        <v>42887</v>
      </c>
      <c r="D83" s="162" t="s">
        <v>15</v>
      </c>
      <c r="E83" s="162" t="s">
        <v>10</v>
      </c>
      <c r="F83" s="165">
        <v>1585</v>
      </c>
      <c r="G83" s="162"/>
      <c r="H83" s="162"/>
      <c r="I83" s="163"/>
      <c r="J83" s="162"/>
      <c r="K83" s="162"/>
      <c r="L83" s="165"/>
      <c r="M83" s="162"/>
      <c r="N83" s="162"/>
      <c r="O83" s="162"/>
    </row>
    <row r="84" spans="1:15" x14ac:dyDescent="0.25">
      <c r="A84" s="159" t="str">
        <f t="shared" si="1"/>
        <v>Cohort 201642887G4 (exclusief Den Haag)Partner in paar zonder kinderen</v>
      </c>
      <c r="B84" s="162" t="s">
        <v>17</v>
      </c>
      <c r="C84" s="163">
        <v>42887</v>
      </c>
      <c r="D84" s="162" t="s">
        <v>15</v>
      </c>
      <c r="E84" s="162" t="s">
        <v>11</v>
      </c>
      <c r="F84" s="165">
        <v>435</v>
      </c>
      <c r="G84" s="162"/>
      <c r="H84" s="162"/>
      <c r="I84" s="163"/>
      <c r="J84" s="162"/>
      <c r="K84" s="162"/>
      <c r="L84" s="165"/>
      <c r="M84" s="162"/>
      <c r="N84" s="162"/>
      <c r="O84" s="162"/>
    </row>
    <row r="85" spans="1:15" x14ac:dyDescent="0.25">
      <c r="A85" s="159" t="str">
        <f t="shared" si="1"/>
        <v>Cohort 201642887G4 (exclusief Den Haag)Partner in paar met kinderen</v>
      </c>
      <c r="B85" s="162" t="s">
        <v>17</v>
      </c>
      <c r="C85" s="163">
        <v>42887</v>
      </c>
      <c r="D85" s="162" t="s">
        <v>15</v>
      </c>
      <c r="E85" s="162" t="s">
        <v>12</v>
      </c>
      <c r="F85" s="165">
        <v>785</v>
      </c>
      <c r="G85" s="162"/>
      <c r="H85" s="162"/>
      <c r="I85" s="163"/>
      <c r="J85" s="162"/>
      <c r="K85" s="162"/>
      <c r="L85" s="165"/>
      <c r="M85" s="162"/>
      <c r="N85" s="162"/>
      <c r="O85" s="162"/>
    </row>
    <row r="86" spans="1:15" x14ac:dyDescent="0.25">
      <c r="A86" s="159" t="str">
        <f t="shared" si="1"/>
        <v>Cohort 201642887G4 (exclusief Den Haag)Ouder in eenouderhuishouden</v>
      </c>
      <c r="B86" s="162" t="s">
        <v>17</v>
      </c>
      <c r="C86" s="163">
        <v>42887</v>
      </c>
      <c r="D86" s="162" t="s">
        <v>15</v>
      </c>
      <c r="E86" s="162" t="s">
        <v>13</v>
      </c>
      <c r="F86" s="165">
        <v>105</v>
      </c>
      <c r="G86" s="162"/>
      <c r="H86" s="162"/>
      <c r="I86" s="163"/>
      <c r="J86" s="162"/>
      <c r="K86" s="162"/>
      <c r="L86" s="165"/>
      <c r="M86" s="162"/>
      <c r="N86" s="162"/>
      <c r="O86" s="162"/>
    </row>
    <row r="87" spans="1:15" x14ac:dyDescent="0.25">
      <c r="A87" s="159" t="str">
        <f t="shared" si="1"/>
        <v>Cohort 201642887G4 (exclusief Den Haag)Overig lid huishouden</v>
      </c>
      <c r="B87" s="162" t="s">
        <v>17</v>
      </c>
      <c r="C87" s="163">
        <v>42887</v>
      </c>
      <c r="D87" s="162" t="s">
        <v>15</v>
      </c>
      <c r="E87" s="162" t="s">
        <v>14</v>
      </c>
      <c r="F87" s="165">
        <v>125</v>
      </c>
      <c r="G87" s="162"/>
      <c r="H87" s="162"/>
      <c r="I87" s="163"/>
      <c r="J87" s="162"/>
      <c r="K87" s="162"/>
      <c r="L87" s="165"/>
      <c r="M87" s="162"/>
      <c r="N87" s="162"/>
      <c r="O87" s="162"/>
    </row>
    <row r="88" spans="1:15" x14ac:dyDescent="0.25">
      <c r="A88" s="159" t="str">
        <f t="shared" si="1"/>
        <v>Totaal42522Den HaagTotaal</v>
      </c>
      <c r="B88" s="162" t="s">
        <v>8</v>
      </c>
      <c r="C88" s="163">
        <v>42522</v>
      </c>
      <c r="D88" s="162" t="s">
        <v>7</v>
      </c>
      <c r="E88" s="162" t="s">
        <v>8</v>
      </c>
      <c r="F88" s="165">
        <v>1295</v>
      </c>
      <c r="G88" s="162"/>
      <c r="H88" s="162"/>
      <c r="I88" s="163"/>
      <c r="J88" s="162"/>
      <c r="K88" s="162"/>
      <c r="L88" s="165"/>
      <c r="M88" s="162"/>
      <c r="N88" s="162"/>
      <c r="O88" s="162"/>
    </row>
    <row r="89" spans="1:15" x14ac:dyDescent="0.25">
      <c r="A89" s="159" t="str">
        <f t="shared" si="1"/>
        <v>Totaal42522Den HaagThuiswonend kind</v>
      </c>
      <c r="B89" s="162" t="s">
        <v>8</v>
      </c>
      <c r="C89" s="163">
        <v>42522</v>
      </c>
      <c r="D89" s="162" t="s">
        <v>7</v>
      </c>
      <c r="E89" s="162" t="s">
        <v>9</v>
      </c>
      <c r="F89" s="165">
        <v>200</v>
      </c>
      <c r="G89" s="162"/>
      <c r="H89" s="162"/>
      <c r="I89" s="163"/>
      <c r="J89" s="162"/>
      <c r="K89" s="162"/>
      <c r="L89" s="165"/>
      <c r="M89" s="162"/>
      <c r="N89" s="162"/>
      <c r="O89" s="162"/>
    </row>
    <row r="90" spans="1:15" x14ac:dyDescent="0.25">
      <c r="A90" s="159" t="str">
        <f t="shared" si="1"/>
        <v>Totaal42522Den HaagAlleenstaand</v>
      </c>
      <c r="B90" s="162" t="s">
        <v>8</v>
      </c>
      <c r="C90" s="163">
        <v>42522</v>
      </c>
      <c r="D90" s="162" t="s">
        <v>7</v>
      </c>
      <c r="E90" s="162" t="s">
        <v>10</v>
      </c>
      <c r="F90" s="165">
        <v>730</v>
      </c>
      <c r="G90" s="162"/>
      <c r="H90" s="162"/>
      <c r="I90" s="163"/>
      <c r="J90" s="162"/>
      <c r="K90" s="162"/>
      <c r="L90" s="165"/>
      <c r="M90" s="162"/>
      <c r="N90" s="162"/>
      <c r="O90" s="162"/>
    </row>
    <row r="91" spans="1:15" x14ac:dyDescent="0.25">
      <c r="A91" s="159" t="str">
        <f t="shared" si="1"/>
        <v>Totaal42522Den HaagPartner in paar zonder kinderen</v>
      </c>
      <c r="B91" s="162" t="s">
        <v>8</v>
      </c>
      <c r="C91" s="163">
        <v>42522</v>
      </c>
      <c r="D91" s="162" t="s">
        <v>7</v>
      </c>
      <c r="E91" s="162" t="s">
        <v>11</v>
      </c>
      <c r="F91" s="165">
        <v>125</v>
      </c>
      <c r="G91" s="162"/>
      <c r="H91" s="162"/>
      <c r="I91" s="163"/>
      <c r="J91" s="162"/>
      <c r="K91" s="162"/>
      <c r="L91" s="165"/>
      <c r="M91" s="162"/>
      <c r="N91" s="162"/>
      <c r="O91" s="162"/>
    </row>
    <row r="92" spans="1:15" x14ac:dyDescent="0.25">
      <c r="A92" s="159" t="str">
        <f t="shared" si="1"/>
        <v>Totaal42522Den HaagPartner in paar met kinderen</v>
      </c>
      <c r="B92" s="162" t="s">
        <v>8</v>
      </c>
      <c r="C92" s="163">
        <v>42522</v>
      </c>
      <c r="D92" s="162" t="s">
        <v>7</v>
      </c>
      <c r="E92" s="162" t="s">
        <v>12</v>
      </c>
      <c r="F92" s="165">
        <v>175</v>
      </c>
      <c r="G92" s="162"/>
      <c r="H92" s="162"/>
      <c r="I92" s="163"/>
      <c r="J92" s="162"/>
      <c r="K92" s="162"/>
      <c r="L92" s="165"/>
      <c r="M92" s="162"/>
      <c r="N92" s="162"/>
      <c r="O92" s="162"/>
    </row>
    <row r="93" spans="1:15" x14ac:dyDescent="0.25">
      <c r="A93" s="159" t="str">
        <f t="shared" si="1"/>
        <v>Totaal42522Den HaagOuder in eenouderhuishouden</v>
      </c>
      <c r="B93" s="162" t="s">
        <v>8</v>
      </c>
      <c r="C93" s="163">
        <v>42522</v>
      </c>
      <c r="D93" s="162" t="s">
        <v>7</v>
      </c>
      <c r="E93" s="162" t="s">
        <v>13</v>
      </c>
      <c r="F93" s="165">
        <v>30</v>
      </c>
      <c r="G93" s="162"/>
      <c r="H93" s="162"/>
      <c r="I93" s="163"/>
      <c r="J93" s="162"/>
      <c r="K93" s="162"/>
      <c r="L93" s="165"/>
      <c r="M93" s="162"/>
      <c r="N93" s="162"/>
      <c r="O93" s="162"/>
    </row>
    <row r="94" spans="1:15" x14ac:dyDescent="0.25">
      <c r="A94" s="159" t="str">
        <f t="shared" si="1"/>
        <v>Totaal42522Den HaagOverig lid huishouden</v>
      </c>
      <c r="B94" s="162" t="s">
        <v>8</v>
      </c>
      <c r="C94" s="163">
        <v>42522</v>
      </c>
      <c r="D94" s="162" t="s">
        <v>7</v>
      </c>
      <c r="E94" s="162" t="s">
        <v>14</v>
      </c>
      <c r="F94" s="165">
        <v>35</v>
      </c>
      <c r="G94" s="162"/>
      <c r="H94" s="162"/>
      <c r="I94" s="163"/>
      <c r="J94" s="162"/>
      <c r="K94" s="162"/>
      <c r="L94" s="165"/>
      <c r="M94" s="162"/>
      <c r="N94" s="162"/>
      <c r="O94" s="162"/>
    </row>
    <row r="95" spans="1:15" x14ac:dyDescent="0.25">
      <c r="A95" s="159" t="str">
        <f t="shared" si="1"/>
        <v>Totaal42522G4 (exclusief Den Haag)Totaal</v>
      </c>
      <c r="B95" s="162" t="s">
        <v>8</v>
      </c>
      <c r="C95" s="163">
        <v>42522</v>
      </c>
      <c r="D95" s="162" t="s">
        <v>15</v>
      </c>
      <c r="E95" s="162" t="s">
        <v>8</v>
      </c>
      <c r="F95" s="165">
        <v>4290</v>
      </c>
      <c r="G95" s="162"/>
      <c r="H95" s="162"/>
      <c r="I95" s="163"/>
      <c r="J95" s="162"/>
      <c r="K95" s="162"/>
      <c r="L95" s="165"/>
      <c r="M95" s="162"/>
      <c r="N95" s="162"/>
      <c r="O95" s="162"/>
    </row>
    <row r="96" spans="1:15" x14ac:dyDescent="0.25">
      <c r="A96" s="159" t="str">
        <f t="shared" si="1"/>
        <v>Totaal42522G4 (exclusief Den Haag)Thuiswonend kind</v>
      </c>
      <c r="B96" s="162" t="s">
        <v>8</v>
      </c>
      <c r="C96" s="163">
        <v>42522</v>
      </c>
      <c r="D96" s="162" t="s">
        <v>15</v>
      </c>
      <c r="E96" s="162" t="s">
        <v>9</v>
      </c>
      <c r="F96" s="165">
        <v>1040</v>
      </c>
      <c r="G96" s="162"/>
      <c r="H96" s="162"/>
      <c r="I96" s="163"/>
      <c r="J96" s="162"/>
      <c r="K96" s="162"/>
      <c r="L96" s="165"/>
      <c r="M96" s="162"/>
      <c r="N96" s="162"/>
      <c r="O96" s="162"/>
    </row>
    <row r="97" spans="1:15" x14ac:dyDescent="0.25">
      <c r="A97" s="159" t="str">
        <f t="shared" si="1"/>
        <v>Totaal42522G4 (exclusief Den Haag)Alleenstaand</v>
      </c>
      <c r="B97" s="162" t="s">
        <v>8</v>
      </c>
      <c r="C97" s="163">
        <v>42522</v>
      </c>
      <c r="D97" s="162" t="s">
        <v>15</v>
      </c>
      <c r="E97" s="162" t="s">
        <v>10</v>
      </c>
      <c r="F97" s="165">
        <v>1760</v>
      </c>
      <c r="G97" s="162"/>
      <c r="H97" s="162"/>
      <c r="I97" s="163"/>
      <c r="J97" s="162"/>
      <c r="K97" s="162"/>
      <c r="L97" s="165"/>
      <c r="M97" s="162"/>
      <c r="N97" s="162"/>
      <c r="O97" s="162"/>
    </row>
    <row r="98" spans="1:15" x14ac:dyDescent="0.25">
      <c r="A98" s="159" t="str">
        <f t="shared" si="1"/>
        <v>Totaal42522G4 (exclusief Den Haag)Partner in paar zonder kinderen</v>
      </c>
      <c r="B98" s="162" t="s">
        <v>8</v>
      </c>
      <c r="C98" s="163">
        <v>42522</v>
      </c>
      <c r="D98" s="162" t="s">
        <v>15</v>
      </c>
      <c r="E98" s="162" t="s">
        <v>11</v>
      </c>
      <c r="F98" s="165">
        <v>425</v>
      </c>
      <c r="G98" s="162"/>
      <c r="H98" s="162"/>
      <c r="I98" s="163"/>
      <c r="J98" s="162"/>
      <c r="K98" s="162"/>
      <c r="L98" s="165"/>
      <c r="M98" s="162"/>
      <c r="N98" s="162"/>
      <c r="O98" s="162"/>
    </row>
    <row r="99" spans="1:15" x14ac:dyDescent="0.25">
      <c r="A99" s="159" t="str">
        <f t="shared" si="1"/>
        <v>Totaal42522G4 (exclusief Den Haag)Partner in paar met kinderen</v>
      </c>
      <c r="B99" s="162" t="s">
        <v>8</v>
      </c>
      <c r="C99" s="163">
        <v>42522</v>
      </c>
      <c r="D99" s="162" t="s">
        <v>15</v>
      </c>
      <c r="E99" s="162" t="s">
        <v>12</v>
      </c>
      <c r="F99" s="165">
        <v>860</v>
      </c>
      <c r="G99" s="162"/>
      <c r="H99" s="162"/>
      <c r="I99" s="163"/>
      <c r="J99" s="162"/>
      <c r="K99" s="162"/>
      <c r="L99" s="165"/>
      <c r="M99" s="162"/>
      <c r="N99" s="162"/>
      <c r="O99" s="162"/>
    </row>
    <row r="100" spans="1:15" x14ac:dyDescent="0.25">
      <c r="A100" s="159" t="str">
        <f t="shared" si="1"/>
        <v>Totaal42522G4 (exclusief Den Haag)Ouder in eenouderhuishouden</v>
      </c>
      <c r="B100" s="159" t="s">
        <v>8</v>
      </c>
      <c r="C100" s="166">
        <v>42522</v>
      </c>
      <c r="D100" s="159" t="s">
        <v>15</v>
      </c>
      <c r="E100" s="159" t="s">
        <v>13</v>
      </c>
      <c r="F100" s="165">
        <v>110</v>
      </c>
      <c r="I100" s="166"/>
      <c r="L100" s="165"/>
    </row>
    <row r="101" spans="1:15" x14ac:dyDescent="0.25">
      <c r="A101" s="159" t="str">
        <f t="shared" si="1"/>
        <v>Totaal42522G4 (exclusief Den Haag)Overig lid huishouden</v>
      </c>
      <c r="B101" s="167" t="s">
        <v>8</v>
      </c>
      <c r="C101" s="168">
        <v>42522</v>
      </c>
      <c r="D101" s="167" t="s">
        <v>15</v>
      </c>
      <c r="E101" s="159" t="s">
        <v>14</v>
      </c>
      <c r="F101" s="165">
        <v>90</v>
      </c>
      <c r="H101" s="167"/>
      <c r="I101" s="168"/>
      <c r="J101" s="167"/>
      <c r="L101" s="165"/>
    </row>
    <row r="102" spans="1:15" x14ac:dyDescent="0.25">
      <c r="A102" s="159" t="str">
        <f t="shared" si="1"/>
        <v>Totaal42887Den HaagTotaal</v>
      </c>
      <c r="B102" s="169" t="s">
        <v>8</v>
      </c>
      <c r="C102" s="168">
        <v>42887</v>
      </c>
      <c r="D102" s="169" t="s">
        <v>7</v>
      </c>
      <c r="E102" s="159" t="s">
        <v>8</v>
      </c>
      <c r="F102" s="165">
        <v>1790</v>
      </c>
      <c r="H102" s="169"/>
      <c r="I102" s="168"/>
      <c r="J102" s="169"/>
      <c r="L102" s="165"/>
    </row>
    <row r="103" spans="1:15" x14ac:dyDescent="0.25">
      <c r="A103" s="159" t="str">
        <f t="shared" si="1"/>
        <v>Totaal42887Den HaagThuiswonend kind</v>
      </c>
      <c r="B103" s="167" t="s">
        <v>8</v>
      </c>
      <c r="C103" s="168">
        <v>42887</v>
      </c>
      <c r="D103" s="167" t="s">
        <v>7</v>
      </c>
      <c r="E103" s="159" t="s">
        <v>9</v>
      </c>
      <c r="F103" s="165">
        <v>295</v>
      </c>
      <c r="H103" s="167"/>
      <c r="I103" s="168"/>
      <c r="J103" s="167"/>
      <c r="L103" s="165"/>
    </row>
    <row r="104" spans="1:15" x14ac:dyDescent="0.25">
      <c r="A104" s="159" t="str">
        <f t="shared" si="1"/>
        <v>Totaal42887Den HaagAlleenstaand</v>
      </c>
      <c r="B104" s="167" t="s">
        <v>8</v>
      </c>
      <c r="C104" s="168">
        <v>42887</v>
      </c>
      <c r="D104" s="167" t="s">
        <v>7</v>
      </c>
      <c r="E104" s="159" t="s">
        <v>10</v>
      </c>
      <c r="F104" s="165">
        <v>860</v>
      </c>
      <c r="H104" s="167"/>
      <c r="I104" s="168"/>
      <c r="J104" s="167"/>
      <c r="L104" s="165"/>
    </row>
    <row r="105" spans="1:15" x14ac:dyDescent="0.25">
      <c r="A105" s="159" t="str">
        <f t="shared" si="1"/>
        <v>Totaal42887Den HaagPartner in paar zonder kinderen</v>
      </c>
      <c r="B105" s="159" t="s">
        <v>8</v>
      </c>
      <c r="C105" s="166">
        <v>42887</v>
      </c>
      <c r="D105" s="159" t="s">
        <v>7</v>
      </c>
      <c r="E105" s="159" t="s">
        <v>11</v>
      </c>
      <c r="F105" s="165">
        <v>180</v>
      </c>
      <c r="I105" s="166"/>
      <c r="L105" s="165"/>
    </row>
    <row r="106" spans="1:15" x14ac:dyDescent="0.25">
      <c r="A106" s="159" t="str">
        <f t="shared" si="1"/>
        <v>Totaal42887Den HaagPartner in paar met kinderen</v>
      </c>
      <c r="B106" s="159" t="s">
        <v>8</v>
      </c>
      <c r="C106" s="166">
        <v>42887</v>
      </c>
      <c r="D106" s="159" t="s">
        <v>7</v>
      </c>
      <c r="E106" s="159" t="s">
        <v>12</v>
      </c>
      <c r="F106" s="165">
        <v>315</v>
      </c>
      <c r="I106" s="166"/>
      <c r="L106" s="165"/>
    </row>
    <row r="107" spans="1:15" x14ac:dyDescent="0.25">
      <c r="A107" s="159" t="str">
        <f t="shared" si="1"/>
        <v>Totaal42887Den HaagOuder in eenouderhuishouden</v>
      </c>
      <c r="B107" s="159" t="s">
        <v>8</v>
      </c>
      <c r="C107" s="166">
        <v>42887</v>
      </c>
      <c r="D107" s="159" t="s">
        <v>7</v>
      </c>
      <c r="E107" s="159" t="s">
        <v>13</v>
      </c>
      <c r="F107" s="165">
        <v>70</v>
      </c>
      <c r="I107" s="166"/>
      <c r="L107" s="165"/>
    </row>
    <row r="108" spans="1:15" x14ac:dyDescent="0.25">
      <c r="A108" s="159" t="str">
        <f t="shared" si="1"/>
        <v>Totaal42887Den HaagOverig lid huishouden</v>
      </c>
      <c r="B108" s="159" t="s">
        <v>8</v>
      </c>
      <c r="C108" s="166">
        <v>42887</v>
      </c>
      <c r="D108" s="159" t="s">
        <v>7</v>
      </c>
      <c r="E108" s="159" t="s">
        <v>14</v>
      </c>
      <c r="F108" s="165">
        <v>65</v>
      </c>
      <c r="I108" s="166"/>
      <c r="L108" s="165"/>
    </row>
    <row r="109" spans="1:15" x14ac:dyDescent="0.25">
      <c r="A109" s="159" t="str">
        <f t="shared" si="1"/>
        <v>Totaal42887G4 (exclusief Den Haag)Totaal</v>
      </c>
      <c r="B109" s="159" t="s">
        <v>8</v>
      </c>
      <c r="C109" s="166">
        <v>42887</v>
      </c>
      <c r="D109" s="159" t="s">
        <v>15</v>
      </c>
      <c r="E109" s="159" t="s">
        <v>8</v>
      </c>
      <c r="F109" s="165">
        <v>6410</v>
      </c>
      <c r="I109" s="166"/>
      <c r="L109" s="165"/>
    </row>
    <row r="110" spans="1:15" x14ac:dyDescent="0.25">
      <c r="A110" s="159" t="str">
        <f t="shared" si="1"/>
        <v>Totaal42887G4 (exclusief Den Haag)Thuiswonend kind</v>
      </c>
      <c r="B110" s="159" t="s">
        <v>8</v>
      </c>
      <c r="C110" s="166">
        <v>42887</v>
      </c>
      <c r="D110" s="159" t="s">
        <v>15</v>
      </c>
      <c r="E110" s="159" t="s">
        <v>9</v>
      </c>
      <c r="F110" s="165">
        <v>1445</v>
      </c>
      <c r="I110" s="166"/>
      <c r="L110" s="165"/>
    </row>
    <row r="111" spans="1:15" x14ac:dyDescent="0.25">
      <c r="A111" s="159" t="str">
        <f t="shared" si="1"/>
        <v>Totaal42887G4 (exclusief Den Haag)Alleenstaand</v>
      </c>
      <c r="B111" s="159" t="s">
        <v>8</v>
      </c>
      <c r="C111" s="166">
        <v>42887</v>
      </c>
      <c r="D111" s="159" t="s">
        <v>15</v>
      </c>
      <c r="E111" s="159" t="s">
        <v>10</v>
      </c>
      <c r="F111" s="165">
        <v>2540</v>
      </c>
      <c r="I111" s="166"/>
      <c r="L111" s="165"/>
    </row>
    <row r="112" spans="1:15" x14ac:dyDescent="0.25">
      <c r="A112" s="159" t="str">
        <f t="shared" si="1"/>
        <v>Totaal42887G4 (exclusief Den Haag)Partner in paar zonder kinderen</v>
      </c>
      <c r="B112" s="159" t="s">
        <v>8</v>
      </c>
      <c r="C112" s="166">
        <v>42887</v>
      </c>
      <c r="D112" s="159" t="s">
        <v>15</v>
      </c>
      <c r="E112" s="159" t="s">
        <v>11</v>
      </c>
      <c r="F112" s="165">
        <v>635</v>
      </c>
      <c r="I112" s="166"/>
      <c r="L112" s="165"/>
    </row>
    <row r="113" spans="1:12" x14ac:dyDescent="0.25">
      <c r="A113" s="159" t="str">
        <f t="shared" si="1"/>
        <v>Totaal42887G4 (exclusief Den Haag)Partner in paar met kinderen</v>
      </c>
      <c r="B113" s="159" t="s">
        <v>8</v>
      </c>
      <c r="C113" s="166">
        <v>42887</v>
      </c>
      <c r="D113" s="159" t="s">
        <v>15</v>
      </c>
      <c r="E113" s="159" t="s">
        <v>12</v>
      </c>
      <c r="F113" s="165">
        <v>1415</v>
      </c>
      <c r="I113" s="166"/>
      <c r="L113" s="165"/>
    </row>
    <row r="114" spans="1:12" x14ac:dyDescent="0.25">
      <c r="A114" s="159" t="str">
        <f t="shared" si="1"/>
        <v>Totaal42887G4 (exclusief Den Haag)Ouder in eenouderhuishouden</v>
      </c>
      <c r="B114" s="159" t="s">
        <v>8</v>
      </c>
      <c r="C114" s="166">
        <v>42887</v>
      </c>
      <c r="D114" s="159" t="s">
        <v>15</v>
      </c>
      <c r="E114" s="159" t="s">
        <v>13</v>
      </c>
      <c r="F114" s="165">
        <v>210</v>
      </c>
      <c r="I114" s="166"/>
      <c r="L114" s="165"/>
    </row>
    <row r="115" spans="1:12" x14ac:dyDescent="0.25">
      <c r="A115" s="159" t="str">
        <f t="shared" si="1"/>
        <v>Totaal42887G4 (exclusief Den Haag)Overig lid huishouden</v>
      </c>
      <c r="B115" s="159" t="s">
        <v>8</v>
      </c>
      <c r="C115" s="166">
        <v>42887</v>
      </c>
      <c r="D115" s="159" t="s">
        <v>15</v>
      </c>
      <c r="E115" s="159" t="s">
        <v>14</v>
      </c>
      <c r="F115" s="170">
        <v>170</v>
      </c>
      <c r="I115" s="166"/>
      <c r="L115" s="170"/>
    </row>
  </sheetData>
  <autoFilter ref="B3:F31"/>
  <mergeCells count="2">
    <mergeCell ref="B2:F2"/>
    <mergeCell ref="H2:I3"/>
  </mergeCells>
  <hyperlinks>
    <hyperlink ref="H2" location="'2. Onderwijsdeelname'!A1" display="Naar factsheet"/>
    <hyperlink ref="H2:I3" location="'1. Plaats in het huishouden'!A1" display="Naar factsheet"/>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L4034"/>
  <sheetViews>
    <sheetView topLeftCell="B1" workbookViewId="0">
      <selection activeCell="B1" sqref="B1"/>
    </sheetView>
  </sheetViews>
  <sheetFormatPr defaultColWidth="9.140625" defaultRowHeight="12.75" x14ac:dyDescent="0.25"/>
  <cols>
    <col min="1" max="1" width="59.140625" style="65" hidden="1" customWidth="1"/>
    <col min="2" max="2" width="11" style="159" bestFit="1" customWidth="1"/>
    <col min="3" max="3" width="14.28515625" style="159" bestFit="1" customWidth="1"/>
    <col min="4" max="4" width="21.5703125" style="159" bestFit="1" customWidth="1"/>
    <col min="5" max="5" width="11.140625" style="159" bestFit="1" customWidth="1"/>
    <col min="6" max="6" width="11.85546875" style="159" bestFit="1" customWidth="1"/>
    <col min="7" max="7" width="14.28515625" style="159" bestFit="1" customWidth="1"/>
    <col min="8" max="8" width="31.42578125" style="159" bestFit="1" customWidth="1"/>
    <col min="9" max="9" width="9.140625" style="159" customWidth="1"/>
    <col min="10" max="12" width="11.85546875" style="1" customWidth="1"/>
    <col min="13" max="16384" width="9.140625" style="1"/>
  </cols>
  <sheetData>
    <row r="1" spans="1:12" x14ac:dyDescent="0.25">
      <c r="B1" s="160" t="s">
        <v>18</v>
      </c>
      <c r="C1" s="160"/>
      <c r="D1" s="160"/>
      <c r="E1" s="160"/>
    </row>
    <row r="2" spans="1:12" ht="15" customHeight="1" x14ac:dyDescent="0.25">
      <c r="B2" s="222" t="s">
        <v>62</v>
      </c>
      <c r="C2" s="222"/>
      <c r="D2" s="222"/>
      <c r="E2" s="222"/>
      <c r="F2" s="222"/>
      <c r="G2" s="222"/>
      <c r="H2" s="222"/>
      <c r="I2" s="171"/>
      <c r="K2" s="223" t="s">
        <v>195</v>
      </c>
      <c r="L2" s="223"/>
    </row>
    <row r="3" spans="1:12" x14ac:dyDescent="0.25">
      <c r="B3" s="172" t="s">
        <v>2</v>
      </c>
      <c r="C3" s="172" t="s">
        <v>3</v>
      </c>
      <c r="D3" s="172" t="s">
        <v>4</v>
      </c>
      <c r="E3" s="172" t="s">
        <v>19</v>
      </c>
      <c r="F3" s="172" t="s">
        <v>20</v>
      </c>
      <c r="G3" s="172" t="s">
        <v>21</v>
      </c>
      <c r="H3" s="172" t="s">
        <v>22</v>
      </c>
      <c r="I3" s="172" t="s">
        <v>5</v>
      </c>
      <c r="J3" s="2"/>
      <c r="K3" s="223"/>
      <c r="L3" s="223"/>
    </row>
    <row r="4" spans="1:12" x14ac:dyDescent="0.25">
      <c r="A4" s="65" t="str">
        <f>B4&amp;C4&amp;D4&amp;E4&amp;F4&amp;G4&amp;H4</f>
        <v>Cohort 201442278Den HaagTotaalTotaalTotaalTotaal</v>
      </c>
      <c r="B4" s="159" t="s">
        <v>6</v>
      </c>
      <c r="C4" s="163">
        <v>42278</v>
      </c>
      <c r="D4" s="162" t="s">
        <v>7</v>
      </c>
      <c r="E4" s="162" t="s">
        <v>8</v>
      </c>
      <c r="F4" s="162" t="s">
        <v>8</v>
      </c>
      <c r="G4" s="162" t="s">
        <v>8</v>
      </c>
      <c r="H4" s="162" t="s">
        <v>8</v>
      </c>
      <c r="I4" s="173">
        <v>80</v>
      </c>
      <c r="J4" s="22"/>
      <c r="K4" s="2"/>
    </row>
    <row r="5" spans="1:12" x14ac:dyDescent="0.25">
      <c r="A5" s="65" t="str">
        <f t="shared" ref="A5:A68" si="0">B5&amp;C5&amp;D5&amp;E5&amp;F5&amp;G5&amp;H5</f>
        <v xml:space="preserve">Cohort 201442278Den HaagTotaalTotaalTotaalPrimair onderwijs </v>
      </c>
      <c r="B5" s="159" t="s">
        <v>6</v>
      </c>
      <c r="C5" s="163">
        <v>42278</v>
      </c>
      <c r="D5" s="162" t="s">
        <v>7</v>
      </c>
      <c r="E5" s="162" t="s">
        <v>8</v>
      </c>
      <c r="F5" s="162" t="s">
        <v>8</v>
      </c>
      <c r="G5" s="162" t="s">
        <v>8</v>
      </c>
      <c r="H5" s="174" t="s">
        <v>55</v>
      </c>
      <c r="I5" s="175">
        <v>20</v>
      </c>
      <c r="J5" s="23"/>
      <c r="K5" s="2"/>
    </row>
    <row r="6" spans="1:12" x14ac:dyDescent="0.25">
      <c r="A6" s="65" t="str">
        <f t="shared" si="0"/>
        <v>Cohort 201442278Den HaagTotaalTotaalTotaalVoortgezet onderwijs</v>
      </c>
      <c r="B6" s="159" t="s">
        <v>6</v>
      </c>
      <c r="C6" s="163">
        <v>42278</v>
      </c>
      <c r="D6" s="162" t="s">
        <v>7</v>
      </c>
      <c r="E6" s="159" t="s">
        <v>8</v>
      </c>
      <c r="F6" s="159" t="s">
        <v>8</v>
      </c>
      <c r="G6" s="162" t="s">
        <v>8</v>
      </c>
      <c r="H6" s="174" t="s">
        <v>56</v>
      </c>
      <c r="I6" s="175">
        <v>10</v>
      </c>
      <c r="J6" s="23"/>
      <c r="K6" s="2"/>
    </row>
    <row r="7" spans="1:12" x14ac:dyDescent="0.25">
      <c r="A7" s="65" t="str">
        <f t="shared" si="0"/>
        <v xml:space="preserve">Cohort 201442278Den HaagTotaalTotaalTotaalMiddelbaar beroepsonderwijs (mbo) </v>
      </c>
      <c r="B7" s="159" t="s">
        <v>6</v>
      </c>
      <c r="C7" s="166">
        <v>42278</v>
      </c>
      <c r="D7" s="159" t="s">
        <v>7</v>
      </c>
      <c r="E7" s="162" t="s">
        <v>8</v>
      </c>
      <c r="F7" s="159" t="s">
        <v>8</v>
      </c>
      <c r="G7" s="159" t="s">
        <v>8</v>
      </c>
      <c r="H7" s="174" t="s">
        <v>57</v>
      </c>
      <c r="I7" s="175">
        <v>0</v>
      </c>
      <c r="J7" s="23"/>
      <c r="K7" s="2"/>
    </row>
    <row r="8" spans="1:12" x14ac:dyDescent="0.25">
      <c r="A8" s="65" t="str">
        <f t="shared" si="0"/>
        <v xml:space="preserve">Cohort 201442278Den HaagTotaalTotaalTotaalHoger beroepsonderwijs (hbo) </v>
      </c>
      <c r="B8" s="159" t="s">
        <v>6</v>
      </c>
      <c r="C8" s="163">
        <v>42278</v>
      </c>
      <c r="D8" s="162" t="s">
        <v>7</v>
      </c>
      <c r="E8" s="162" t="s">
        <v>8</v>
      </c>
      <c r="F8" s="162" t="s">
        <v>8</v>
      </c>
      <c r="G8" s="162" t="s">
        <v>8</v>
      </c>
      <c r="H8" s="174" t="s">
        <v>58</v>
      </c>
      <c r="I8" s="175">
        <v>0</v>
      </c>
      <c r="J8" s="23"/>
      <c r="K8" s="2"/>
    </row>
    <row r="9" spans="1:12" x14ac:dyDescent="0.25">
      <c r="A9" s="65" t="str">
        <f t="shared" si="0"/>
        <v xml:space="preserve">Cohort 201442278Den HaagTotaalTotaalTotaalWetenschappelijk onderwijs (wo) </v>
      </c>
      <c r="B9" s="159" t="s">
        <v>6</v>
      </c>
      <c r="C9" s="163">
        <v>42278</v>
      </c>
      <c r="D9" s="162" t="s">
        <v>7</v>
      </c>
      <c r="E9" s="162" t="s">
        <v>8</v>
      </c>
      <c r="F9" s="162" t="s">
        <v>8</v>
      </c>
      <c r="G9" s="162" t="s">
        <v>8</v>
      </c>
      <c r="H9" s="174" t="s">
        <v>59</v>
      </c>
      <c r="I9" s="175">
        <v>0</v>
      </c>
      <c r="J9" s="23"/>
      <c r="K9" s="2"/>
    </row>
    <row r="10" spans="1:12" x14ac:dyDescent="0.25">
      <c r="A10" s="65" t="str">
        <f t="shared" si="0"/>
        <v>Cohort 201442278Den HaagTotaalTotaalTotaalGeen onderwijs</v>
      </c>
      <c r="B10" s="159" t="s">
        <v>6</v>
      </c>
      <c r="C10" s="163">
        <v>42278</v>
      </c>
      <c r="D10" s="162" t="s">
        <v>7</v>
      </c>
      <c r="E10" s="162" t="s">
        <v>8</v>
      </c>
      <c r="F10" s="162" t="s">
        <v>8</v>
      </c>
      <c r="G10" s="162" t="s">
        <v>8</v>
      </c>
      <c r="H10" s="159" t="s">
        <v>60</v>
      </c>
      <c r="I10" s="175">
        <v>50</v>
      </c>
      <c r="J10" s="23"/>
      <c r="K10" s="2"/>
    </row>
    <row r="11" spans="1:12" x14ac:dyDescent="0.25">
      <c r="A11" s="65" t="str">
        <f t="shared" si="0"/>
        <v>Cohort 201442278Den HaagTotaalTotaalSyriëTotaal</v>
      </c>
      <c r="B11" s="159" t="s">
        <v>6</v>
      </c>
      <c r="C11" s="163">
        <v>42278</v>
      </c>
      <c r="D11" s="162" t="s">
        <v>7</v>
      </c>
      <c r="E11" s="162" t="s">
        <v>8</v>
      </c>
      <c r="F11" s="162" t="s">
        <v>8</v>
      </c>
      <c r="G11" s="162" t="s">
        <v>23</v>
      </c>
      <c r="H11" s="162" t="s">
        <v>8</v>
      </c>
      <c r="I11" s="175">
        <v>20</v>
      </c>
      <c r="J11" s="23"/>
      <c r="K11" s="2"/>
    </row>
    <row r="12" spans="1:12" x14ac:dyDescent="0.25">
      <c r="A12" s="65" t="str">
        <f t="shared" si="0"/>
        <v xml:space="preserve">Cohort 201442278Den HaagTotaalTotaalSyriëPrimair onderwijs </v>
      </c>
      <c r="B12" s="162" t="s">
        <v>6</v>
      </c>
      <c r="C12" s="163">
        <v>42278</v>
      </c>
      <c r="D12" s="162" t="s">
        <v>7</v>
      </c>
      <c r="E12" s="162" t="s">
        <v>8</v>
      </c>
      <c r="F12" s="159" t="s">
        <v>8</v>
      </c>
      <c r="G12" s="162" t="s">
        <v>23</v>
      </c>
      <c r="H12" s="174" t="s">
        <v>55</v>
      </c>
      <c r="I12" s="175">
        <v>0</v>
      </c>
      <c r="J12" s="23"/>
      <c r="K12" s="2"/>
    </row>
    <row r="13" spans="1:12" x14ac:dyDescent="0.25">
      <c r="A13" s="65" t="str">
        <f t="shared" si="0"/>
        <v>Cohort 201442278Den HaagTotaalTotaalSyriëVoortgezet onderwijs</v>
      </c>
      <c r="B13" s="162" t="s">
        <v>6</v>
      </c>
      <c r="C13" s="163">
        <v>42278</v>
      </c>
      <c r="D13" s="162" t="s">
        <v>7</v>
      </c>
      <c r="E13" s="162" t="s">
        <v>8</v>
      </c>
      <c r="F13" s="162" t="s">
        <v>8</v>
      </c>
      <c r="G13" s="162" t="s">
        <v>23</v>
      </c>
      <c r="H13" s="174" t="s">
        <v>56</v>
      </c>
      <c r="I13" s="175">
        <v>0</v>
      </c>
      <c r="J13" s="23"/>
      <c r="K13" s="2"/>
    </row>
    <row r="14" spans="1:12" x14ac:dyDescent="0.25">
      <c r="A14" s="65" t="str">
        <f t="shared" si="0"/>
        <v xml:space="preserve">Cohort 201442278Den HaagTotaalTotaalSyriëMiddelbaar beroepsonderwijs (mbo) </v>
      </c>
      <c r="B14" s="162" t="s">
        <v>6</v>
      </c>
      <c r="C14" s="163">
        <v>42278</v>
      </c>
      <c r="D14" s="162" t="s">
        <v>7</v>
      </c>
      <c r="E14" s="162" t="s">
        <v>8</v>
      </c>
      <c r="F14" s="162" t="s">
        <v>8</v>
      </c>
      <c r="G14" s="162" t="s">
        <v>23</v>
      </c>
      <c r="H14" s="174" t="s">
        <v>57</v>
      </c>
      <c r="I14" s="175">
        <v>0</v>
      </c>
      <c r="J14" s="23"/>
      <c r="K14" s="2"/>
    </row>
    <row r="15" spans="1:12" x14ac:dyDescent="0.25">
      <c r="A15" s="65" t="str">
        <f t="shared" si="0"/>
        <v xml:space="preserve">Cohort 201442278Den HaagTotaalTotaalSyriëHoger beroepsonderwijs (hbo) </v>
      </c>
      <c r="B15" s="162" t="s">
        <v>6</v>
      </c>
      <c r="C15" s="163">
        <v>42278</v>
      </c>
      <c r="D15" s="162" t="s">
        <v>7</v>
      </c>
      <c r="E15" s="162" t="s">
        <v>8</v>
      </c>
      <c r="F15" s="162" t="s">
        <v>8</v>
      </c>
      <c r="G15" s="162" t="s">
        <v>23</v>
      </c>
      <c r="H15" s="174" t="s">
        <v>58</v>
      </c>
      <c r="I15" s="175">
        <v>0</v>
      </c>
      <c r="J15" s="23"/>
      <c r="K15" s="2"/>
    </row>
    <row r="16" spans="1:12" x14ac:dyDescent="0.25">
      <c r="A16" s="65" t="str">
        <f t="shared" si="0"/>
        <v xml:space="preserve">Cohort 201442278Den HaagTotaalTotaalSyriëWetenschappelijk onderwijs (wo) </v>
      </c>
      <c r="B16" s="162" t="s">
        <v>6</v>
      </c>
      <c r="C16" s="163">
        <v>42278</v>
      </c>
      <c r="D16" s="162" t="s">
        <v>7</v>
      </c>
      <c r="E16" s="162" t="s">
        <v>8</v>
      </c>
      <c r="F16" s="162" t="s">
        <v>8</v>
      </c>
      <c r="G16" s="162" t="s">
        <v>23</v>
      </c>
      <c r="H16" s="174" t="s">
        <v>59</v>
      </c>
      <c r="I16" s="175">
        <v>0</v>
      </c>
      <c r="J16" s="23"/>
      <c r="K16" s="2"/>
    </row>
    <row r="17" spans="1:11" x14ac:dyDescent="0.25">
      <c r="A17" s="65" t="str">
        <f t="shared" si="0"/>
        <v>Cohort 201442278Den HaagTotaalTotaalSyriëGeen onderwijs</v>
      </c>
      <c r="B17" s="162" t="s">
        <v>6</v>
      </c>
      <c r="C17" s="163">
        <v>42278</v>
      </c>
      <c r="D17" s="162" t="s">
        <v>7</v>
      </c>
      <c r="E17" s="162" t="s">
        <v>8</v>
      </c>
      <c r="F17" s="162" t="s">
        <v>8</v>
      </c>
      <c r="G17" s="162" t="s">
        <v>23</v>
      </c>
      <c r="H17" s="159" t="s">
        <v>60</v>
      </c>
      <c r="I17" s="175">
        <v>15</v>
      </c>
      <c r="J17" s="23"/>
      <c r="K17" s="2"/>
    </row>
    <row r="18" spans="1:11" x14ac:dyDescent="0.25">
      <c r="A18" s="65" t="str">
        <f t="shared" si="0"/>
        <v>Cohort 201442278Den HaagTotaalTotaalEritreaTotaal</v>
      </c>
      <c r="B18" s="162" t="s">
        <v>6</v>
      </c>
      <c r="C18" s="163">
        <v>42278</v>
      </c>
      <c r="D18" s="162" t="s">
        <v>7</v>
      </c>
      <c r="E18" s="162" t="s">
        <v>8</v>
      </c>
      <c r="F18" s="162" t="s">
        <v>8</v>
      </c>
      <c r="G18" s="162" t="s">
        <v>24</v>
      </c>
      <c r="H18" s="162" t="s">
        <v>8</v>
      </c>
      <c r="I18" s="175">
        <v>5</v>
      </c>
      <c r="J18" s="23"/>
      <c r="K18" s="2"/>
    </row>
    <row r="19" spans="1:11" x14ac:dyDescent="0.25">
      <c r="A19" s="65" t="str">
        <f t="shared" si="0"/>
        <v xml:space="preserve">Cohort 201442278Den HaagTotaalTotaalEritreaPrimair onderwijs </v>
      </c>
      <c r="B19" s="162" t="s">
        <v>6</v>
      </c>
      <c r="C19" s="163">
        <v>42278</v>
      </c>
      <c r="D19" s="162" t="s">
        <v>7</v>
      </c>
      <c r="E19" s="162" t="s">
        <v>8</v>
      </c>
      <c r="F19" s="162" t="s">
        <v>8</v>
      </c>
      <c r="G19" s="162" t="s">
        <v>24</v>
      </c>
      <c r="H19" s="174" t="s">
        <v>55</v>
      </c>
      <c r="I19" s="175">
        <v>0</v>
      </c>
      <c r="J19" s="23"/>
      <c r="K19" s="2"/>
    </row>
    <row r="20" spans="1:11" x14ac:dyDescent="0.25">
      <c r="A20" s="65" t="str">
        <f t="shared" si="0"/>
        <v>Cohort 201442278Den HaagTotaalTotaalEritreaVoortgezet onderwijs</v>
      </c>
      <c r="B20" s="162" t="s">
        <v>6</v>
      </c>
      <c r="C20" s="163">
        <v>42278</v>
      </c>
      <c r="D20" s="162" t="s">
        <v>7</v>
      </c>
      <c r="E20" s="162" t="s">
        <v>8</v>
      </c>
      <c r="F20" s="162" t="s">
        <v>8</v>
      </c>
      <c r="G20" s="162" t="s">
        <v>24</v>
      </c>
      <c r="H20" s="174" t="s">
        <v>56</v>
      </c>
      <c r="I20" s="175">
        <v>0</v>
      </c>
      <c r="J20" s="23"/>
      <c r="K20" s="2"/>
    </row>
    <row r="21" spans="1:11" x14ac:dyDescent="0.25">
      <c r="A21" s="65" t="str">
        <f t="shared" si="0"/>
        <v xml:space="preserve">Cohort 201442278Den HaagTotaalTotaalEritreaMiddelbaar beroepsonderwijs (mbo) </v>
      </c>
      <c r="B21" s="162" t="s">
        <v>6</v>
      </c>
      <c r="C21" s="163">
        <v>42278</v>
      </c>
      <c r="D21" s="162" t="s">
        <v>7</v>
      </c>
      <c r="E21" s="162" t="s">
        <v>8</v>
      </c>
      <c r="F21" s="162" t="s">
        <v>8</v>
      </c>
      <c r="G21" s="162" t="s">
        <v>24</v>
      </c>
      <c r="H21" s="174" t="s">
        <v>57</v>
      </c>
      <c r="I21" s="175">
        <v>0</v>
      </c>
      <c r="J21" s="23"/>
      <c r="K21" s="2"/>
    </row>
    <row r="22" spans="1:11" x14ac:dyDescent="0.25">
      <c r="A22" s="65" t="str">
        <f t="shared" si="0"/>
        <v xml:space="preserve">Cohort 201442278Den HaagTotaalTotaalEritreaHoger beroepsonderwijs (hbo) </v>
      </c>
      <c r="B22" s="162" t="s">
        <v>6</v>
      </c>
      <c r="C22" s="163">
        <v>42278</v>
      </c>
      <c r="D22" s="162" t="s">
        <v>7</v>
      </c>
      <c r="E22" s="162" t="s">
        <v>8</v>
      </c>
      <c r="F22" s="162" t="s">
        <v>8</v>
      </c>
      <c r="G22" s="162" t="s">
        <v>24</v>
      </c>
      <c r="H22" s="174" t="s">
        <v>58</v>
      </c>
      <c r="I22" s="175">
        <v>0</v>
      </c>
      <c r="J22" s="23"/>
      <c r="K22" s="2"/>
    </row>
    <row r="23" spans="1:11" x14ac:dyDescent="0.25">
      <c r="A23" s="65" t="str">
        <f t="shared" si="0"/>
        <v xml:space="preserve">Cohort 201442278Den HaagTotaalTotaalEritreaWetenschappelijk onderwijs (wo) </v>
      </c>
      <c r="B23" s="162" t="s">
        <v>6</v>
      </c>
      <c r="C23" s="163">
        <v>42278</v>
      </c>
      <c r="D23" s="162" t="s">
        <v>7</v>
      </c>
      <c r="E23" s="162" t="s">
        <v>8</v>
      </c>
      <c r="F23" s="162" t="s">
        <v>8</v>
      </c>
      <c r="G23" s="162" t="s">
        <v>24</v>
      </c>
      <c r="H23" s="174" t="s">
        <v>59</v>
      </c>
      <c r="I23" s="175">
        <v>0</v>
      </c>
      <c r="J23" s="23"/>
      <c r="K23" s="2"/>
    </row>
    <row r="24" spans="1:11" x14ac:dyDescent="0.25">
      <c r="A24" s="65" t="str">
        <f t="shared" si="0"/>
        <v>Cohort 201442278Den HaagTotaalTotaalEritreaGeen onderwijs</v>
      </c>
      <c r="B24" s="162" t="s">
        <v>6</v>
      </c>
      <c r="C24" s="163">
        <v>42278</v>
      </c>
      <c r="D24" s="162" t="s">
        <v>7</v>
      </c>
      <c r="E24" s="162" t="s">
        <v>8</v>
      </c>
      <c r="F24" s="162" t="s">
        <v>8</v>
      </c>
      <c r="G24" s="162" t="s">
        <v>24</v>
      </c>
      <c r="H24" s="159" t="s">
        <v>60</v>
      </c>
      <c r="I24" s="175">
        <v>5</v>
      </c>
      <c r="J24" s="23"/>
      <c r="K24" s="2"/>
    </row>
    <row r="25" spans="1:11" x14ac:dyDescent="0.25">
      <c r="A25" s="65" t="str">
        <f t="shared" si="0"/>
        <v>Cohort 201442278Den HaagTotaalTotaalOverigTotaal</v>
      </c>
      <c r="B25" s="162" t="s">
        <v>6</v>
      </c>
      <c r="C25" s="163">
        <v>42278</v>
      </c>
      <c r="D25" s="162" t="s">
        <v>7</v>
      </c>
      <c r="E25" s="162" t="s">
        <v>8</v>
      </c>
      <c r="F25" s="162" t="s">
        <v>8</v>
      </c>
      <c r="G25" s="162" t="s">
        <v>25</v>
      </c>
      <c r="H25" s="162" t="s">
        <v>8</v>
      </c>
      <c r="I25" s="175">
        <v>55</v>
      </c>
      <c r="J25" s="23"/>
      <c r="K25" s="2"/>
    </row>
    <row r="26" spans="1:11" x14ac:dyDescent="0.25">
      <c r="A26" s="65" t="str">
        <f t="shared" si="0"/>
        <v xml:space="preserve">Cohort 201442278Den HaagTotaalTotaalOverigPrimair onderwijs </v>
      </c>
      <c r="B26" s="162" t="s">
        <v>6</v>
      </c>
      <c r="C26" s="163">
        <v>42278</v>
      </c>
      <c r="D26" s="162" t="s">
        <v>7</v>
      </c>
      <c r="E26" s="162" t="s">
        <v>8</v>
      </c>
      <c r="F26" s="162" t="s">
        <v>8</v>
      </c>
      <c r="G26" s="162" t="s">
        <v>25</v>
      </c>
      <c r="H26" s="174" t="s">
        <v>55</v>
      </c>
      <c r="I26" s="175">
        <v>20</v>
      </c>
      <c r="J26" s="23"/>
      <c r="K26" s="2"/>
    </row>
    <row r="27" spans="1:11" x14ac:dyDescent="0.25">
      <c r="A27" s="65" t="str">
        <f t="shared" si="0"/>
        <v>Cohort 201442278Den HaagTotaalTotaalOverigVoortgezet onderwijs</v>
      </c>
      <c r="B27" s="162" t="s">
        <v>6</v>
      </c>
      <c r="C27" s="163">
        <v>42278</v>
      </c>
      <c r="D27" s="162" t="s">
        <v>7</v>
      </c>
      <c r="E27" s="162" t="s">
        <v>8</v>
      </c>
      <c r="F27" s="162" t="s">
        <v>8</v>
      </c>
      <c r="G27" s="162" t="s">
        <v>25</v>
      </c>
      <c r="H27" s="174" t="s">
        <v>56</v>
      </c>
      <c r="I27" s="175">
        <v>10</v>
      </c>
      <c r="J27" s="23"/>
      <c r="K27" s="2"/>
    </row>
    <row r="28" spans="1:11" x14ac:dyDescent="0.25">
      <c r="A28" s="65" t="str">
        <f t="shared" si="0"/>
        <v xml:space="preserve">Cohort 201442278Den HaagTotaalTotaalOverigMiddelbaar beroepsonderwijs (mbo) </v>
      </c>
      <c r="B28" s="162" t="s">
        <v>6</v>
      </c>
      <c r="C28" s="163">
        <v>42278</v>
      </c>
      <c r="D28" s="162" t="s">
        <v>7</v>
      </c>
      <c r="E28" s="162" t="s">
        <v>8</v>
      </c>
      <c r="F28" s="162" t="s">
        <v>8</v>
      </c>
      <c r="G28" s="162" t="s">
        <v>25</v>
      </c>
      <c r="H28" s="174" t="s">
        <v>57</v>
      </c>
      <c r="I28" s="175">
        <v>0</v>
      </c>
      <c r="J28" s="23"/>
      <c r="K28" s="2"/>
    </row>
    <row r="29" spans="1:11" x14ac:dyDescent="0.25">
      <c r="A29" s="65" t="str">
        <f t="shared" si="0"/>
        <v xml:space="preserve">Cohort 201442278Den HaagTotaalTotaalOverigHoger beroepsonderwijs (hbo) </v>
      </c>
      <c r="B29" s="162" t="s">
        <v>6</v>
      </c>
      <c r="C29" s="163">
        <v>42278</v>
      </c>
      <c r="D29" s="162" t="s">
        <v>7</v>
      </c>
      <c r="E29" s="162" t="s">
        <v>8</v>
      </c>
      <c r="F29" s="162" t="s">
        <v>8</v>
      </c>
      <c r="G29" s="162" t="s">
        <v>25</v>
      </c>
      <c r="H29" s="174" t="s">
        <v>58</v>
      </c>
      <c r="I29" s="175">
        <v>0</v>
      </c>
      <c r="J29" s="23"/>
      <c r="K29" s="2"/>
    </row>
    <row r="30" spans="1:11" x14ac:dyDescent="0.25">
      <c r="A30" s="65" t="str">
        <f t="shared" si="0"/>
        <v xml:space="preserve">Cohort 201442278Den HaagTotaalTotaalOverigWetenschappelijk onderwijs (wo) </v>
      </c>
      <c r="B30" s="162" t="s">
        <v>6</v>
      </c>
      <c r="C30" s="163">
        <v>42278</v>
      </c>
      <c r="D30" s="162" t="s">
        <v>7</v>
      </c>
      <c r="E30" s="162" t="s">
        <v>8</v>
      </c>
      <c r="F30" s="162" t="s">
        <v>8</v>
      </c>
      <c r="G30" s="162" t="s">
        <v>25</v>
      </c>
      <c r="H30" s="174" t="s">
        <v>59</v>
      </c>
      <c r="I30" s="175">
        <v>0</v>
      </c>
      <c r="J30" s="23"/>
      <c r="K30" s="2"/>
    </row>
    <row r="31" spans="1:11" x14ac:dyDescent="0.25">
      <c r="A31" s="65" t="str">
        <f t="shared" si="0"/>
        <v>Cohort 201442278Den HaagTotaalTotaalOverigGeen onderwijs</v>
      </c>
      <c r="B31" s="162" t="s">
        <v>6</v>
      </c>
      <c r="C31" s="163">
        <v>42278</v>
      </c>
      <c r="D31" s="162" t="s">
        <v>7</v>
      </c>
      <c r="E31" s="162" t="s">
        <v>8</v>
      </c>
      <c r="F31" s="162" t="s">
        <v>8</v>
      </c>
      <c r="G31" s="162" t="s">
        <v>25</v>
      </c>
      <c r="H31" s="159" t="s">
        <v>60</v>
      </c>
      <c r="I31" s="175">
        <v>30</v>
      </c>
      <c r="J31" s="23"/>
      <c r="K31" s="2"/>
    </row>
    <row r="32" spans="1:11" x14ac:dyDescent="0.25">
      <c r="A32" s="65" t="str">
        <f t="shared" si="0"/>
        <v>Cohort 201442278Den HaagTotaal0 tot 23 jaarTotaalTotaal</v>
      </c>
      <c r="B32" s="162" t="s">
        <v>6</v>
      </c>
      <c r="C32" s="163">
        <v>42278</v>
      </c>
      <c r="D32" s="162" t="s">
        <v>7</v>
      </c>
      <c r="E32" s="162" t="s">
        <v>8</v>
      </c>
      <c r="F32" s="162" t="s">
        <v>26</v>
      </c>
      <c r="G32" s="162" t="s">
        <v>8</v>
      </c>
      <c r="H32" s="162" t="s">
        <v>8</v>
      </c>
      <c r="I32" s="175">
        <v>50</v>
      </c>
      <c r="J32" s="23"/>
      <c r="K32" s="2"/>
    </row>
    <row r="33" spans="1:11" x14ac:dyDescent="0.25">
      <c r="A33" s="65" t="str">
        <f t="shared" si="0"/>
        <v xml:space="preserve">Cohort 201442278Den HaagTotaal0 tot 23 jaarTotaalPrimair onderwijs </v>
      </c>
      <c r="B33" s="162" t="s">
        <v>6</v>
      </c>
      <c r="C33" s="163">
        <v>42278</v>
      </c>
      <c r="D33" s="162" t="s">
        <v>7</v>
      </c>
      <c r="E33" s="162" t="s">
        <v>8</v>
      </c>
      <c r="F33" s="162" t="s">
        <v>26</v>
      </c>
      <c r="G33" s="162" t="s">
        <v>8</v>
      </c>
      <c r="H33" s="174" t="s">
        <v>55</v>
      </c>
      <c r="I33" s="175">
        <v>20</v>
      </c>
      <c r="J33" s="23"/>
      <c r="K33" s="2"/>
    </row>
    <row r="34" spans="1:11" x14ac:dyDescent="0.25">
      <c r="A34" s="65" t="str">
        <f t="shared" si="0"/>
        <v>Cohort 201442278Den HaagTotaal0 tot 23 jaarTotaalVoortgezet onderwijs</v>
      </c>
      <c r="B34" s="162" t="s">
        <v>6</v>
      </c>
      <c r="C34" s="163">
        <v>42278</v>
      </c>
      <c r="D34" s="162" t="s">
        <v>7</v>
      </c>
      <c r="E34" s="162" t="s">
        <v>8</v>
      </c>
      <c r="F34" s="162" t="s">
        <v>26</v>
      </c>
      <c r="G34" s="162" t="s">
        <v>8</v>
      </c>
      <c r="H34" s="174" t="s">
        <v>56</v>
      </c>
      <c r="I34" s="175">
        <v>10</v>
      </c>
      <c r="J34" s="23"/>
      <c r="K34" s="2"/>
    </row>
    <row r="35" spans="1:11" x14ac:dyDescent="0.25">
      <c r="A35" s="65" t="str">
        <f t="shared" si="0"/>
        <v xml:space="preserve">Cohort 201442278Den HaagTotaal0 tot 23 jaarTotaalMiddelbaar beroepsonderwijs (mbo) </v>
      </c>
      <c r="B35" s="162" t="s">
        <v>6</v>
      </c>
      <c r="C35" s="163">
        <v>42278</v>
      </c>
      <c r="D35" s="162" t="s">
        <v>7</v>
      </c>
      <c r="E35" s="162" t="s">
        <v>8</v>
      </c>
      <c r="F35" s="162" t="s">
        <v>26</v>
      </c>
      <c r="G35" s="162" t="s">
        <v>8</v>
      </c>
      <c r="H35" s="174" t="s">
        <v>57</v>
      </c>
      <c r="I35" s="175">
        <v>0</v>
      </c>
      <c r="J35" s="23"/>
      <c r="K35" s="2"/>
    </row>
    <row r="36" spans="1:11" x14ac:dyDescent="0.25">
      <c r="A36" s="65" t="str">
        <f t="shared" si="0"/>
        <v xml:space="preserve">Cohort 201442278Den HaagTotaal0 tot 23 jaarTotaalHoger beroepsonderwijs (hbo) </v>
      </c>
      <c r="B36" s="162" t="s">
        <v>6</v>
      </c>
      <c r="C36" s="163">
        <v>42278</v>
      </c>
      <c r="D36" s="162" t="s">
        <v>7</v>
      </c>
      <c r="E36" s="162" t="s">
        <v>8</v>
      </c>
      <c r="F36" s="162" t="s">
        <v>26</v>
      </c>
      <c r="G36" s="162" t="s">
        <v>8</v>
      </c>
      <c r="H36" s="174" t="s">
        <v>58</v>
      </c>
      <c r="I36" s="175">
        <v>0</v>
      </c>
      <c r="J36" s="23"/>
      <c r="K36" s="2"/>
    </row>
    <row r="37" spans="1:11" x14ac:dyDescent="0.25">
      <c r="A37" s="65" t="str">
        <f t="shared" si="0"/>
        <v xml:space="preserve">Cohort 201442278Den HaagTotaal0 tot 23 jaarTotaalWetenschappelijk onderwijs (wo) </v>
      </c>
      <c r="B37" s="162" t="s">
        <v>6</v>
      </c>
      <c r="C37" s="163">
        <v>42278</v>
      </c>
      <c r="D37" s="162" t="s">
        <v>7</v>
      </c>
      <c r="E37" s="162" t="s">
        <v>8</v>
      </c>
      <c r="F37" s="162" t="s">
        <v>26</v>
      </c>
      <c r="G37" s="162" t="s">
        <v>8</v>
      </c>
      <c r="H37" s="174" t="s">
        <v>59</v>
      </c>
      <c r="I37" s="175">
        <v>0</v>
      </c>
      <c r="J37" s="23"/>
      <c r="K37" s="2"/>
    </row>
    <row r="38" spans="1:11" x14ac:dyDescent="0.25">
      <c r="A38" s="65" t="str">
        <f t="shared" si="0"/>
        <v>Cohort 201442278Den HaagTotaal0 tot 23 jaarTotaalGeen onderwijs</v>
      </c>
      <c r="B38" s="162" t="s">
        <v>6</v>
      </c>
      <c r="C38" s="163">
        <v>42278</v>
      </c>
      <c r="D38" s="162" t="s">
        <v>7</v>
      </c>
      <c r="E38" s="162" t="s">
        <v>8</v>
      </c>
      <c r="F38" s="162" t="s">
        <v>26</v>
      </c>
      <c r="G38" s="162" t="s">
        <v>8</v>
      </c>
      <c r="H38" s="159" t="s">
        <v>60</v>
      </c>
      <c r="I38" s="175">
        <v>15</v>
      </c>
      <c r="J38" s="23"/>
      <c r="K38" s="2"/>
    </row>
    <row r="39" spans="1:11" x14ac:dyDescent="0.25">
      <c r="A39" s="65" t="str">
        <f t="shared" si="0"/>
        <v>Cohort 201442278Den HaagTotaal0 tot 23 jaarSyriëTotaal</v>
      </c>
      <c r="B39" s="162" t="s">
        <v>6</v>
      </c>
      <c r="C39" s="163">
        <v>42278</v>
      </c>
      <c r="D39" s="162" t="s">
        <v>7</v>
      </c>
      <c r="E39" s="162" t="s">
        <v>8</v>
      </c>
      <c r="F39" s="162" t="s">
        <v>26</v>
      </c>
      <c r="G39" s="162" t="s">
        <v>23</v>
      </c>
      <c r="H39" s="162" t="s">
        <v>8</v>
      </c>
      <c r="I39" s="175">
        <v>10</v>
      </c>
      <c r="J39" s="23"/>
      <c r="K39" s="2"/>
    </row>
    <row r="40" spans="1:11" x14ac:dyDescent="0.25">
      <c r="A40" s="65" t="str">
        <f t="shared" si="0"/>
        <v xml:space="preserve">Cohort 201442278Den HaagTotaal0 tot 23 jaarSyriëPrimair onderwijs </v>
      </c>
      <c r="B40" s="162" t="s">
        <v>6</v>
      </c>
      <c r="C40" s="163">
        <v>42278</v>
      </c>
      <c r="D40" s="162" t="s">
        <v>7</v>
      </c>
      <c r="E40" s="162" t="s">
        <v>8</v>
      </c>
      <c r="F40" s="162" t="s">
        <v>26</v>
      </c>
      <c r="G40" s="162" t="s">
        <v>23</v>
      </c>
      <c r="H40" s="174" t="s">
        <v>55</v>
      </c>
      <c r="I40" s="175">
        <v>0</v>
      </c>
      <c r="J40" s="23"/>
      <c r="K40" s="2"/>
    </row>
    <row r="41" spans="1:11" x14ac:dyDescent="0.25">
      <c r="A41" s="65" t="str">
        <f t="shared" si="0"/>
        <v>Cohort 201442278Den HaagTotaal0 tot 23 jaarSyriëVoortgezet onderwijs</v>
      </c>
      <c r="B41" s="162" t="s">
        <v>6</v>
      </c>
      <c r="C41" s="163">
        <v>42278</v>
      </c>
      <c r="D41" s="162" t="s">
        <v>7</v>
      </c>
      <c r="E41" s="162" t="s">
        <v>8</v>
      </c>
      <c r="F41" s="162" t="s">
        <v>26</v>
      </c>
      <c r="G41" s="162" t="s">
        <v>23</v>
      </c>
      <c r="H41" s="174" t="s">
        <v>56</v>
      </c>
      <c r="I41" s="175">
        <v>0</v>
      </c>
      <c r="J41" s="23"/>
      <c r="K41" s="2"/>
    </row>
    <row r="42" spans="1:11" x14ac:dyDescent="0.25">
      <c r="A42" s="65" t="str">
        <f t="shared" si="0"/>
        <v xml:space="preserve">Cohort 201442278Den HaagTotaal0 tot 23 jaarSyriëMiddelbaar beroepsonderwijs (mbo) </v>
      </c>
      <c r="B42" s="162" t="s">
        <v>6</v>
      </c>
      <c r="C42" s="163">
        <v>42278</v>
      </c>
      <c r="D42" s="162" t="s">
        <v>7</v>
      </c>
      <c r="E42" s="162" t="s">
        <v>8</v>
      </c>
      <c r="F42" s="162" t="s">
        <v>26</v>
      </c>
      <c r="G42" s="162" t="s">
        <v>23</v>
      </c>
      <c r="H42" s="174" t="s">
        <v>57</v>
      </c>
      <c r="I42" s="175">
        <v>0</v>
      </c>
      <c r="J42" s="23"/>
      <c r="K42" s="2"/>
    </row>
    <row r="43" spans="1:11" x14ac:dyDescent="0.25">
      <c r="A43" s="65" t="str">
        <f t="shared" si="0"/>
        <v xml:space="preserve">Cohort 201442278Den HaagTotaal0 tot 23 jaarSyriëHoger beroepsonderwijs (hbo) </v>
      </c>
      <c r="B43" s="162" t="s">
        <v>6</v>
      </c>
      <c r="C43" s="163">
        <v>42278</v>
      </c>
      <c r="D43" s="162" t="s">
        <v>7</v>
      </c>
      <c r="E43" s="162" t="s">
        <v>8</v>
      </c>
      <c r="F43" s="162" t="s">
        <v>26</v>
      </c>
      <c r="G43" s="162" t="s">
        <v>23</v>
      </c>
      <c r="H43" s="174" t="s">
        <v>58</v>
      </c>
      <c r="I43" s="175">
        <v>0</v>
      </c>
      <c r="J43" s="23"/>
      <c r="K43" s="2"/>
    </row>
    <row r="44" spans="1:11" x14ac:dyDescent="0.25">
      <c r="A44" s="65" t="str">
        <f t="shared" si="0"/>
        <v xml:space="preserve">Cohort 201442278Den HaagTotaal0 tot 23 jaarSyriëWetenschappelijk onderwijs (wo) </v>
      </c>
      <c r="B44" s="162" t="s">
        <v>6</v>
      </c>
      <c r="C44" s="163">
        <v>42278</v>
      </c>
      <c r="D44" s="162" t="s">
        <v>7</v>
      </c>
      <c r="E44" s="162" t="s">
        <v>8</v>
      </c>
      <c r="F44" s="162" t="s">
        <v>26</v>
      </c>
      <c r="G44" s="162" t="s">
        <v>23</v>
      </c>
      <c r="H44" s="174" t="s">
        <v>59</v>
      </c>
      <c r="I44" s="175">
        <v>0</v>
      </c>
      <c r="J44" s="23"/>
      <c r="K44" s="2"/>
    </row>
    <row r="45" spans="1:11" x14ac:dyDescent="0.25">
      <c r="A45" s="65" t="str">
        <f t="shared" si="0"/>
        <v>Cohort 201442278Den HaagTotaal0 tot 23 jaarSyriëGeen onderwijs</v>
      </c>
      <c r="B45" s="162" t="s">
        <v>6</v>
      </c>
      <c r="C45" s="163">
        <v>42278</v>
      </c>
      <c r="D45" s="162" t="s">
        <v>7</v>
      </c>
      <c r="E45" s="162" t="s">
        <v>8</v>
      </c>
      <c r="F45" s="162" t="s">
        <v>26</v>
      </c>
      <c r="G45" s="162" t="s">
        <v>23</v>
      </c>
      <c r="H45" s="159" t="s">
        <v>60</v>
      </c>
      <c r="I45" s="175">
        <v>5</v>
      </c>
      <c r="J45" s="23"/>
      <c r="K45" s="2"/>
    </row>
    <row r="46" spans="1:11" x14ac:dyDescent="0.25">
      <c r="A46" s="65" t="str">
        <f t="shared" si="0"/>
        <v>Cohort 201442278Den HaagTotaal0 tot 23 jaarEritreaTotaal</v>
      </c>
      <c r="B46" s="162" t="s">
        <v>6</v>
      </c>
      <c r="C46" s="163">
        <v>42278</v>
      </c>
      <c r="D46" s="162" t="s">
        <v>7</v>
      </c>
      <c r="E46" s="162" t="s">
        <v>8</v>
      </c>
      <c r="F46" s="162" t="s">
        <v>26</v>
      </c>
      <c r="G46" s="162" t="s">
        <v>24</v>
      </c>
      <c r="H46" s="162" t="s">
        <v>8</v>
      </c>
      <c r="I46" s="175">
        <v>0</v>
      </c>
      <c r="J46" s="23"/>
      <c r="K46" s="2"/>
    </row>
    <row r="47" spans="1:11" x14ac:dyDescent="0.25">
      <c r="A47" s="65" t="str">
        <f t="shared" si="0"/>
        <v xml:space="preserve">Cohort 201442278Den HaagTotaal0 tot 23 jaarEritreaPrimair onderwijs </v>
      </c>
      <c r="B47" s="162" t="s">
        <v>6</v>
      </c>
      <c r="C47" s="163">
        <v>42278</v>
      </c>
      <c r="D47" s="162" t="s">
        <v>7</v>
      </c>
      <c r="E47" s="162" t="s">
        <v>8</v>
      </c>
      <c r="F47" s="162" t="s">
        <v>26</v>
      </c>
      <c r="G47" s="162" t="s">
        <v>24</v>
      </c>
      <c r="H47" s="174" t="s">
        <v>55</v>
      </c>
      <c r="I47" s="175">
        <v>0</v>
      </c>
      <c r="J47" s="23"/>
      <c r="K47" s="2"/>
    </row>
    <row r="48" spans="1:11" x14ac:dyDescent="0.25">
      <c r="A48" s="65" t="str">
        <f t="shared" si="0"/>
        <v>Cohort 201442278Den HaagTotaal0 tot 23 jaarEritreaVoortgezet onderwijs</v>
      </c>
      <c r="B48" s="162" t="s">
        <v>6</v>
      </c>
      <c r="C48" s="163">
        <v>42278</v>
      </c>
      <c r="D48" s="162" t="s">
        <v>7</v>
      </c>
      <c r="E48" s="162" t="s">
        <v>8</v>
      </c>
      <c r="F48" s="162" t="s">
        <v>26</v>
      </c>
      <c r="G48" s="162" t="s">
        <v>24</v>
      </c>
      <c r="H48" s="174" t="s">
        <v>56</v>
      </c>
      <c r="I48" s="175">
        <v>0</v>
      </c>
      <c r="J48" s="23"/>
      <c r="K48" s="2"/>
    </row>
    <row r="49" spans="1:11" x14ac:dyDescent="0.25">
      <c r="A49" s="65" t="str">
        <f t="shared" si="0"/>
        <v xml:space="preserve">Cohort 201442278Den HaagTotaal0 tot 23 jaarEritreaMiddelbaar beroepsonderwijs (mbo) </v>
      </c>
      <c r="B49" s="162" t="s">
        <v>6</v>
      </c>
      <c r="C49" s="163">
        <v>42278</v>
      </c>
      <c r="D49" s="162" t="s">
        <v>7</v>
      </c>
      <c r="E49" s="162" t="s">
        <v>8</v>
      </c>
      <c r="F49" s="162" t="s">
        <v>26</v>
      </c>
      <c r="G49" s="162" t="s">
        <v>24</v>
      </c>
      <c r="H49" s="174" t="s">
        <v>57</v>
      </c>
      <c r="I49" s="175">
        <v>0</v>
      </c>
      <c r="J49" s="23"/>
      <c r="K49" s="2"/>
    </row>
    <row r="50" spans="1:11" x14ac:dyDescent="0.25">
      <c r="A50" s="65" t="str">
        <f t="shared" si="0"/>
        <v xml:space="preserve">Cohort 201442278Den HaagTotaal0 tot 23 jaarEritreaHoger beroepsonderwijs (hbo) </v>
      </c>
      <c r="B50" s="162" t="s">
        <v>6</v>
      </c>
      <c r="C50" s="163">
        <v>42278</v>
      </c>
      <c r="D50" s="162" t="s">
        <v>7</v>
      </c>
      <c r="E50" s="162" t="s">
        <v>8</v>
      </c>
      <c r="F50" s="162" t="s">
        <v>26</v>
      </c>
      <c r="G50" s="162" t="s">
        <v>24</v>
      </c>
      <c r="H50" s="174" t="s">
        <v>58</v>
      </c>
      <c r="I50" s="175">
        <v>0</v>
      </c>
      <c r="J50" s="23"/>
      <c r="K50" s="2"/>
    </row>
    <row r="51" spans="1:11" x14ac:dyDescent="0.25">
      <c r="A51" s="65" t="str">
        <f t="shared" si="0"/>
        <v xml:space="preserve">Cohort 201442278Den HaagTotaal0 tot 23 jaarEritreaWetenschappelijk onderwijs (wo) </v>
      </c>
      <c r="B51" s="162" t="s">
        <v>6</v>
      </c>
      <c r="C51" s="163">
        <v>42278</v>
      </c>
      <c r="D51" s="162" t="s">
        <v>7</v>
      </c>
      <c r="E51" s="162" t="s">
        <v>8</v>
      </c>
      <c r="F51" s="162" t="s">
        <v>26</v>
      </c>
      <c r="G51" s="162" t="s">
        <v>24</v>
      </c>
      <c r="H51" s="174" t="s">
        <v>59</v>
      </c>
      <c r="I51" s="175">
        <v>0</v>
      </c>
      <c r="J51" s="23"/>
      <c r="K51" s="2"/>
    </row>
    <row r="52" spans="1:11" x14ac:dyDescent="0.25">
      <c r="A52" s="65" t="str">
        <f t="shared" si="0"/>
        <v>Cohort 201442278Den HaagTotaal0 tot 23 jaarEritreaGeen onderwijs</v>
      </c>
      <c r="B52" s="162" t="s">
        <v>6</v>
      </c>
      <c r="C52" s="163">
        <v>42278</v>
      </c>
      <c r="D52" s="162" t="s">
        <v>7</v>
      </c>
      <c r="E52" s="162" t="s">
        <v>8</v>
      </c>
      <c r="F52" s="162" t="s">
        <v>26</v>
      </c>
      <c r="G52" s="162" t="s">
        <v>24</v>
      </c>
      <c r="H52" s="159" t="s">
        <v>60</v>
      </c>
      <c r="I52" s="175">
        <v>0</v>
      </c>
      <c r="J52" s="23"/>
      <c r="K52" s="2"/>
    </row>
    <row r="53" spans="1:11" x14ac:dyDescent="0.25">
      <c r="A53" s="65" t="str">
        <f t="shared" si="0"/>
        <v>Cohort 201442278Den HaagTotaal0 tot 23 jaarOverigTotaal</v>
      </c>
      <c r="B53" s="162" t="s">
        <v>6</v>
      </c>
      <c r="C53" s="163">
        <v>42278</v>
      </c>
      <c r="D53" s="162" t="s">
        <v>7</v>
      </c>
      <c r="E53" s="162" t="s">
        <v>8</v>
      </c>
      <c r="F53" s="162" t="s">
        <v>26</v>
      </c>
      <c r="G53" s="162" t="s">
        <v>25</v>
      </c>
      <c r="H53" s="162" t="s">
        <v>8</v>
      </c>
      <c r="I53" s="175">
        <v>40</v>
      </c>
      <c r="J53" s="23"/>
      <c r="K53" s="2"/>
    </row>
    <row r="54" spans="1:11" x14ac:dyDescent="0.25">
      <c r="A54" s="65" t="str">
        <f t="shared" si="0"/>
        <v xml:space="preserve">Cohort 201442278Den HaagTotaal0 tot 23 jaarOverigPrimair onderwijs </v>
      </c>
      <c r="B54" s="162" t="s">
        <v>6</v>
      </c>
      <c r="C54" s="163">
        <v>42278</v>
      </c>
      <c r="D54" s="162" t="s">
        <v>7</v>
      </c>
      <c r="E54" s="162" t="s">
        <v>8</v>
      </c>
      <c r="F54" s="162" t="s">
        <v>26</v>
      </c>
      <c r="G54" s="162" t="s">
        <v>25</v>
      </c>
      <c r="H54" s="174" t="s">
        <v>55</v>
      </c>
      <c r="I54" s="175">
        <v>20</v>
      </c>
      <c r="J54" s="23"/>
      <c r="K54" s="2"/>
    </row>
    <row r="55" spans="1:11" x14ac:dyDescent="0.25">
      <c r="A55" s="65" t="str">
        <f t="shared" si="0"/>
        <v>Cohort 201442278Den HaagTotaal0 tot 23 jaarOverigVoortgezet onderwijs</v>
      </c>
      <c r="B55" s="162" t="s">
        <v>6</v>
      </c>
      <c r="C55" s="163">
        <v>42278</v>
      </c>
      <c r="D55" s="162" t="s">
        <v>7</v>
      </c>
      <c r="E55" s="162" t="s">
        <v>8</v>
      </c>
      <c r="F55" s="162" t="s">
        <v>26</v>
      </c>
      <c r="G55" s="162" t="s">
        <v>25</v>
      </c>
      <c r="H55" s="174" t="s">
        <v>56</v>
      </c>
      <c r="I55" s="175">
        <v>10</v>
      </c>
      <c r="J55" s="23"/>
      <c r="K55" s="2"/>
    </row>
    <row r="56" spans="1:11" x14ac:dyDescent="0.25">
      <c r="A56" s="65" t="str">
        <f t="shared" si="0"/>
        <v xml:space="preserve">Cohort 201442278Den HaagTotaal0 tot 23 jaarOverigMiddelbaar beroepsonderwijs (mbo) </v>
      </c>
      <c r="B56" s="162" t="s">
        <v>6</v>
      </c>
      <c r="C56" s="163">
        <v>42278</v>
      </c>
      <c r="D56" s="162" t="s">
        <v>7</v>
      </c>
      <c r="E56" s="162" t="s">
        <v>8</v>
      </c>
      <c r="F56" s="162" t="s">
        <v>26</v>
      </c>
      <c r="G56" s="162" t="s">
        <v>25</v>
      </c>
      <c r="H56" s="174" t="s">
        <v>57</v>
      </c>
      <c r="I56" s="175">
        <v>0</v>
      </c>
      <c r="J56" s="23"/>
      <c r="K56" s="2"/>
    </row>
    <row r="57" spans="1:11" x14ac:dyDescent="0.25">
      <c r="A57" s="65" t="str">
        <f t="shared" si="0"/>
        <v xml:space="preserve">Cohort 201442278Den HaagTotaal0 tot 23 jaarOverigHoger beroepsonderwijs (hbo) </v>
      </c>
      <c r="B57" s="162" t="s">
        <v>6</v>
      </c>
      <c r="C57" s="163">
        <v>42278</v>
      </c>
      <c r="D57" s="162" t="s">
        <v>7</v>
      </c>
      <c r="E57" s="162" t="s">
        <v>8</v>
      </c>
      <c r="F57" s="162" t="s">
        <v>26</v>
      </c>
      <c r="G57" s="162" t="s">
        <v>25</v>
      </c>
      <c r="H57" s="174" t="s">
        <v>58</v>
      </c>
      <c r="I57" s="175">
        <v>0</v>
      </c>
      <c r="J57" s="23"/>
      <c r="K57" s="2"/>
    </row>
    <row r="58" spans="1:11" x14ac:dyDescent="0.25">
      <c r="A58" s="65" t="str">
        <f t="shared" si="0"/>
        <v xml:space="preserve">Cohort 201442278Den HaagTotaal0 tot 23 jaarOverigWetenschappelijk onderwijs (wo) </v>
      </c>
      <c r="B58" s="162" t="s">
        <v>6</v>
      </c>
      <c r="C58" s="163">
        <v>42278</v>
      </c>
      <c r="D58" s="162" t="s">
        <v>7</v>
      </c>
      <c r="E58" s="162" t="s">
        <v>8</v>
      </c>
      <c r="F58" s="162" t="s">
        <v>26</v>
      </c>
      <c r="G58" s="162" t="s">
        <v>25</v>
      </c>
      <c r="H58" s="174" t="s">
        <v>59</v>
      </c>
      <c r="I58" s="175">
        <v>0</v>
      </c>
      <c r="J58" s="23"/>
      <c r="K58" s="2"/>
    </row>
    <row r="59" spans="1:11" x14ac:dyDescent="0.25">
      <c r="A59" s="65" t="str">
        <f t="shared" si="0"/>
        <v>Cohort 201442278Den HaagTotaal0 tot 23 jaarOverigGeen onderwijs</v>
      </c>
      <c r="B59" s="162" t="s">
        <v>6</v>
      </c>
      <c r="C59" s="163">
        <v>42278</v>
      </c>
      <c r="D59" s="162" t="s">
        <v>7</v>
      </c>
      <c r="E59" s="162" t="s">
        <v>8</v>
      </c>
      <c r="F59" s="162" t="s">
        <v>26</v>
      </c>
      <c r="G59" s="162" t="s">
        <v>25</v>
      </c>
      <c r="H59" s="159" t="s">
        <v>60</v>
      </c>
      <c r="I59" s="175">
        <v>10</v>
      </c>
      <c r="J59" s="23"/>
      <c r="K59" s="2"/>
    </row>
    <row r="60" spans="1:11" x14ac:dyDescent="0.25">
      <c r="A60" s="65" t="str">
        <f t="shared" si="0"/>
        <v>Cohort 201442278Den HaagTotaal23 tot 30 jaarTotaalTotaal</v>
      </c>
      <c r="B60" s="162" t="s">
        <v>6</v>
      </c>
      <c r="C60" s="163">
        <v>42278</v>
      </c>
      <c r="D60" s="162" t="s">
        <v>7</v>
      </c>
      <c r="E60" s="162" t="s">
        <v>8</v>
      </c>
      <c r="F60" s="162" t="s">
        <v>61</v>
      </c>
      <c r="G60" s="162" t="s">
        <v>8</v>
      </c>
      <c r="H60" s="162" t="s">
        <v>8</v>
      </c>
      <c r="I60" s="175">
        <v>35</v>
      </c>
      <c r="J60" s="23"/>
      <c r="K60" s="2"/>
    </row>
    <row r="61" spans="1:11" x14ac:dyDescent="0.25">
      <c r="A61" s="65" t="str">
        <f t="shared" si="0"/>
        <v xml:space="preserve">Cohort 201442278Den HaagTotaal23 tot 30 jaarTotaalPrimair onderwijs </v>
      </c>
      <c r="B61" s="162" t="s">
        <v>6</v>
      </c>
      <c r="C61" s="163">
        <v>42278</v>
      </c>
      <c r="D61" s="162" t="s">
        <v>7</v>
      </c>
      <c r="E61" s="162" t="s">
        <v>8</v>
      </c>
      <c r="F61" s="162" t="s">
        <v>61</v>
      </c>
      <c r="G61" s="162" t="s">
        <v>8</v>
      </c>
      <c r="H61" s="174" t="s">
        <v>55</v>
      </c>
      <c r="I61" s="175">
        <v>0</v>
      </c>
      <c r="J61" s="23"/>
      <c r="K61" s="2"/>
    </row>
    <row r="62" spans="1:11" x14ac:dyDescent="0.25">
      <c r="A62" s="65" t="str">
        <f t="shared" si="0"/>
        <v>Cohort 201442278Den HaagTotaal23 tot 30 jaarTotaalVoortgezet onderwijs</v>
      </c>
      <c r="B62" s="162" t="s">
        <v>6</v>
      </c>
      <c r="C62" s="163">
        <v>42278</v>
      </c>
      <c r="D62" s="162" t="s">
        <v>7</v>
      </c>
      <c r="E62" s="162" t="s">
        <v>8</v>
      </c>
      <c r="F62" s="162" t="s">
        <v>61</v>
      </c>
      <c r="G62" s="162" t="s">
        <v>8</v>
      </c>
      <c r="H62" s="174" t="s">
        <v>56</v>
      </c>
      <c r="I62" s="175">
        <v>0</v>
      </c>
      <c r="J62" s="23"/>
      <c r="K62" s="2"/>
    </row>
    <row r="63" spans="1:11" x14ac:dyDescent="0.25">
      <c r="A63" s="65" t="str">
        <f t="shared" si="0"/>
        <v xml:space="preserve">Cohort 201442278Den HaagTotaal23 tot 30 jaarTotaalMiddelbaar beroepsonderwijs (mbo) </v>
      </c>
      <c r="B63" s="162" t="s">
        <v>6</v>
      </c>
      <c r="C63" s="163">
        <v>42278</v>
      </c>
      <c r="D63" s="162" t="s">
        <v>7</v>
      </c>
      <c r="E63" s="162" t="s">
        <v>8</v>
      </c>
      <c r="F63" s="162" t="s">
        <v>61</v>
      </c>
      <c r="G63" s="162" t="s">
        <v>8</v>
      </c>
      <c r="H63" s="174" t="s">
        <v>57</v>
      </c>
      <c r="I63" s="175">
        <v>0</v>
      </c>
      <c r="J63" s="23"/>
      <c r="K63" s="2"/>
    </row>
    <row r="64" spans="1:11" x14ac:dyDescent="0.25">
      <c r="A64" s="65" t="str">
        <f t="shared" si="0"/>
        <v xml:space="preserve">Cohort 201442278Den HaagTotaal23 tot 30 jaarTotaalHoger beroepsonderwijs (hbo) </v>
      </c>
      <c r="B64" s="162" t="s">
        <v>6</v>
      </c>
      <c r="C64" s="163">
        <v>42278</v>
      </c>
      <c r="D64" s="162" t="s">
        <v>7</v>
      </c>
      <c r="E64" s="162" t="s">
        <v>8</v>
      </c>
      <c r="F64" s="162" t="s">
        <v>61</v>
      </c>
      <c r="G64" s="162" t="s">
        <v>8</v>
      </c>
      <c r="H64" s="174" t="s">
        <v>58</v>
      </c>
      <c r="I64" s="175">
        <v>0</v>
      </c>
      <c r="J64" s="23"/>
      <c r="K64" s="2"/>
    </row>
    <row r="65" spans="1:11" x14ac:dyDescent="0.25">
      <c r="A65" s="65" t="str">
        <f t="shared" si="0"/>
        <v xml:space="preserve">Cohort 201442278Den HaagTotaal23 tot 30 jaarTotaalWetenschappelijk onderwijs (wo) </v>
      </c>
      <c r="B65" s="162" t="s">
        <v>6</v>
      </c>
      <c r="C65" s="163">
        <v>42278</v>
      </c>
      <c r="D65" s="162" t="s">
        <v>7</v>
      </c>
      <c r="E65" s="162" t="s">
        <v>8</v>
      </c>
      <c r="F65" s="162" t="s">
        <v>61</v>
      </c>
      <c r="G65" s="162" t="s">
        <v>8</v>
      </c>
      <c r="H65" s="174" t="s">
        <v>59</v>
      </c>
      <c r="I65" s="175">
        <v>0</v>
      </c>
      <c r="J65" s="23"/>
      <c r="K65" s="2"/>
    </row>
    <row r="66" spans="1:11" x14ac:dyDescent="0.25">
      <c r="A66" s="65" t="str">
        <f t="shared" si="0"/>
        <v>Cohort 201442278Den HaagTotaal23 tot 30 jaarTotaalGeen onderwijs</v>
      </c>
      <c r="B66" s="162" t="s">
        <v>6</v>
      </c>
      <c r="C66" s="163">
        <v>42278</v>
      </c>
      <c r="D66" s="162" t="s">
        <v>7</v>
      </c>
      <c r="E66" s="162" t="s">
        <v>8</v>
      </c>
      <c r="F66" s="162" t="s">
        <v>61</v>
      </c>
      <c r="G66" s="162" t="s">
        <v>8</v>
      </c>
      <c r="H66" s="159" t="s">
        <v>60</v>
      </c>
      <c r="I66" s="175">
        <v>35</v>
      </c>
      <c r="J66" s="23"/>
      <c r="K66" s="2"/>
    </row>
    <row r="67" spans="1:11" x14ac:dyDescent="0.25">
      <c r="A67" s="65" t="str">
        <f t="shared" si="0"/>
        <v>Cohort 201442278Den HaagTotaal23 tot 30 jaarSyriëTotaal</v>
      </c>
      <c r="B67" s="162" t="s">
        <v>6</v>
      </c>
      <c r="C67" s="163">
        <v>42278</v>
      </c>
      <c r="D67" s="162" t="s">
        <v>7</v>
      </c>
      <c r="E67" s="162" t="s">
        <v>8</v>
      </c>
      <c r="F67" s="162" t="s">
        <v>61</v>
      </c>
      <c r="G67" s="162" t="s">
        <v>23</v>
      </c>
      <c r="H67" s="162" t="s">
        <v>8</v>
      </c>
      <c r="I67" s="175">
        <v>10</v>
      </c>
      <c r="J67" s="23"/>
      <c r="K67" s="2"/>
    </row>
    <row r="68" spans="1:11" x14ac:dyDescent="0.25">
      <c r="A68" s="65" t="str">
        <f t="shared" si="0"/>
        <v xml:space="preserve">Cohort 201442278Den HaagTotaal23 tot 30 jaarSyriëPrimair onderwijs </v>
      </c>
      <c r="B68" s="162" t="s">
        <v>6</v>
      </c>
      <c r="C68" s="163">
        <v>42278</v>
      </c>
      <c r="D68" s="162" t="s">
        <v>7</v>
      </c>
      <c r="E68" s="162" t="s">
        <v>8</v>
      </c>
      <c r="F68" s="162" t="s">
        <v>61</v>
      </c>
      <c r="G68" s="162" t="s">
        <v>23</v>
      </c>
      <c r="H68" s="174" t="s">
        <v>55</v>
      </c>
      <c r="I68" s="175">
        <v>0</v>
      </c>
      <c r="J68" s="23"/>
      <c r="K68" s="2"/>
    </row>
    <row r="69" spans="1:11" x14ac:dyDescent="0.25">
      <c r="A69" s="65" t="str">
        <f t="shared" ref="A69:A132" si="1">B69&amp;C69&amp;D69&amp;E69&amp;F69&amp;G69&amp;H69</f>
        <v>Cohort 201442278Den HaagTotaal23 tot 30 jaarSyriëVoortgezet onderwijs</v>
      </c>
      <c r="B69" s="162" t="s">
        <v>6</v>
      </c>
      <c r="C69" s="163">
        <v>42278</v>
      </c>
      <c r="D69" s="162" t="s">
        <v>7</v>
      </c>
      <c r="E69" s="162" t="s">
        <v>8</v>
      </c>
      <c r="F69" s="162" t="s">
        <v>61</v>
      </c>
      <c r="G69" s="162" t="s">
        <v>23</v>
      </c>
      <c r="H69" s="174" t="s">
        <v>56</v>
      </c>
      <c r="I69" s="175">
        <v>0</v>
      </c>
      <c r="J69" s="23"/>
      <c r="K69" s="2"/>
    </row>
    <row r="70" spans="1:11" x14ac:dyDescent="0.25">
      <c r="A70" s="65" t="str">
        <f t="shared" si="1"/>
        <v xml:space="preserve">Cohort 201442278Den HaagTotaal23 tot 30 jaarSyriëMiddelbaar beroepsonderwijs (mbo) </v>
      </c>
      <c r="B70" s="162" t="s">
        <v>6</v>
      </c>
      <c r="C70" s="163">
        <v>42278</v>
      </c>
      <c r="D70" s="162" t="s">
        <v>7</v>
      </c>
      <c r="E70" s="162" t="s">
        <v>8</v>
      </c>
      <c r="F70" s="162" t="s">
        <v>61</v>
      </c>
      <c r="G70" s="162" t="s">
        <v>23</v>
      </c>
      <c r="H70" s="174" t="s">
        <v>57</v>
      </c>
      <c r="I70" s="175">
        <v>0</v>
      </c>
      <c r="J70" s="23"/>
      <c r="K70" s="2"/>
    </row>
    <row r="71" spans="1:11" x14ac:dyDescent="0.25">
      <c r="A71" s="65" t="str">
        <f t="shared" si="1"/>
        <v xml:space="preserve">Cohort 201442278Den HaagTotaal23 tot 30 jaarSyriëHoger beroepsonderwijs (hbo) </v>
      </c>
      <c r="B71" s="162" t="s">
        <v>6</v>
      </c>
      <c r="C71" s="163">
        <v>42278</v>
      </c>
      <c r="D71" s="162" t="s">
        <v>7</v>
      </c>
      <c r="E71" s="162" t="s">
        <v>8</v>
      </c>
      <c r="F71" s="162" t="s">
        <v>61</v>
      </c>
      <c r="G71" s="162" t="s">
        <v>23</v>
      </c>
      <c r="H71" s="174" t="s">
        <v>58</v>
      </c>
      <c r="I71" s="175">
        <v>0</v>
      </c>
      <c r="J71" s="23"/>
      <c r="K71" s="2"/>
    </row>
    <row r="72" spans="1:11" x14ac:dyDescent="0.25">
      <c r="A72" s="65" t="str">
        <f t="shared" si="1"/>
        <v xml:space="preserve">Cohort 201442278Den HaagTotaal23 tot 30 jaarSyriëWetenschappelijk onderwijs (wo) </v>
      </c>
      <c r="B72" s="162" t="s">
        <v>6</v>
      </c>
      <c r="C72" s="163">
        <v>42278</v>
      </c>
      <c r="D72" s="162" t="s">
        <v>7</v>
      </c>
      <c r="E72" s="162" t="s">
        <v>8</v>
      </c>
      <c r="F72" s="162" t="s">
        <v>61</v>
      </c>
      <c r="G72" s="162" t="s">
        <v>23</v>
      </c>
      <c r="H72" s="174" t="s">
        <v>59</v>
      </c>
      <c r="I72" s="175">
        <v>0</v>
      </c>
      <c r="J72" s="23"/>
      <c r="K72" s="2"/>
    </row>
    <row r="73" spans="1:11" x14ac:dyDescent="0.25">
      <c r="A73" s="65" t="str">
        <f t="shared" si="1"/>
        <v>Cohort 201442278Den HaagTotaal23 tot 30 jaarSyriëGeen onderwijs</v>
      </c>
      <c r="B73" s="162" t="s">
        <v>6</v>
      </c>
      <c r="C73" s="163">
        <v>42278</v>
      </c>
      <c r="D73" s="162" t="s">
        <v>7</v>
      </c>
      <c r="E73" s="162" t="s">
        <v>8</v>
      </c>
      <c r="F73" s="162" t="s">
        <v>61</v>
      </c>
      <c r="G73" s="162" t="s">
        <v>23</v>
      </c>
      <c r="H73" s="159" t="s">
        <v>60</v>
      </c>
      <c r="I73" s="175">
        <v>10</v>
      </c>
      <c r="J73" s="23"/>
      <c r="K73" s="2"/>
    </row>
    <row r="74" spans="1:11" x14ac:dyDescent="0.25">
      <c r="A74" s="65" t="str">
        <f t="shared" si="1"/>
        <v>Cohort 201442278Den HaagTotaal23 tot 30 jaarEritreaTotaal</v>
      </c>
      <c r="B74" s="162" t="s">
        <v>6</v>
      </c>
      <c r="C74" s="163">
        <v>42278</v>
      </c>
      <c r="D74" s="162" t="s">
        <v>7</v>
      </c>
      <c r="E74" s="162" t="s">
        <v>8</v>
      </c>
      <c r="F74" s="162" t="s">
        <v>61</v>
      </c>
      <c r="G74" s="162" t="s">
        <v>24</v>
      </c>
      <c r="H74" s="162" t="s">
        <v>8</v>
      </c>
      <c r="I74" s="175">
        <v>5</v>
      </c>
      <c r="J74" s="23"/>
      <c r="K74" s="2"/>
    </row>
    <row r="75" spans="1:11" x14ac:dyDescent="0.25">
      <c r="A75" s="65" t="str">
        <f t="shared" si="1"/>
        <v xml:space="preserve">Cohort 201442278Den HaagTotaal23 tot 30 jaarEritreaPrimair onderwijs </v>
      </c>
      <c r="B75" s="162" t="s">
        <v>6</v>
      </c>
      <c r="C75" s="163">
        <v>42278</v>
      </c>
      <c r="D75" s="162" t="s">
        <v>7</v>
      </c>
      <c r="E75" s="162" t="s">
        <v>8</v>
      </c>
      <c r="F75" s="162" t="s">
        <v>61</v>
      </c>
      <c r="G75" s="162" t="s">
        <v>24</v>
      </c>
      <c r="H75" s="174" t="s">
        <v>55</v>
      </c>
      <c r="I75" s="175">
        <v>0</v>
      </c>
      <c r="J75" s="23"/>
      <c r="K75" s="2"/>
    </row>
    <row r="76" spans="1:11" x14ac:dyDescent="0.25">
      <c r="A76" s="65" t="str">
        <f t="shared" si="1"/>
        <v>Cohort 201442278Den HaagTotaal23 tot 30 jaarEritreaVoortgezet onderwijs</v>
      </c>
      <c r="B76" s="162" t="s">
        <v>6</v>
      </c>
      <c r="C76" s="163">
        <v>42278</v>
      </c>
      <c r="D76" s="162" t="s">
        <v>7</v>
      </c>
      <c r="E76" s="162" t="s">
        <v>8</v>
      </c>
      <c r="F76" s="162" t="s">
        <v>61</v>
      </c>
      <c r="G76" s="162" t="s">
        <v>24</v>
      </c>
      <c r="H76" s="174" t="s">
        <v>56</v>
      </c>
      <c r="I76" s="175">
        <v>0</v>
      </c>
      <c r="J76" s="23"/>
      <c r="K76" s="2"/>
    </row>
    <row r="77" spans="1:11" x14ac:dyDescent="0.25">
      <c r="A77" s="65" t="str">
        <f t="shared" si="1"/>
        <v xml:space="preserve">Cohort 201442278Den HaagTotaal23 tot 30 jaarEritreaMiddelbaar beroepsonderwijs (mbo) </v>
      </c>
      <c r="B77" s="162" t="s">
        <v>6</v>
      </c>
      <c r="C77" s="163">
        <v>42278</v>
      </c>
      <c r="D77" s="162" t="s">
        <v>7</v>
      </c>
      <c r="E77" s="162" t="s">
        <v>8</v>
      </c>
      <c r="F77" s="162" t="s">
        <v>61</v>
      </c>
      <c r="G77" s="162" t="s">
        <v>24</v>
      </c>
      <c r="H77" s="174" t="s">
        <v>57</v>
      </c>
      <c r="I77" s="175">
        <v>0</v>
      </c>
      <c r="J77" s="23"/>
      <c r="K77" s="2"/>
    </row>
    <row r="78" spans="1:11" x14ac:dyDescent="0.25">
      <c r="A78" s="65" t="str">
        <f t="shared" si="1"/>
        <v xml:space="preserve">Cohort 201442278Den HaagTotaal23 tot 30 jaarEritreaHoger beroepsonderwijs (hbo) </v>
      </c>
      <c r="B78" s="162" t="s">
        <v>6</v>
      </c>
      <c r="C78" s="163">
        <v>42278</v>
      </c>
      <c r="D78" s="162" t="s">
        <v>7</v>
      </c>
      <c r="E78" s="162" t="s">
        <v>8</v>
      </c>
      <c r="F78" s="162" t="s">
        <v>61</v>
      </c>
      <c r="G78" s="162" t="s">
        <v>24</v>
      </c>
      <c r="H78" s="174" t="s">
        <v>58</v>
      </c>
      <c r="I78" s="175">
        <v>0</v>
      </c>
      <c r="J78" s="23"/>
      <c r="K78" s="2"/>
    </row>
    <row r="79" spans="1:11" x14ac:dyDescent="0.25">
      <c r="A79" s="65" t="str">
        <f t="shared" si="1"/>
        <v xml:space="preserve">Cohort 201442278Den HaagTotaal23 tot 30 jaarEritreaWetenschappelijk onderwijs (wo) </v>
      </c>
      <c r="B79" s="162" t="s">
        <v>6</v>
      </c>
      <c r="C79" s="163">
        <v>42278</v>
      </c>
      <c r="D79" s="162" t="s">
        <v>7</v>
      </c>
      <c r="E79" s="162" t="s">
        <v>8</v>
      </c>
      <c r="F79" s="162" t="s">
        <v>61</v>
      </c>
      <c r="G79" s="162" t="s">
        <v>24</v>
      </c>
      <c r="H79" s="174" t="s">
        <v>59</v>
      </c>
      <c r="I79" s="175">
        <v>0</v>
      </c>
      <c r="J79" s="23"/>
      <c r="K79" s="2"/>
    </row>
    <row r="80" spans="1:11" x14ac:dyDescent="0.25">
      <c r="A80" s="65" t="str">
        <f t="shared" si="1"/>
        <v>Cohort 201442278Den HaagTotaal23 tot 30 jaarEritreaGeen onderwijs</v>
      </c>
      <c r="B80" s="162" t="s">
        <v>6</v>
      </c>
      <c r="C80" s="163">
        <v>42278</v>
      </c>
      <c r="D80" s="162" t="s">
        <v>7</v>
      </c>
      <c r="E80" s="162" t="s">
        <v>8</v>
      </c>
      <c r="F80" s="162" t="s">
        <v>61</v>
      </c>
      <c r="G80" s="162" t="s">
        <v>24</v>
      </c>
      <c r="H80" s="159" t="s">
        <v>60</v>
      </c>
      <c r="I80" s="175">
        <v>5</v>
      </c>
      <c r="J80" s="23"/>
      <c r="K80" s="2"/>
    </row>
    <row r="81" spans="1:11" x14ac:dyDescent="0.25">
      <c r="A81" s="65" t="str">
        <f t="shared" si="1"/>
        <v>Cohort 201442278Den HaagTotaal23 tot 30 jaarOverigTotaal</v>
      </c>
      <c r="B81" s="162" t="s">
        <v>6</v>
      </c>
      <c r="C81" s="163">
        <v>42278</v>
      </c>
      <c r="D81" s="162" t="s">
        <v>7</v>
      </c>
      <c r="E81" s="162" t="s">
        <v>8</v>
      </c>
      <c r="F81" s="162" t="s">
        <v>61</v>
      </c>
      <c r="G81" s="162" t="s">
        <v>25</v>
      </c>
      <c r="H81" s="162" t="s">
        <v>8</v>
      </c>
      <c r="I81" s="175">
        <v>20</v>
      </c>
      <c r="J81" s="23"/>
      <c r="K81" s="2"/>
    </row>
    <row r="82" spans="1:11" x14ac:dyDescent="0.25">
      <c r="A82" s="65" t="str">
        <f t="shared" si="1"/>
        <v xml:space="preserve">Cohort 201442278Den HaagTotaal23 tot 30 jaarOverigPrimair onderwijs </v>
      </c>
      <c r="B82" s="162" t="s">
        <v>6</v>
      </c>
      <c r="C82" s="163">
        <v>42278</v>
      </c>
      <c r="D82" s="162" t="s">
        <v>7</v>
      </c>
      <c r="E82" s="162" t="s">
        <v>8</v>
      </c>
      <c r="F82" s="162" t="s">
        <v>61</v>
      </c>
      <c r="G82" s="162" t="s">
        <v>25</v>
      </c>
      <c r="H82" s="174" t="s">
        <v>55</v>
      </c>
      <c r="I82" s="175">
        <v>0</v>
      </c>
      <c r="J82" s="23"/>
      <c r="K82" s="2"/>
    </row>
    <row r="83" spans="1:11" x14ac:dyDescent="0.25">
      <c r="A83" s="65" t="str">
        <f t="shared" si="1"/>
        <v>Cohort 201442278Den HaagTotaal23 tot 30 jaarOverigVoortgezet onderwijs</v>
      </c>
      <c r="B83" s="162" t="s">
        <v>6</v>
      </c>
      <c r="C83" s="163">
        <v>42278</v>
      </c>
      <c r="D83" s="162" t="s">
        <v>7</v>
      </c>
      <c r="E83" s="162" t="s">
        <v>8</v>
      </c>
      <c r="F83" s="162" t="s">
        <v>61</v>
      </c>
      <c r="G83" s="162" t="s">
        <v>25</v>
      </c>
      <c r="H83" s="174" t="s">
        <v>56</v>
      </c>
      <c r="I83" s="175">
        <v>0</v>
      </c>
      <c r="J83" s="23"/>
      <c r="K83" s="2"/>
    </row>
    <row r="84" spans="1:11" x14ac:dyDescent="0.25">
      <c r="A84" s="65" t="str">
        <f t="shared" si="1"/>
        <v xml:space="preserve">Cohort 201442278Den HaagTotaal23 tot 30 jaarOverigMiddelbaar beroepsonderwijs (mbo) </v>
      </c>
      <c r="B84" s="162" t="s">
        <v>6</v>
      </c>
      <c r="C84" s="163">
        <v>42278</v>
      </c>
      <c r="D84" s="162" t="s">
        <v>7</v>
      </c>
      <c r="E84" s="162" t="s">
        <v>8</v>
      </c>
      <c r="F84" s="162" t="s">
        <v>61</v>
      </c>
      <c r="G84" s="162" t="s">
        <v>25</v>
      </c>
      <c r="H84" s="174" t="s">
        <v>57</v>
      </c>
      <c r="I84" s="175">
        <v>0</v>
      </c>
      <c r="J84" s="23"/>
      <c r="K84" s="2"/>
    </row>
    <row r="85" spans="1:11" x14ac:dyDescent="0.25">
      <c r="A85" s="65" t="str">
        <f t="shared" si="1"/>
        <v xml:space="preserve">Cohort 201442278Den HaagTotaal23 tot 30 jaarOverigHoger beroepsonderwijs (hbo) </v>
      </c>
      <c r="B85" s="162" t="s">
        <v>6</v>
      </c>
      <c r="C85" s="163">
        <v>42278</v>
      </c>
      <c r="D85" s="162" t="s">
        <v>7</v>
      </c>
      <c r="E85" s="162" t="s">
        <v>8</v>
      </c>
      <c r="F85" s="162" t="s">
        <v>61</v>
      </c>
      <c r="G85" s="162" t="s">
        <v>25</v>
      </c>
      <c r="H85" s="174" t="s">
        <v>58</v>
      </c>
      <c r="I85" s="175">
        <v>0</v>
      </c>
      <c r="J85" s="23"/>
      <c r="K85" s="2"/>
    </row>
    <row r="86" spans="1:11" x14ac:dyDescent="0.25">
      <c r="A86" s="65" t="str">
        <f t="shared" si="1"/>
        <v xml:space="preserve">Cohort 201442278Den HaagTotaal23 tot 30 jaarOverigWetenschappelijk onderwijs (wo) </v>
      </c>
      <c r="B86" s="162" t="s">
        <v>6</v>
      </c>
      <c r="C86" s="163">
        <v>42278</v>
      </c>
      <c r="D86" s="162" t="s">
        <v>7</v>
      </c>
      <c r="E86" s="162" t="s">
        <v>8</v>
      </c>
      <c r="F86" s="162" t="s">
        <v>61</v>
      </c>
      <c r="G86" s="162" t="s">
        <v>25</v>
      </c>
      <c r="H86" s="174" t="s">
        <v>59</v>
      </c>
      <c r="I86" s="175">
        <v>0</v>
      </c>
      <c r="J86" s="23"/>
      <c r="K86" s="2"/>
    </row>
    <row r="87" spans="1:11" x14ac:dyDescent="0.25">
      <c r="A87" s="65" t="str">
        <f t="shared" si="1"/>
        <v>Cohort 201442278Den HaagTotaal23 tot 30 jaarOverigGeen onderwijs</v>
      </c>
      <c r="B87" s="162" t="s">
        <v>6</v>
      </c>
      <c r="C87" s="163">
        <v>42278</v>
      </c>
      <c r="D87" s="162" t="s">
        <v>7</v>
      </c>
      <c r="E87" s="162" t="s">
        <v>8</v>
      </c>
      <c r="F87" s="162" t="s">
        <v>61</v>
      </c>
      <c r="G87" s="162" t="s">
        <v>25</v>
      </c>
      <c r="H87" s="159" t="s">
        <v>60</v>
      </c>
      <c r="I87" s="175">
        <v>15</v>
      </c>
      <c r="J87" s="23"/>
      <c r="K87" s="2"/>
    </row>
    <row r="88" spans="1:11" x14ac:dyDescent="0.25">
      <c r="A88" s="65" t="str">
        <f t="shared" si="1"/>
        <v>Cohort 201442278Den HaagManTotaalTotaalTotaal</v>
      </c>
      <c r="B88" s="162" t="s">
        <v>6</v>
      </c>
      <c r="C88" s="163">
        <v>42278</v>
      </c>
      <c r="D88" s="162" t="s">
        <v>7</v>
      </c>
      <c r="E88" s="162" t="s">
        <v>28</v>
      </c>
      <c r="F88" s="162" t="s">
        <v>8</v>
      </c>
      <c r="G88" s="162" t="s">
        <v>8</v>
      </c>
      <c r="H88" s="162" t="s">
        <v>8</v>
      </c>
      <c r="I88" s="175">
        <v>45</v>
      </c>
      <c r="J88" s="23"/>
      <c r="K88" s="2"/>
    </row>
    <row r="89" spans="1:11" x14ac:dyDescent="0.25">
      <c r="A89" s="65" t="str">
        <f t="shared" si="1"/>
        <v xml:space="preserve">Cohort 201442278Den HaagManTotaalTotaalPrimair onderwijs </v>
      </c>
      <c r="B89" s="162" t="s">
        <v>6</v>
      </c>
      <c r="C89" s="163">
        <v>42278</v>
      </c>
      <c r="D89" s="162" t="s">
        <v>7</v>
      </c>
      <c r="E89" s="162" t="s">
        <v>28</v>
      </c>
      <c r="F89" s="162" t="s">
        <v>8</v>
      </c>
      <c r="G89" s="162" t="s">
        <v>8</v>
      </c>
      <c r="H89" s="174" t="s">
        <v>55</v>
      </c>
      <c r="I89" s="175">
        <v>10</v>
      </c>
      <c r="J89" s="23"/>
      <c r="K89" s="2"/>
    </row>
    <row r="90" spans="1:11" x14ac:dyDescent="0.25">
      <c r="A90" s="65" t="str">
        <f t="shared" si="1"/>
        <v>Cohort 201442278Den HaagManTotaalTotaalVoortgezet onderwijs</v>
      </c>
      <c r="B90" s="162" t="s">
        <v>6</v>
      </c>
      <c r="C90" s="163">
        <v>42278</v>
      </c>
      <c r="D90" s="162" t="s">
        <v>7</v>
      </c>
      <c r="E90" s="162" t="s">
        <v>28</v>
      </c>
      <c r="F90" s="162" t="s">
        <v>8</v>
      </c>
      <c r="G90" s="162" t="s">
        <v>8</v>
      </c>
      <c r="H90" s="174" t="s">
        <v>56</v>
      </c>
      <c r="I90" s="175">
        <v>5</v>
      </c>
      <c r="J90" s="23"/>
      <c r="K90" s="2"/>
    </row>
    <row r="91" spans="1:11" x14ac:dyDescent="0.25">
      <c r="A91" s="65" t="str">
        <f t="shared" si="1"/>
        <v xml:space="preserve">Cohort 201442278Den HaagManTotaalTotaalMiddelbaar beroepsonderwijs (mbo) </v>
      </c>
      <c r="B91" s="162" t="s">
        <v>6</v>
      </c>
      <c r="C91" s="163">
        <v>42278</v>
      </c>
      <c r="D91" s="162" t="s">
        <v>7</v>
      </c>
      <c r="E91" s="162" t="s">
        <v>28</v>
      </c>
      <c r="F91" s="162" t="s">
        <v>8</v>
      </c>
      <c r="G91" s="162" t="s">
        <v>8</v>
      </c>
      <c r="H91" s="174" t="s">
        <v>57</v>
      </c>
      <c r="I91" s="175">
        <v>0</v>
      </c>
      <c r="J91" s="23"/>
      <c r="K91" s="2"/>
    </row>
    <row r="92" spans="1:11" x14ac:dyDescent="0.25">
      <c r="A92" s="65" t="str">
        <f t="shared" si="1"/>
        <v xml:space="preserve">Cohort 201442278Den HaagManTotaalTotaalHoger beroepsonderwijs (hbo) </v>
      </c>
      <c r="B92" s="162" t="s">
        <v>6</v>
      </c>
      <c r="C92" s="163">
        <v>42278</v>
      </c>
      <c r="D92" s="162" t="s">
        <v>7</v>
      </c>
      <c r="E92" s="162" t="s">
        <v>28</v>
      </c>
      <c r="F92" s="162" t="s">
        <v>8</v>
      </c>
      <c r="G92" s="162" t="s">
        <v>8</v>
      </c>
      <c r="H92" s="174" t="s">
        <v>58</v>
      </c>
      <c r="I92" s="175">
        <v>0</v>
      </c>
      <c r="J92" s="23"/>
      <c r="K92" s="2"/>
    </row>
    <row r="93" spans="1:11" x14ac:dyDescent="0.25">
      <c r="A93" s="65" t="str">
        <f t="shared" si="1"/>
        <v xml:space="preserve">Cohort 201442278Den HaagManTotaalTotaalWetenschappelijk onderwijs (wo) </v>
      </c>
      <c r="B93" s="162" t="s">
        <v>6</v>
      </c>
      <c r="C93" s="163">
        <v>42278</v>
      </c>
      <c r="D93" s="162" t="s">
        <v>7</v>
      </c>
      <c r="E93" s="162" t="s">
        <v>28</v>
      </c>
      <c r="F93" s="162" t="s">
        <v>8</v>
      </c>
      <c r="G93" s="162" t="s">
        <v>8</v>
      </c>
      <c r="H93" s="174" t="s">
        <v>59</v>
      </c>
      <c r="I93" s="175">
        <v>0</v>
      </c>
      <c r="J93" s="23"/>
      <c r="K93" s="2"/>
    </row>
    <row r="94" spans="1:11" x14ac:dyDescent="0.25">
      <c r="A94" s="65" t="str">
        <f t="shared" si="1"/>
        <v>Cohort 201442278Den HaagManTotaalTotaalGeen onderwijs</v>
      </c>
      <c r="B94" s="162" t="s">
        <v>6</v>
      </c>
      <c r="C94" s="163">
        <v>42278</v>
      </c>
      <c r="D94" s="162" t="s">
        <v>7</v>
      </c>
      <c r="E94" s="162" t="s">
        <v>28</v>
      </c>
      <c r="F94" s="162" t="s">
        <v>8</v>
      </c>
      <c r="G94" s="162" t="s">
        <v>8</v>
      </c>
      <c r="H94" s="159" t="s">
        <v>60</v>
      </c>
      <c r="I94" s="175">
        <v>30</v>
      </c>
      <c r="J94" s="23"/>
      <c r="K94" s="2"/>
    </row>
    <row r="95" spans="1:11" x14ac:dyDescent="0.25">
      <c r="A95" s="65" t="str">
        <f t="shared" si="1"/>
        <v>Cohort 201442278Den HaagManTotaalSyriëTotaal</v>
      </c>
      <c r="B95" s="162" t="s">
        <v>6</v>
      </c>
      <c r="C95" s="163">
        <v>42278</v>
      </c>
      <c r="D95" s="162" t="s">
        <v>7</v>
      </c>
      <c r="E95" s="162" t="s">
        <v>28</v>
      </c>
      <c r="F95" s="162" t="s">
        <v>8</v>
      </c>
      <c r="G95" s="162" t="s">
        <v>23</v>
      </c>
      <c r="H95" s="162" t="s">
        <v>8</v>
      </c>
      <c r="I95" s="175">
        <v>15</v>
      </c>
      <c r="J95" s="23"/>
      <c r="K95" s="2"/>
    </row>
    <row r="96" spans="1:11" x14ac:dyDescent="0.25">
      <c r="A96" s="65" t="str">
        <f t="shared" si="1"/>
        <v xml:space="preserve">Cohort 201442278Den HaagManTotaalSyriëPrimair onderwijs </v>
      </c>
      <c r="B96" s="162" t="s">
        <v>6</v>
      </c>
      <c r="C96" s="163">
        <v>42278</v>
      </c>
      <c r="D96" s="162" t="s">
        <v>7</v>
      </c>
      <c r="E96" s="162" t="s">
        <v>28</v>
      </c>
      <c r="F96" s="162" t="s">
        <v>8</v>
      </c>
      <c r="G96" s="162" t="s">
        <v>23</v>
      </c>
      <c r="H96" s="174" t="s">
        <v>55</v>
      </c>
      <c r="I96" s="175">
        <v>0</v>
      </c>
      <c r="J96" s="23"/>
      <c r="K96" s="2"/>
    </row>
    <row r="97" spans="1:11" x14ac:dyDescent="0.25">
      <c r="A97" s="65" t="str">
        <f t="shared" si="1"/>
        <v>Cohort 201442278Den HaagManTotaalSyriëVoortgezet onderwijs</v>
      </c>
      <c r="B97" s="162" t="s">
        <v>6</v>
      </c>
      <c r="C97" s="163">
        <v>42278</v>
      </c>
      <c r="D97" s="162" t="s">
        <v>7</v>
      </c>
      <c r="E97" s="162" t="s">
        <v>28</v>
      </c>
      <c r="F97" s="162" t="s">
        <v>8</v>
      </c>
      <c r="G97" s="162" t="s">
        <v>23</v>
      </c>
      <c r="H97" s="174" t="s">
        <v>56</v>
      </c>
      <c r="I97" s="175">
        <v>0</v>
      </c>
      <c r="J97" s="23"/>
      <c r="K97" s="2"/>
    </row>
    <row r="98" spans="1:11" x14ac:dyDescent="0.25">
      <c r="A98" s="65" t="str">
        <f t="shared" si="1"/>
        <v xml:space="preserve">Cohort 201442278Den HaagManTotaalSyriëMiddelbaar beroepsonderwijs (mbo) </v>
      </c>
      <c r="B98" s="162" t="s">
        <v>6</v>
      </c>
      <c r="C98" s="163">
        <v>42278</v>
      </c>
      <c r="D98" s="162" t="s">
        <v>7</v>
      </c>
      <c r="E98" s="162" t="s">
        <v>28</v>
      </c>
      <c r="F98" s="162" t="s">
        <v>8</v>
      </c>
      <c r="G98" s="162" t="s">
        <v>23</v>
      </c>
      <c r="H98" s="174" t="s">
        <v>57</v>
      </c>
      <c r="I98" s="175">
        <v>0</v>
      </c>
      <c r="J98" s="23"/>
      <c r="K98" s="2"/>
    </row>
    <row r="99" spans="1:11" x14ac:dyDescent="0.25">
      <c r="A99" s="65" t="str">
        <f t="shared" si="1"/>
        <v xml:space="preserve">Cohort 201442278Den HaagManTotaalSyriëHoger beroepsonderwijs (hbo) </v>
      </c>
      <c r="B99" s="159" t="s">
        <v>6</v>
      </c>
      <c r="C99" s="166">
        <v>42278</v>
      </c>
      <c r="D99" s="159" t="s">
        <v>7</v>
      </c>
      <c r="E99" s="159" t="s">
        <v>28</v>
      </c>
      <c r="F99" s="159" t="s">
        <v>8</v>
      </c>
      <c r="G99" s="159" t="s">
        <v>23</v>
      </c>
      <c r="H99" s="174" t="s">
        <v>58</v>
      </c>
      <c r="I99" s="175">
        <v>0</v>
      </c>
      <c r="J99" s="23"/>
    </row>
    <row r="100" spans="1:11" x14ac:dyDescent="0.25">
      <c r="A100" s="65" t="str">
        <f t="shared" si="1"/>
        <v xml:space="preserve">Cohort 201442278Den HaagManTotaalSyriëWetenschappelijk onderwijs (wo) </v>
      </c>
      <c r="B100" s="167" t="s">
        <v>6</v>
      </c>
      <c r="C100" s="168">
        <v>42278</v>
      </c>
      <c r="D100" s="167" t="s">
        <v>7</v>
      </c>
      <c r="E100" s="159" t="s">
        <v>28</v>
      </c>
      <c r="F100" s="159" t="s">
        <v>8</v>
      </c>
      <c r="G100" s="159" t="s">
        <v>23</v>
      </c>
      <c r="H100" s="174" t="s">
        <v>59</v>
      </c>
      <c r="I100" s="175">
        <v>0</v>
      </c>
      <c r="J100" s="23"/>
    </row>
    <row r="101" spans="1:11" x14ac:dyDescent="0.25">
      <c r="A101" s="65" t="str">
        <f t="shared" si="1"/>
        <v>Cohort 201442278Den HaagManTotaalSyriëGeen onderwijs</v>
      </c>
      <c r="B101" s="169" t="s">
        <v>6</v>
      </c>
      <c r="C101" s="168">
        <v>42278</v>
      </c>
      <c r="D101" s="169" t="s">
        <v>7</v>
      </c>
      <c r="E101" s="159" t="s">
        <v>28</v>
      </c>
      <c r="F101" s="159" t="s">
        <v>8</v>
      </c>
      <c r="G101" s="159" t="s">
        <v>23</v>
      </c>
      <c r="H101" s="159" t="s">
        <v>60</v>
      </c>
      <c r="I101" s="175">
        <v>15</v>
      </c>
      <c r="J101" s="23"/>
    </row>
    <row r="102" spans="1:11" x14ac:dyDescent="0.25">
      <c r="A102" s="65" t="str">
        <f t="shared" si="1"/>
        <v>Cohort 201442278Den HaagManTotaalEritreaTotaal</v>
      </c>
      <c r="B102" s="167" t="s">
        <v>6</v>
      </c>
      <c r="C102" s="168">
        <v>42278</v>
      </c>
      <c r="D102" s="167" t="s">
        <v>7</v>
      </c>
      <c r="E102" s="159" t="s">
        <v>28</v>
      </c>
      <c r="F102" s="159" t="s">
        <v>8</v>
      </c>
      <c r="G102" s="159" t="s">
        <v>24</v>
      </c>
      <c r="H102" s="162" t="s">
        <v>8</v>
      </c>
      <c r="I102" s="175">
        <v>5</v>
      </c>
      <c r="J102" s="23"/>
    </row>
    <row r="103" spans="1:11" x14ac:dyDescent="0.25">
      <c r="A103" s="65" t="str">
        <f t="shared" si="1"/>
        <v xml:space="preserve">Cohort 201442278Den HaagManTotaalEritreaPrimair onderwijs </v>
      </c>
      <c r="B103" s="167" t="s">
        <v>6</v>
      </c>
      <c r="C103" s="168">
        <v>42278</v>
      </c>
      <c r="D103" s="167" t="s">
        <v>7</v>
      </c>
      <c r="E103" s="159" t="s">
        <v>28</v>
      </c>
      <c r="F103" s="159" t="s">
        <v>8</v>
      </c>
      <c r="G103" s="159" t="s">
        <v>24</v>
      </c>
      <c r="H103" s="174" t="s">
        <v>55</v>
      </c>
      <c r="I103" s="175">
        <v>0</v>
      </c>
      <c r="J103" s="23"/>
    </row>
    <row r="104" spans="1:11" x14ac:dyDescent="0.25">
      <c r="A104" s="65" t="str">
        <f t="shared" si="1"/>
        <v>Cohort 201442278Den HaagManTotaalEritreaVoortgezet onderwijs</v>
      </c>
      <c r="B104" s="159" t="s">
        <v>6</v>
      </c>
      <c r="C104" s="166">
        <v>42278</v>
      </c>
      <c r="D104" s="159" t="s">
        <v>7</v>
      </c>
      <c r="E104" s="159" t="s">
        <v>28</v>
      </c>
      <c r="F104" s="159" t="s">
        <v>8</v>
      </c>
      <c r="G104" s="159" t="s">
        <v>24</v>
      </c>
      <c r="H104" s="174" t="s">
        <v>56</v>
      </c>
      <c r="I104" s="175">
        <v>0</v>
      </c>
      <c r="J104" s="23"/>
    </row>
    <row r="105" spans="1:11" x14ac:dyDescent="0.25">
      <c r="A105" s="65" t="str">
        <f t="shared" si="1"/>
        <v xml:space="preserve">Cohort 201442278Den HaagManTotaalEritreaMiddelbaar beroepsonderwijs (mbo) </v>
      </c>
      <c r="B105" s="159" t="s">
        <v>6</v>
      </c>
      <c r="C105" s="166">
        <v>42278</v>
      </c>
      <c r="D105" s="159" t="s">
        <v>7</v>
      </c>
      <c r="E105" s="159" t="s">
        <v>28</v>
      </c>
      <c r="F105" s="159" t="s">
        <v>8</v>
      </c>
      <c r="G105" s="159" t="s">
        <v>24</v>
      </c>
      <c r="H105" s="174" t="s">
        <v>57</v>
      </c>
      <c r="I105" s="175">
        <v>0</v>
      </c>
      <c r="J105" s="23"/>
    </row>
    <row r="106" spans="1:11" x14ac:dyDescent="0.25">
      <c r="A106" s="65" t="str">
        <f t="shared" si="1"/>
        <v xml:space="preserve">Cohort 201442278Den HaagManTotaalEritreaHoger beroepsonderwijs (hbo) </v>
      </c>
      <c r="B106" s="159" t="s">
        <v>6</v>
      </c>
      <c r="C106" s="166">
        <v>42278</v>
      </c>
      <c r="D106" s="159" t="s">
        <v>7</v>
      </c>
      <c r="E106" s="159" t="s">
        <v>28</v>
      </c>
      <c r="F106" s="159" t="s">
        <v>8</v>
      </c>
      <c r="G106" s="159" t="s">
        <v>24</v>
      </c>
      <c r="H106" s="174" t="s">
        <v>58</v>
      </c>
      <c r="I106" s="175">
        <v>0</v>
      </c>
      <c r="J106" s="23"/>
    </row>
    <row r="107" spans="1:11" x14ac:dyDescent="0.25">
      <c r="A107" s="65" t="str">
        <f t="shared" si="1"/>
        <v xml:space="preserve">Cohort 201442278Den HaagManTotaalEritreaWetenschappelijk onderwijs (wo) </v>
      </c>
      <c r="B107" s="159" t="s">
        <v>6</v>
      </c>
      <c r="C107" s="166">
        <v>42278</v>
      </c>
      <c r="D107" s="159" t="s">
        <v>7</v>
      </c>
      <c r="E107" s="159" t="s">
        <v>28</v>
      </c>
      <c r="F107" s="159" t="s">
        <v>8</v>
      </c>
      <c r="G107" s="159" t="s">
        <v>24</v>
      </c>
      <c r="H107" s="174" t="s">
        <v>59</v>
      </c>
      <c r="I107" s="175">
        <v>0</v>
      </c>
      <c r="J107" s="23"/>
    </row>
    <row r="108" spans="1:11" x14ac:dyDescent="0.25">
      <c r="A108" s="65" t="str">
        <f t="shared" si="1"/>
        <v>Cohort 201442278Den HaagManTotaalEritreaGeen onderwijs</v>
      </c>
      <c r="B108" s="159" t="s">
        <v>6</v>
      </c>
      <c r="C108" s="166">
        <v>42278</v>
      </c>
      <c r="D108" s="159" t="s">
        <v>7</v>
      </c>
      <c r="E108" s="159" t="s">
        <v>28</v>
      </c>
      <c r="F108" s="159" t="s">
        <v>8</v>
      </c>
      <c r="G108" s="159" t="s">
        <v>24</v>
      </c>
      <c r="H108" s="159" t="s">
        <v>60</v>
      </c>
      <c r="I108" s="175">
        <v>5</v>
      </c>
      <c r="J108" s="23"/>
    </row>
    <row r="109" spans="1:11" x14ac:dyDescent="0.25">
      <c r="A109" s="65" t="str">
        <f t="shared" si="1"/>
        <v>Cohort 201442278Den HaagManTotaalOverigTotaal</v>
      </c>
      <c r="B109" s="159" t="s">
        <v>6</v>
      </c>
      <c r="C109" s="166">
        <v>42278</v>
      </c>
      <c r="D109" s="159" t="s">
        <v>7</v>
      </c>
      <c r="E109" s="159" t="s">
        <v>28</v>
      </c>
      <c r="F109" s="159" t="s">
        <v>8</v>
      </c>
      <c r="G109" s="159" t="s">
        <v>25</v>
      </c>
      <c r="H109" s="162" t="s">
        <v>8</v>
      </c>
      <c r="I109" s="175">
        <v>25</v>
      </c>
      <c r="J109" s="23"/>
    </row>
    <row r="110" spans="1:11" x14ac:dyDescent="0.25">
      <c r="A110" s="65" t="str">
        <f t="shared" si="1"/>
        <v xml:space="preserve">Cohort 201442278Den HaagManTotaalOverigPrimair onderwijs </v>
      </c>
      <c r="B110" s="159" t="s">
        <v>6</v>
      </c>
      <c r="C110" s="166">
        <v>42278</v>
      </c>
      <c r="D110" s="159" t="s">
        <v>7</v>
      </c>
      <c r="E110" s="159" t="s">
        <v>28</v>
      </c>
      <c r="F110" s="159" t="s">
        <v>8</v>
      </c>
      <c r="G110" s="159" t="s">
        <v>25</v>
      </c>
      <c r="H110" s="174" t="s">
        <v>55</v>
      </c>
      <c r="I110" s="175">
        <v>10</v>
      </c>
      <c r="J110" s="23"/>
    </row>
    <row r="111" spans="1:11" x14ac:dyDescent="0.25">
      <c r="A111" s="65" t="str">
        <f t="shared" si="1"/>
        <v>Cohort 201442278Den HaagManTotaalOverigVoortgezet onderwijs</v>
      </c>
      <c r="B111" s="159" t="s">
        <v>6</v>
      </c>
      <c r="C111" s="166">
        <v>42278</v>
      </c>
      <c r="D111" s="159" t="s">
        <v>7</v>
      </c>
      <c r="E111" s="159" t="s">
        <v>28</v>
      </c>
      <c r="F111" s="159" t="s">
        <v>8</v>
      </c>
      <c r="G111" s="159" t="s">
        <v>25</v>
      </c>
      <c r="H111" s="174" t="s">
        <v>56</v>
      </c>
      <c r="I111" s="175">
        <v>5</v>
      </c>
      <c r="J111" s="23"/>
    </row>
    <row r="112" spans="1:11" x14ac:dyDescent="0.25">
      <c r="A112" s="65" t="str">
        <f t="shared" si="1"/>
        <v xml:space="preserve">Cohort 201442278Den HaagManTotaalOverigMiddelbaar beroepsonderwijs (mbo) </v>
      </c>
      <c r="B112" s="159" t="s">
        <v>6</v>
      </c>
      <c r="C112" s="166">
        <v>42278</v>
      </c>
      <c r="D112" s="159" t="s">
        <v>7</v>
      </c>
      <c r="E112" s="159" t="s">
        <v>28</v>
      </c>
      <c r="F112" s="159" t="s">
        <v>8</v>
      </c>
      <c r="G112" s="159" t="s">
        <v>25</v>
      </c>
      <c r="H112" s="174" t="s">
        <v>57</v>
      </c>
      <c r="I112" s="175">
        <v>0</v>
      </c>
      <c r="J112" s="23"/>
    </row>
    <row r="113" spans="1:10" x14ac:dyDescent="0.25">
      <c r="A113" s="65" t="str">
        <f t="shared" si="1"/>
        <v xml:space="preserve">Cohort 201442278Den HaagManTotaalOverigHoger beroepsonderwijs (hbo) </v>
      </c>
      <c r="B113" s="159" t="s">
        <v>6</v>
      </c>
      <c r="C113" s="166">
        <v>42278</v>
      </c>
      <c r="D113" s="159" t="s">
        <v>7</v>
      </c>
      <c r="E113" s="159" t="s">
        <v>28</v>
      </c>
      <c r="F113" s="159" t="s">
        <v>8</v>
      </c>
      <c r="G113" s="159" t="s">
        <v>25</v>
      </c>
      <c r="H113" s="174" t="s">
        <v>58</v>
      </c>
      <c r="I113" s="175">
        <v>0</v>
      </c>
      <c r="J113" s="23"/>
    </row>
    <row r="114" spans="1:10" x14ac:dyDescent="0.25">
      <c r="A114" s="65" t="str">
        <f t="shared" si="1"/>
        <v xml:space="preserve">Cohort 201442278Den HaagManTotaalOverigWetenschappelijk onderwijs (wo) </v>
      </c>
      <c r="B114" s="159" t="s">
        <v>6</v>
      </c>
      <c r="C114" s="166">
        <v>42278</v>
      </c>
      <c r="D114" s="159" t="s">
        <v>7</v>
      </c>
      <c r="E114" s="159" t="s">
        <v>28</v>
      </c>
      <c r="F114" s="159" t="s">
        <v>8</v>
      </c>
      <c r="G114" s="159" t="s">
        <v>25</v>
      </c>
      <c r="H114" s="174" t="s">
        <v>59</v>
      </c>
      <c r="I114" s="175">
        <v>0</v>
      </c>
      <c r="J114" s="23"/>
    </row>
    <row r="115" spans="1:10" x14ac:dyDescent="0.25">
      <c r="A115" s="65" t="str">
        <f t="shared" si="1"/>
        <v>Cohort 201442278Den HaagManTotaalOverigGeen onderwijs</v>
      </c>
      <c r="B115" s="159" t="s">
        <v>6</v>
      </c>
      <c r="C115" s="166">
        <v>42278</v>
      </c>
      <c r="D115" s="159" t="s">
        <v>7</v>
      </c>
      <c r="E115" s="159" t="s">
        <v>28</v>
      </c>
      <c r="F115" s="159" t="s">
        <v>8</v>
      </c>
      <c r="G115" s="159" t="s">
        <v>25</v>
      </c>
      <c r="H115" s="159" t="s">
        <v>60</v>
      </c>
      <c r="I115" s="175">
        <v>10</v>
      </c>
      <c r="J115" s="23"/>
    </row>
    <row r="116" spans="1:10" x14ac:dyDescent="0.25">
      <c r="A116" s="65" t="str">
        <f t="shared" si="1"/>
        <v>Cohort 201442278Den HaagMan0 tot 23 jaarTotaalTotaal</v>
      </c>
      <c r="B116" s="159" t="s">
        <v>6</v>
      </c>
      <c r="C116" s="166">
        <v>42278</v>
      </c>
      <c r="D116" s="159" t="s">
        <v>7</v>
      </c>
      <c r="E116" s="159" t="s">
        <v>28</v>
      </c>
      <c r="F116" s="159" t="s">
        <v>26</v>
      </c>
      <c r="G116" s="159" t="s">
        <v>8</v>
      </c>
      <c r="H116" s="162" t="s">
        <v>8</v>
      </c>
      <c r="I116" s="175">
        <v>25</v>
      </c>
      <c r="J116" s="23"/>
    </row>
    <row r="117" spans="1:10" x14ac:dyDescent="0.25">
      <c r="A117" s="65" t="str">
        <f t="shared" si="1"/>
        <v xml:space="preserve">Cohort 201442278Den HaagMan0 tot 23 jaarTotaalPrimair onderwijs </v>
      </c>
      <c r="B117" s="159" t="s">
        <v>6</v>
      </c>
      <c r="C117" s="166">
        <v>42278</v>
      </c>
      <c r="D117" s="159" t="s">
        <v>7</v>
      </c>
      <c r="E117" s="159" t="s">
        <v>28</v>
      </c>
      <c r="F117" s="159" t="s">
        <v>26</v>
      </c>
      <c r="G117" s="159" t="s">
        <v>8</v>
      </c>
      <c r="H117" s="174" t="s">
        <v>55</v>
      </c>
      <c r="I117" s="175">
        <v>10</v>
      </c>
      <c r="J117" s="23"/>
    </row>
    <row r="118" spans="1:10" x14ac:dyDescent="0.25">
      <c r="A118" s="65" t="str">
        <f t="shared" si="1"/>
        <v>Cohort 201442278Den HaagMan0 tot 23 jaarTotaalVoortgezet onderwijs</v>
      </c>
      <c r="B118" s="159" t="s">
        <v>6</v>
      </c>
      <c r="C118" s="166">
        <v>42278</v>
      </c>
      <c r="D118" s="159" t="s">
        <v>7</v>
      </c>
      <c r="E118" s="159" t="s">
        <v>28</v>
      </c>
      <c r="F118" s="159" t="s">
        <v>26</v>
      </c>
      <c r="G118" s="159" t="s">
        <v>8</v>
      </c>
      <c r="H118" s="174" t="s">
        <v>56</v>
      </c>
      <c r="I118" s="175">
        <v>5</v>
      </c>
      <c r="J118" s="23"/>
    </row>
    <row r="119" spans="1:10" x14ac:dyDescent="0.25">
      <c r="A119" s="65" t="str">
        <f t="shared" si="1"/>
        <v xml:space="preserve">Cohort 201442278Den HaagMan0 tot 23 jaarTotaalMiddelbaar beroepsonderwijs (mbo) </v>
      </c>
      <c r="B119" s="159" t="s">
        <v>6</v>
      </c>
      <c r="C119" s="166">
        <v>42278</v>
      </c>
      <c r="D119" s="159" t="s">
        <v>7</v>
      </c>
      <c r="E119" s="159" t="s">
        <v>28</v>
      </c>
      <c r="F119" s="159" t="s">
        <v>26</v>
      </c>
      <c r="G119" s="159" t="s">
        <v>8</v>
      </c>
      <c r="H119" s="174" t="s">
        <v>57</v>
      </c>
      <c r="I119" s="175">
        <v>0</v>
      </c>
      <c r="J119" s="23"/>
    </row>
    <row r="120" spans="1:10" x14ac:dyDescent="0.25">
      <c r="A120" s="65" t="str">
        <f t="shared" si="1"/>
        <v xml:space="preserve">Cohort 201442278Den HaagMan0 tot 23 jaarTotaalHoger beroepsonderwijs (hbo) </v>
      </c>
      <c r="B120" s="159" t="s">
        <v>6</v>
      </c>
      <c r="C120" s="166">
        <v>42278</v>
      </c>
      <c r="D120" s="159" t="s">
        <v>7</v>
      </c>
      <c r="E120" s="159" t="s">
        <v>28</v>
      </c>
      <c r="F120" s="159" t="s">
        <v>26</v>
      </c>
      <c r="G120" s="159" t="s">
        <v>8</v>
      </c>
      <c r="H120" s="174" t="s">
        <v>58</v>
      </c>
      <c r="I120" s="175">
        <v>0</v>
      </c>
      <c r="J120" s="23"/>
    </row>
    <row r="121" spans="1:10" x14ac:dyDescent="0.25">
      <c r="A121" s="65" t="str">
        <f t="shared" si="1"/>
        <v xml:space="preserve">Cohort 201442278Den HaagMan0 tot 23 jaarTotaalWetenschappelijk onderwijs (wo) </v>
      </c>
      <c r="B121" s="159" t="s">
        <v>6</v>
      </c>
      <c r="C121" s="166">
        <v>42278</v>
      </c>
      <c r="D121" s="159" t="s">
        <v>7</v>
      </c>
      <c r="E121" s="159" t="s">
        <v>28</v>
      </c>
      <c r="F121" s="159" t="s">
        <v>26</v>
      </c>
      <c r="G121" s="159" t="s">
        <v>8</v>
      </c>
      <c r="H121" s="174" t="s">
        <v>59</v>
      </c>
      <c r="I121" s="175">
        <v>0</v>
      </c>
      <c r="J121" s="23"/>
    </row>
    <row r="122" spans="1:10" x14ac:dyDescent="0.25">
      <c r="A122" s="65" t="str">
        <f t="shared" si="1"/>
        <v>Cohort 201442278Den HaagMan0 tot 23 jaarTotaalGeen onderwijs</v>
      </c>
      <c r="B122" s="159" t="s">
        <v>6</v>
      </c>
      <c r="C122" s="166">
        <v>42278</v>
      </c>
      <c r="D122" s="159" t="s">
        <v>7</v>
      </c>
      <c r="E122" s="159" t="s">
        <v>28</v>
      </c>
      <c r="F122" s="159" t="s">
        <v>26</v>
      </c>
      <c r="G122" s="159" t="s">
        <v>8</v>
      </c>
      <c r="H122" s="159" t="s">
        <v>60</v>
      </c>
      <c r="I122" s="175">
        <v>10</v>
      </c>
      <c r="J122" s="23"/>
    </row>
    <row r="123" spans="1:10" x14ac:dyDescent="0.25">
      <c r="A123" s="65" t="str">
        <f t="shared" si="1"/>
        <v>Cohort 201442278Den HaagMan0 tot 23 jaarSyriëTotaal</v>
      </c>
      <c r="B123" s="159" t="s">
        <v>6</v>
      </c>
      <c r="C123" s="166">
        <v>42278</v>
      </c>
      <c r="D123" s="159" t="s">
        <v>7</v>
      </c>
      <c r="E123" s="159" t="s">
        <v>28</v>
      </c>
      <c r="F123" s="159" t="s">
        <v>26</v>
      </c>
      <c r="G123" s="159" t="s">
        <v>23</v>
      </c>
      <c r="H123" s="162" t="s">
        <v>8</v>
      </c>
      <c r="I123" s="175">
        <v>5</v>
      </c>
      <c r="J123" s="23"/>
    </row>
    <row r="124" spans="1:10" x14ac:dyDescent="0.25">
      <c r="A124" s="65" t="str">
        <f t="shared" si="1"/>
        <v xml:space="preserve">Cohort 201442278Den HaagMan0 tot 23 jaarSyriëPrimair onderwijs </v>
      </c>
      <c r="B124" s="159" t="s">
        <v>6</v>
      </c>
      <c r="C124" s="166">
        <v>42278</v>
      </c>
      <c r="D124" s="159" t="s">
        <v>7</v>
      </c>
      <c r="E124" s="159" t="s">
        <v>28</v>
      </c>
      <c r="F124" s="159" t="s">
        <v>26</v>
      </c>
      <c r="G124" s="159" t="s">
        <v>23</v>
      </c>
      <c r="H124" s="174" t="s">
        <v>55</v>
      </c>
      <c r="I124" s="175">
        <v>0</v>
      </c>
      <c r="J124" s="23"/>
    </row>
    <row r="125" spans="1:10" x14ac:dyDescent="0.25">
      <c r="A125" s="65" t="str">
        <f t="shared" si="1"/>
        <v>Cohort 201442278Den HaagMan0 tot 23 jaarSyriëVoortgezet onderwijs</v>
      </c>
      <c r="B125" s="159" t="s">
        <v>6</v>
      </c>
      <c r="C125" s="166">
        <v>42278</v>
      </c>
      <c r="D125" s="159" t="s">
        <v>7</v>
      </c>
      <c r="E125" s="159" t="s">
        <v>28</v>
      </c>
      <c r="F125" s="159" t="s">
        <v>26</v>
      </c>
      <c r="G125" s="159" t="s">
        <v>23</v>
      </c>
      <c r="H125" s="174" t="s">
        <v>56</v>
      </c>
      <c r="I125" s="175">
        <v>0</v>
      </c>
      <c r="J125" s="23"/>
    </row>
    <row r="126" spans="1:10" x14ac:dyDescent="0.25">
      <c r="A126" s="65" t="str">
        <f t="shared" si="1"/>
        <v xml:space="preserve">Cohort 201442278Den HaagMan0 tot 23 jaarSyriëMiddelbaar beroepsonderwijs (mbo) </v>
      </c>
      <c r="B126" s="159" t="s">
        <v>6</v>
      </c>
      <c r="C126" s="166">
        <v>42278</v>
      </c>
      <c r="D126" s="159" t="s">
        <v>7</v>
      </c>
      <c r="E126" s="159" t="s">
        <v>28</v>
      </c>
      <c r="F126" s="159" t="s">
        <v>26</v>
      </c>
      <c r="G126" s="159" t="s">
        <v>23</v>
      </c>
      <c r="H126" s="174" t="s">
        <v>57</v>
      </c>
      <c r="I126" s="175">
        <v>0</v>
      </c>
      <c r="J126" s="23"/>
    </row>
    <row r="127" spans="1:10" x14ac:dyDescent="0.25">
      <c r="A127" s="65" t="str">
        <f t="shared" si="1"/>
        <v xml:space="preserve">Cohort 201442278Den HaagMan0 tot 23 jaarSyriëHoger beroepsonderwijs (hbo) </v>
      </c>
      <c r="B127" s="159" t="s">
        <v>6</v>
      </c>
      <c r="C127" s="166">
        <v>42278</v>
      </c>
      <c r="D127" s="159" t="s">
        <v>7</v>
      </c>
      <c r="E127" s="159" t="s">
        <v>28</v>
      </c>
      <c r="F127" s="159" t="s">
        <v>26</v>
      </c>
      <c r="G127" s="159" t="s">
        <v>23</v>
      </c>
      <c r="H127" s="174" t="s">
        <v>58</v>
      </c>
      <c r="I127" s="175">
        <v>0</v>
      </c>
      <c r="J127" s="23"/>
    </row>
    <row r="128" spans="1:10" x14ac:dyDescent="0.25">
      <c r="A128" s="65" t="str">
        <f t="shared" si="1"/>
        <v xml:space="preserve">Cohort 201442278Den HaagMan0 tot 23 jaarSyriëWetenschappelijk onderwijs (wo) </v>
      </c>
      <c r="B128" s="159" t="s">
        <v>6</v>
      </c>
      <c r="C128" s="166">
        <v>42278</v>
      </c>
      <c r="D128" s="159" t="s">
        <v>7</v>
      </c>
      <c r="E128" s="159" t="s">
        <v>28</v>
      </c>
      <c r="F128" s="159" t="s">
        <v>26</v>
      </c>
      <c r="G128" s="159" t="s">
        <v>23</v>
      </c>
      <c r="H128" s="174" t="s">
        <v>59</v>
      </c>
      <c r="I128" s="175">
        <v>0</v>
      </c>
      <c r="J128" s="23"/>
    </row>
    <row r="129" spans="1:10" x14ac:dyDescent="0.25">
      <c r="A129" s="65" t="str">
        <f t="shared" si="1"/>
        <v>Cohort 201442278Den HaagMan0 tot 23 jaarSyriëGeen onderwijs</v>
      </c>
      <c r="B129" s="159" t="s">
        <v>6</v>
      </c>
      <c r="C129" s="166">
        <v>42278</v>
      </c>
      <c r="D129" s="159" t="s">
        <v>7</v>
      </c>
      <c r="E129" s="159" t="s">
        <v>28</v>
      </c>
      <c r="F129" s="159" t="s">
        <v>26</v>
      </c>
      <c r="G129" s="159" t="s">
        <v>23</v>
      </c>
      <c r="H129" s="159" t="s">
        <v>60</v>
      </c>
      <c r="I129" s="175">
        <v>5</v>
      </c>
      <c r="J129" s="23"/>
    </row>
    <row r="130" spans="1:10" x14ac:dyDescent="0.25">
      <c r="A130" s="65" t="str">
        <f t="shared" si="1"/>
        <v>Cohort 201442278Den HaagMan0 tot 23 jaarEritreaTotaal</v>
      </c>
      <c r="B130" s="159" t="s">
        <v>6</v>
      </c>
      <c r="C130" s="166">
        <v>42278</v>
      </c>
      <c r="D130" s="159" t="s">
        <v>7</v>
      </c>
      <c r="E130" s="159" t="s">
        <v>28</v>
      </c>
      <c r="F130" s="159" t="s">
        <v>26</v>
      </c>
      <c r="G130" s="159" t="s">
        <v>24</v>
      </c>
      <c r="H130" s="162" t="s">
        <v>8</v>
      </c>
      <c r="I130" s="175">
        <v>0</v>
      </c>
      <c r="J130" s="23"/>
    </row>
    <row r="131" spans="1:10" x14ac:dyDescent="0.25">
      <c r="A131" s="65" t="str">
        <f t="shared" si="1"/>
        <v xml:space="preserve">Cohort 201442278Den HaagMan0 tot 23 jaarEritreaPrimair onderwijs </v>
      </c>
      <c r="B131" s="159" t="s">
        <v>6</v>
      </c>
      <c r="C131" s="166">
        <v>42278</v>
      </c>
      <c r="D131" s="159" t="s">
        <v>7</v>
      </c>
      <c r="E131" s="159" t="s">
        <v>28</v>
      </c>
      <c r="F131" s="159" t="s">
        <v>26</v>
      </c>
      <c r="G131" s="159" t="s">
        <v>24</v>
      </c>
      <c r="H131" s="174" t="s">
        <v>55</v>
      </c>
      <c r="I131" s="175">
        <v>0</v>
      </c>
      <c r="J131" s="23"/>
    </row>
    <row r="132" spans="1:10" x14ac:dyDescent="0.25">
      <c r="A132" s="65" t="str">
        <f t="shared" si="1"/>
        <v>Cohort 201442278Den HaagMan0 tot 23 jaarEritreaVoortgezet onderwijs</v>
      </c>
      <c r="B132" s="159" t="s">
        <v>6</v>
      </c>
      <c r="C132" s="166">
        <v>42278</v>
      </c>
      <c r="D132" s="159" t="s">
        <v>7</v>
      </c>
      <c r="E132" s="159" t="s">
        <v>28</v>
      </c>
      <c r="F132" s="159" t="s">
        <v>26</v>
      </c>
      <c r="G132" s="159" t="s">
        <v>24</v>
      </c>
      <c r="H132" s="174" t="s">
        <v>56</v>
      </c>
      <c r="I132" s="175">
        <v>0</v>
      </c>
      <c r="J132" s="23"/>
    </row>
    <row r="133" spans="1:10" x14ac:dyDescent="0.25">
      <c r="A133" s="65" t="str">
        <f t="shared" ref="A133:A196" si="2">B133&amp;C133&amp;D133&amp;E133&amp;F133&amp;G133&amp;H133</f>
        <v xml:space="preserve">Cohort 201442278Den HaagMan0 tot 23 jaarEritreaMiddelbaar beroepsonderwijs (mbo) </v>
      </c>
      <c r="B133" s="159" t="s">
        <v>6</v>
      </c>
      <c r="C133" s="166">
        <v>42278</v>
      </c>
      <c r="D133" s="159" t="s">
        <v>7</v>
      </c>
      <c r="E133" s="159" t="s">
        <v>28</v>
      </c>
      <c r="F133" s="159" t="s">
        <v>26</v>
      </c>
      <c r="G133" s="159" t="s">
        <v>24</v>
      </c>
      <c r="H133" s="174" t="s">
        <v>57</v>
      </c>
      <c r="I133" s="175">
        <v>0</v>
      </c>
      <c r="J133" s="23"/>
    </row>
    <row r="134" spans="1:10" x14ac:dyDescent="0.25">
      <c r="A134" s="65" t="str">
        <f t="shared" si="2"/>
        <v xml:space="preserve">Cohort 201442278Den HaagMan0 tot 23 jaarEritreaHoger beroepsonderwijs (hbo) </v>
      </c>
      <c r="B134" s="159" t="s">
        <v>6</v>
      </c>
      <c r="C134" s="166">
        <v>42278</v>
      </c>
      <c r="D134" s="159" t="s">
        <v>7</v>
      </c>
      <c r="E134" s="159" t="s">
        <v>28</v>
      </c>
      <c r="F134" s="159" t="s">
        <v>26</v>
      </c>
      <c r="G134" s="159" t="s">
        <v>24</v>
      </c>
      <c r="H134" s="174" t="s">
        <v>58</v>
      </c>
      <c r="I134" s="175">
        <v>0</v>
      </c>
      <c r="J134" s="23"/>
    </row>
    <row r="135" spans="1:10" x14ac:dyDescent="0.25">
      <c r="A135" s="65" t="str">
        <f t="shared" si="2"/>
        <v xml:space="preserve">Cohort 201442278Den HaagMan0 tot 23 jaarEritreaWetenschappelijk onderwijs (wo) </v>
      </c>
      <c r="B135" s="159" t="s">
        <v>6</v>
      </c>
      <c r="C135" s="166">
        <v>42278</v>
      </c>
      <c r="D135" s="159" t="s">
        <v>7</v>
      </c>
      <c r="E135" s="159" t="s">
        <v>28</v>
      </c>
      <c r="F135" s="159" t="s">
        <v>26</v>
      </c>
      <c r="G135" s="159" t="s">
        <v>24</v>
      </c>
      <c r="H135" s="174" t="s">
        <v>59</v>
      </c>
      <c r="I135" s="175">
        <v>0</v>
      </c>
      <c r="J135" s="23"/>
    </row>
    <row r="136" spans="1:10" x14ac:dyDescent="0.25">
      <c r="A136" s="65" t="str">
        <f t="shared" si="2"/>
        <v>Cohort 201442278Den HaagMan0 tot 23 jaarEritreaGeen onderwijs</v>
      </c>
      <c r="B136" s="159" t="s">
        <v>6</v>
      </c>
      <c r="C136" s="166">
        <v>42278</v>
      </c>
      <c r="D136" s="159" t="s">
        <v>7</v>
      </c>
      <c r="E136" s="159" t="s">
        <v>28</v>
      </c>
      <c r="F136" s="159" t="s">
        <v>26</v>
      </c>
      <c r="G136" s="159" t="s">
        <v>24</v>
      </c>
      <c r="H136" s="159" t="s">
        <v>60</v>
      </c>
      <c r="I136" s="175">
        <v>0</v>
      </c>
      <c r="J136" s="23"/>
    </row>
    <row r="137" spans="1:10" x14ac:dyDescent="0.25">
      <c r="A137" s="65" t="str">
        <f t="shared" si="2"/>
        <v>Cohort 201442278Den HaagMan0 tot 23 jaarOverigTotaal</v>
      </c>
      <c r="B137" s="159" t="s">
        <v>6</v>
      </c>
      <c r="C137" s="166">
        <v>42278</v>
      </c>
      <c r="D137" s="159" t="s">
        <v>7</v>
      </c>
      <c r="E137" s="159" t="s">
        <v>28</v>
      </c>
      <c r="F137" s="159" t="s">
        <v>26</v>
      </c>
      <c r="G137" s="159" t="s">
        <v>25</v>
      </c>
      <c r="H137" s="162" t="s">
        <v>8</v>
      </c>
      <c r="I137" s="175">
        <v>20</v>
      </c>
      <c r="J137" s="23"/>
    </row>
    <row r="138" spans="1:10" x14ac:dyDescent="0.25">
      <c r="A138" s="65" t="str">
        <f t="shared" si="2"/>
        <v xml:space="preserve">Cohort 201442278Den HaagMan0 tot 23 jaarOverigPrimair onderwijs </v>
      </c>
      <c r="B138" s="159" t="s">
        <v>6</v>
      </c>
      <c r="C138" s="166">
        <v>42278</v>
      </c>
      <c r="D138" s="159" t="s">
        <v>7</v>
      </c>
      <c r="E138" s="159" t="s">
        <v>28</v>
      </c>
      <c r="F138" s="159" t="s">
        <v>26</v>
      </c>
      <c r="G138" s="159" t="s">
        <v>25</v>
      </c>
      <c r="H138" s="174" t="s">
        <v>55</v>
      </c>
      <c r="I138" s="175">
        <v>10</v>
      </c>
      <c r="J138" s="23"/>
    </row>
    <row r="139" spans="1:10" x14ac:dyDescent="0.25">
      <c r="A139" s="65" t="str">
        <f t="shared" si="2"/>
        <v>Cohort 201442278Den HaagMan0 tot 23 jaarOverigVoortgezet onderwijs</v>
      </c>
      <c r="B139" s="159" t="s">
        <v>6</v>
      </c>
      <c r="C139" s="166">
        <v>42278</v>
      </c>
      <c r="D139" s="159" t="s">
        <v>7</v>
      </c>
      <c r="E139" s="159" t="s">
        <v>28</v>
      </c>
      <c r="F139" s="159" t="s">
        <v>26</v>
      </c>
      <c r="G139" s="159" t="s">
        <v>25</v>
      </c>
      <c r="H139" s="174" t="s">
        <v>56</v>
      </c>
      <c r="I139" s="175">
        <v>5</v>
      </c>
      <c r="J139" s="23"/>
    </row>
    <row r="140" spans="1:10" x14ac:dyDescent="0.25">
      <c r="A140" s="65" t="str">
        <f t="shared" si="2"/>
        <v xml:space="preserve">Cohort 201442278Den HaagMan0 tot 23 jaarOverigMiddelbaar beroepsonderwijs (mbo) </v>
      </c>
      <c r="B140" s="159" t="s">
        <v>6</v>
      </c>
      <c r="C140" s="166">
        <v>42278</v>
      </c>
      <c r="D140" s="159" t="s">
        <v>7</v>
      </c>
      <c r="E140" s="159" t="s">
        <v>28</v>
      </c>
      <c r="F140" s="159" t="s">
        <v>26</v>
      </c>
      <c r="G140" s="159" t="s">
        <v>25</v>
      </c>
      <c r="H140" s="174" t="s">
        <v>57</v>
      </c>
      <c r="I140" s="175">
        <v>0</v>
      </c>
      <c r="J140" s="23"/>
    </row>
    <row r="141" spans="1:10" x14ac:dyDescent="0.25">
      <c r="A141" s="65" t="str">
        <f t="shared" si="2"/>
        <v xml:space="preserve">Cohort 201442278Den HaagMan0 tot 23 jaarOverigHoger beroepsonderwijs (hbo) </v>
      </c>
      <c r="B141" s="159" t="s">
        <v>6</v>
      </c>
      <c r="C141" s="166">
        <v>42278</v>
      </c>
      <c r="D141" s="159" t="s">
        <v>7</v>
      </c>
      <c r="E141" s="159" t="s">
        <v>28</v>
      </c>
      <c r="F141" s="159" t="s">
        <v>26</v>
      </c>
      <c r="G141" s="159" t="s">
        <v>25</v>
      </c>
      <c r="H141" s="174" t="s">
        <v>58</v>
      </c>
      <c r="I141" s="175">
        <v>0</v>
      </c>
      <c r="J141" s="23"/>
    </row>
    <row r="142" spans="1:10" x14ac:dyDescent="0.25">
      <c r="A142" s="65" t="str">
        <f t="shared" si="2"/>
        <v xml:space="preserve">Cohort 201442278Den HaagMan0 tot 23 jaarOverigWetenschappelijk onderwijs (wo) </v>
      </c>
      <c r="B142" s="159" t="s">
        <v>6</v>
      </c>
      <c r="C142" s="166">
        <v>42278</v>
      </c>
      <c r="D142" s="159" t="s">
        <v>7</v>
      </c>
      <c r="E142" s="159" t="s">
        <v>28</v>
      </c>
      <c r="F142" s="159" t="s">
        <v>26</v>
      </c>
      <c r="G142" s="159" t="s">
        <v>25</v>
      </c>
      <c r="H142" s="174" t="s">
        <v>59</v>
      </c>
      <c r="I142" s="175">
        <v>0</v>
      </c>
      <c r="J142" s="23"/>
    </row>
    <row r="143" spans="1:10" x14ac:dyDescent="0.25">
      <c r="A143" s="65" t="str">
        <f t="shared" si="2"/>
        <v>Cohort 201442278Den HaagMan0 tot 23 jaarOverigGeen onderwijs</v>
      </c>
      <c r="B143" s="159" t="s">
        <v>6</v>
      </c>
      <c r="C143" s="166">
        <v>42278</v>
      </c>
      <c r="D143" s="159" t="s">
        <v>7</v>
      </c>
      <c r="E143" s="159" t="s">
        <v>28</v>
      </c>
      <c r="F143" s="159" t="s">
        <v>26</v>
      </c>
      <c r="G143" s="159" t="s">
        <v>25</v>
      </c>
      <c r="H143" s="159" t="s">
        <v>60</v>
      </c>
      <c r="I143" s="175">
        <v>5</v>
      </c>
      <c r="J143" s="23"/>
    </row>
    <row r="144" spans="1:10" x14ac:dyDescent="0.25">
      <c r="A144" s="65" t="str">
        <f t="shared" si="2"/>
        <v>Cohort 201442278Den HaagMan23 tot 30 jaarTotaalTotaal</v>
      </c>
      <c r="B144" s="159" t="s">
        <v>6</v>
      </c>
      <c r="C144" s="166">
        <v>42278</v>
      </c>
      <c r="D144" s="159" t="s">
        <v>7</v>
      </c>
      <c r="E144" s="159" t="s">
        <v>28</v>
      </c>
      <c r="F144" s="159" t="s">
        <v>61</v>
      </c>
      <c r="G144" s="159" t="s">
        <v>8</v>
      </c>
      <c r="H144" s="162" t="s">
        <v>8</v>
      </c>
      <c r="I144" s="175">
        <v>25</v>
      </c>
      <c r="J144" s="23"/>
    </row>
    <row r="145" spans="1:10" x14ac:dyDescent="0.25">
      <c r="A145" s="65" t="str">
        <f t="shared" si="2"/>
        <v xml:space="preserve">Cohort 201442278Den HaagMan23 tot 30 jaarTotaalPrimair onderwijs </v>
      </c>
      <c r="B145" s="159" t="s">
        <v>6</v>
      </c>
      <c r="C145" s="166">
        <v>42278</v>
      </c>
      <c r="D145" s="159" t="s">
        <v>7</v>
      </c>
      <c r="E145" s="159" t="s">
        <v>28</v>
      </c>
      <c r="F145" s="159" t="s">
        <v>61</v>
      </c>
      <c r="G145" s="159" t="s">
        <v>8</v>
      </c>
      <c r="H145" s="174" t="s">
        <v>55</v>
      </c>
      <c r="I145" s="175">
        <v>0</v>
      </c>
      <c r="J145" s="23"/>
    </row>
    <row r="146" spans="1:10" x14ac:dyDescent="0.25">
      <c r="A146" s="65" t="str">
        <f t="shared" si="2"/>
        <v>Cohort 201442278Den HaagMan23 tot 30 jaarTotaalVoortgezet onderwijs</v>
      </c>
      <c r="B146" s="159" t="s">
        <v>6</v>
      </c>
      <c r="C146" s="166">
        <v>42278</v>
      </c>
      <c r="D146" s="159" t="s">
        <v>7</v>
      </c>
      <c r="E146" s="159" t="s">
        <v>28</v>
      </c>
      <c r="F146" s="159" t="s">
        <v>61</v>
      </c>
      <c r="G146" s="159" t="s">
        <v>8</v>
      </c>
      <c r="H146" s="174" t="s">
        <v>56</v>
      </c>
      <c r="I146" s="175">
        <v>0</v>
      </c>
      <c r="J146" s="23"/>
    </row>
    <row r="147" spans="1:10" x14ac:dyDescent="0.25">
      <c r="A147" s="65" t="str">
        <f t="shared" si="2"/>
        <v xml:space="preserve">Cohort 201442278Den HaagMan23 tot 30 jaarTotaalMiddelbaar beroepsonderwijs (mbo) </v>
      </c>
      <c r="B147" s="159" t="s">
        <v>6</v>
      </c>
      <c r="C147" s="166">
        <v>42278</v>
      </c>
      <c r="D147" s="159" t="s">
        <v>7</v>
      </c>
      <c r="E147" s="159" t="s">
        <v>28</v>
      </c>
      <c r="F147" s="159" t="s">
        <v>61</v>
      </c>
      <c r="G147" s="159" t="s">
        <v>8</v>
      </c>
      <c r="H147" s="174" t="s">
        <v>57</v>
      </c>
      <c r="I147" s="175">
        <v>0</v>
      </c>
      <c r="J147" s="23"/>
    </row>
    <row r="148" spans="1:10" x14ac:dyDescent="0.25">
      <c r="A148" s="65" t="str">
        <f t="shared" si="2"/>
        <v xml:space="preserve">Cohort 201442278Den HaagMan23 tot 30 jaarTotaalHoger beroepsonderwijs (hbo) </v>
      </c>
      <c r="B148" s="159" t="s">
        <v>6</v>
      </c>
      <c r="C148" s="166">
        <v>42278</v>
      </c>
      <c r="D148" s="159" t="s">
        <v>7</v>
      </c>
      <c r="E148" s="159" t="s">
        <v>28</v>
      </c>
      <c r="F148" s="159" t="s">
        <v>61</v>
      </c>
      <c r="G148" s="159" t="s">
        <v>8</v>
      </c>
      <c r="H148" s="174" t="s">
        <v>58</v>
      </c>
      <c r="I148" s="175">
        <v>0</v>
      </c>
      <c r="J148" s="23"/>
    </row>
    <row r="149" spans="1:10" x14ac:dyDescent="0.25">
      <c r="A149" s="65" t="str">
        <f t="shared" si="2"/>
        <v xml:space="preserve">Cohort 201442278Den HaagMan23 tot 30 jaarTotaalWetenschappelijk onderwijs (wo) </v>
      </c>
      <c r="B149" s="159" t="s">
        <v>6</v>
      </c>
      <c r="C149" s="166">
        <v>42278</v>
      </c>
      <c r="D149" s="159" t="s">
        <v>7</v>
      </c>
      <c r="E149" s="159" t="s">
        <v>28</v>
      </c>
      <c r="F149" s="159" t="s">
        <v>61</v>
      </c>
      <c r="G149" s="159" t="s">
        <v>8</v>
      </c>
      <c r="H149" s="174" t="s">
        <v>59</v>
      </c>
      <c r="I149" s="175">
        <v>0</v>
      </c>
      <c r="J149" s="23"/>
    </row>
    <row r="150" spans="1:10" x14ac:dyDescent="0.25">
      <c r="A150" s="65" t="str">
        <f t="shared" si="2"/>
        <v>Cohort 201442278Den HaagMan23 tot 30 jaarTotaalGeen onderwijs</v>
      </c>
      <c r="B150" s="159" t="s">
        <v>6</v>
      </c>
      <c r="C150" s="166">
        <v>42278</v>
      </c>
      <c r="D150" s="159" t="s">
        <v>7</v>
      </c>
      <c r="E150" s="159" t="s">
        <v>28</v>
      </c>
      <c r="F150" s="159" t="s">
        <v>61</v>
      </c>
      <c r="G150" s="159" t="s">
        <v>8</v>
      </c>
      <c r="H150" s="159" t="s">
        <v>60</v>
      </c>
      <c r="I150" s="175">
        <v>20</v>
      </c>
      <c r="J150" s="23"/>
    </row>
    <row r="151" spans="1:10" x14ac:dyDescent="0.25">
      <c r="A151" s="65" t="str">
        <f t="shared" si="2"/>
        <v>Cohort 201442278Den HaagMan23 tot 30 jaarSyriëTotaal</v>
      </c>
      <c r="B151" s="159" t="s">
        <v>6</v>
      </c>
      <c r="C151" s="166">
        <v>42278</v>
      </c>
      <c r="D151" s="159" t="s">
        <v>7</v>
      </c>
      <c r="E151" s="159" t="s">
        <v>28</v>
      </c>
      <c r="F151" s="159" t="s">
        <v>61</v>
      </c>
      <c r="G151" s="159" t="s">
        <v>23</v>
      </c>
      <c r="H151" s="162" t="s">
        <v>8</v>
      </c>
      <c r="I151" s="175">
        <v>10</v>
      </c>
      <c r="J151" s="23"/>
    </row>
    <row r="152" spans="1:10" x14ac:dyDescent="0.25">
      <c r="A152" s="65" t="str">
        <f t="shared" si="2"/>
        <v xml:space="preserve">Cohort 201442278Den HaagMan23 tot 30 jaarSyriëPrimair onderwijs </v>
      </c>
      <c r="B152" s="159" t="s">
        <v>6</v>
      </c>
      <c r="C152" s="166">
        <v>42278</v>
      </c>
      <c r="D152" s="159" t="s">
        <v>7</v>
      </c>
      <c r="E152" s="159" t="s">
        <v>28</v>
      </c>
      <c r="F152" s="159" t="s">
        <v>61</v>
      </c>
      <c r="G152" s="159" t="s">
        <v>23</v>
      </c>
      <c r="H152" s="174" t="s">
        <v>55</v>
      </c>
      <c r="I152" s="175">
        <v>0</v>
      </c>
      <c r="J152" s="23"/>
    </row>
    <row r="153" spans="1:10" x14ac:dyDescent="0.25">
      <c r="A153" s="65" t="str">
        <f t="shared" si="2"/>
        <v>Cohort 201442278Den HaagMan23 tot 30 jaarSyriëVoortgezet onderwijs</v>
      </c>
      <c r="B153" s="159" t="s">
        <v>6</v>
      </c>
      <c r="C153" s="166">
        <v>42278</v>
      </c>
      <c r="D153" s="159" t="s">
        <v>7</v>
      </c>
      <c r="E153" s="159" t="s">
        <v>28</v>
      </c>
      <c r="F153" s="159" t="s">
        <v>61</v>
      </c>
      <c r="G153" s="159" t="s">
        <v>23</v>
      </c>
      <c r="H153" s="174" t="s">
        <v>56</v>
      </c>
      <c r="I153" s="175">
        <v>0</v>
      </c>
      <c r="J153" s="23"/>
    </row>
    <row r="154" spans="1:10" x14ac:dyDescent="0.25">
      <c r="A154" s="65" t="str">
        <f t="shared" si="2"/>
        <v xml:space="preserve">Cohort 201442278Den HaagMan23 tot 30 jaarSyriëMiddelbaar beroepsonderwijs (mbo) </v>
      </c>
      <c r="B154" s="159" t="s">
        <v>6</v>
      </c>
      <c r="C154" s="166">
        <v>42278</v>
      </c>
      <c r="D154" s="159" t="s">
        <v>7</v>
      </c>
      <c r="E154" s="159" t="s">
        <v>28</v>
      </c>
      <c r="F154" s="159" t="s">
        <v>61</v>
      </c>
      <c r="G154" s="159" t="s">
        <v>23</v>
      </c>
      <c r="H154" s="174" t="s">
        <v>57</v>
      </c>
      <c r="I154" s="175">
        <v>0</v>
      </c>
      <c r="J154" s="23"/>
    </row>
    <row r="155" spans="1:10" x14ac:dyDescent="0.25">
      <c r="A155" s="65" t="str">
        <f t="shared" si="2"/>
        <v xml:space="preserve">Cohort 201442278Den HaagMan23 tot 30 jaarSyriëHoger beroepsonderwijs (hbo) </v>
      </c>
      <c r="B155" s="159" t="s">
        <v>6</v>
      </c>
      <c r="C155" s="166">
        <v>42278</v>
      </c>
      <c r="D155" s="159" t="s">
        <v>7</v>
      </c>
      <c r="E155" s="159" t="s">
        <v>28</v>
      </c>
      <c r="F155" s="159" t="s">
        <v>61</v>
      </c>
      <c r="G155" s="159" t="s">
        <v>23</v>
      </c>
      <c r="H155" s="174" t="s">
        <v>58</v>
      </c>
      <c r="I155" s="175">
        <v>0</v>
      </c>
      <c r="J155" s="23"/>
    </row>
    <row r="156" spans="1:10" x14ac:dyDescent="0.25">
      <c r="A156" s="65" t="str">
        <f t="shared" si="2"/>
        <v xml:space="preserve">Cohort 201442278Den HaagMan23 tot 30 jaarSyriëWetenschappelijk onderwijs (wo) </v>
      </c>
      <c r="B156" s="159" t="s">
        <v>6</v>
      </c>
      <c r="C156" s="166">
        <v>42278</v>
      </c>
      <c r="D156" s="159" t="s">
        <v>7</v>
      </c>
      <c r="E156" s="159" t="s">
        <v>28</v>
      </c>
      <c r="F156" s="159" t="s">
        <v>61</v>
      </c>
      <c r="G156" s="159" t="s">
        <v>23</v>
      </c>
      <c r="H156" s="174" t="s">
        <v>59</v>
      </c>
      <c r="I156" s="175">
        <v>0</v>
      </c>
      <c r="J156" s="23"/>
    </row>
    <row r="157" spans="1:10" x14ac:dyDescent="0.25">
      <c r="A157" s="65" t="str">
        <f t="shared" si="2"/>
        <v>Cohort 201442278Den HaagMan23 tot 30 jaarSyriëGeen onderwijs</v>
      </c>
      <c r="B157" s="159" t="s">
        <v>6</v>
      </c>
      <c r="C157" s="166">
        <v>42278</v>
      </c>
      <c r="D157" s="159" t="s">
        <v>7</v>
      </c>
      <c r="E157" s="159" t="s">
        <v>28</v>
      </c>
      <c r="F157" s="159" t="s">
        <v>61</v>
      </c>
      <c r="G157" s="159" t="s">
        <v>23</v>
      </c>
      <c r="H157" s="159" t="s">
        <v>60</v>
      </c>
      <c r="I157" s="175">
        <v>10</v>
      </c>
      <c r="J157" s="23"/>
    </row>
    <row r="158" spans="1:10" x14ac:dyDescent="0.25">
      <c r="A158" s="65" t="str">
        <f t="shared" si="2"/>
        <v>Cohort 201442278Den HaagMan23 tot 30 jaarEritreaTotaal</v>
      </c>
      <c r="B158" s="159" t="s">
        <v>6</v>
      </c>
      <c r="C158" s="166">
        <v>42278</v>
      </c>
      <c r="D158" s="159" t="s">
        <v>7</v>
      </c>
      <c r="E158" s="159" t="s">
        <v>28</v>
      </c>
      <c r="F158" s="159" t="s">
        <v>61</v>
      </c>
      <c r="G158" s="159" t="s">
        <v>24</v>
      </c>
      <c r="H158" s="162" t="s">
        <v>8</v>
      </c>
      <c r="I158" s="175">
        <v>5</v>
      </c>
      <c r="J158" s="23"/>
    </row>
    <row r="159" spans="1:10" x14ac:dyDescent="0.25">
      <c r="A159" s="65" t="str">
        <f t="shared" si="2"/>
        <v xml:space="preserve">Cohort 201442278Den HaagMan23 tot 30 jaarEritreaPrimair onderwijs </v>
      </c>
      <c r="B159" s="159" t="s">
        <v>6</v>
      </c>
      <c r="C159" s="166">
        <v>42278</v>
      </c>
      <c r="D159" s="159" t="s">
        <v>7</v>
      </c>
      <c r="E159" s="159" t="s">
        <v>28</v>
      </c>
      <c r="F159" s="159" t="s">
        <v>61</v>
      </c>
      <c r="G159" s="159" t="s">
        <v>24</v>
      </c>
      <c r="H159" s="174" t="s">
        <v>55</v>
      </c>
      <c r="I159" s="175">
        <v>0</v>
      </c>
      <c r="J159" s="23"/>
    </row>
    <row r="160" spans="1:10" x14ac:dyDescent="0.25">
      <c r="A160" s="65" t="str">
        <f t="shared" si="2"/>
        <v>Cohort 201442278Den HaagMan23 tot 30 jaarEritreaVoortgezet onderwijs</v>
      </c>
      <c r="B160" s="159" t="s">
        <v>6</v>
      </c>
      <c r="C160" s="166">
        <v>42278</v>
      </c>
      <c r="D160" s="159" t="s">
        <v>7</v>
      </c>
      <c r="E160" s="159" t="s">
        <v>28</v>
      </c>
      <c r="F160" s="159" t="s">
        <v>61</v>
      </c>
      <c r="G160" s="159" t="s">
        <v>24</v>
      </c>
      <c r="H160" s="174" t="s">
        <v>56</v>
      </c>
      <c r="I160" s="175">
        <v>0</v>
      </c>
      <c r="J160" s="23"/>
    </row>
    <row r="161" spans="1:10" x14ac:dyDescent="0.25">
      <c r="A161" s="65" t="str">
        <f t="shared" si="2"/>
        <v xml:space="preserve">Cohort 201442278Den HaagMan23 tot 30 jaarEritreaMiddelbaar beroepsonderwijs (mbo) </v>
      </c>
      <c r="B161" s="159" t="s">
        <v>6</v>
      </c>
      <c r="C161" s="166">
        <v>42278</v>
      </c>
      <c r="D161" s="159" t="s">
        <v>7</v>
      </c>
      <c r="E161" s="159" t="s">
        <v>28</v>
      </c>
      <c r="F161" s="159" t="s">
        <v>61</v>
      </c>
      <c r="G161" s="159" t="s">
        <v>24</v>
      </c>
      <c r="H161" s="174" t="s">
        <v>57</v>
      </c>
      <c r="I161" s="175">
        <v>0</v>
      </c>
      <c r="J161" s="23"/>
    </row>
    <row r="162" spans="1:10" x14ac:dyDescent="0.25">
      <c r="A162" s="65" t="str">
        <f t="shared" si="2"/>
        <v xml:space="preserve">Cohort 201442278Den HaagMan23 tot 30 jaarEritreaHoger beroepsonderwijs (hbo) </v>
      </c>
      <c r="B162" s="159" t="s">
        <v>6</v>
      </c>
      <c r="C162" s="166">
        <v>42278</v>
      </c>
      <c r="D162" s="159" t="s">
        <v>7</v>
      </c>
      <c r="E162" s="159" t="s">
        <v>28</v>
      </c>
      <c r="F162" s="159" t="s">
        <v>61</v>
      </c>
      <c r="G162" s="159" t="s">
        <v>24</v>
      </c>
      <c r="H162" s="174" t="s">
        <v>58</v>
      </c>
      <c r="I162" s="175">
        <v>0</v>
      </c>
      <c r="J162" s="23"/>
    </row>
    <row r="163" spans="1:10" x14ac:dyDescent="0.25">
      <c r="A163" s="65" t="str">
        <f t="shared" si="2"/>
        <v xml:space="preserve">Cohort 201442278Den HaagMan23 tot 30 jaarEritreaWetenschappelijk onderwijs (wo) </v>
      </c>
      <c r="B163" s="159" t="s">
        <v>6</v>
      </c>
      <c r="C163" s="166">
        <v>42278</v>
      </c>
      <c r="D163" s="159" t="s">
        <v>7</v>
      </c>
      <c r="E163" s="159" t="s">
        <v>28</v>
      </c>
      <c r="F163" s="159" t="s">
        <v>61</v>
      </c>
      <c r="G163" s="159" t="s">
        <v>24</v>
      </c>
      <c r="H163" s="174" t="s">
        <v>59</v>
      </c>
      <c r="I163" s="175">
        <v>0</v>
      </c>
      <c r="J163" s="23"/>
    </row>
    <row r="164" spans="1:10" x14ac:dyDescent="0.25">
      <c r="A164" s="65" t="str">
        <f t="shared" si="2"/>
        <v>Cohort 201442278Den HaagMan23 tot 30 jaarEritreaGeen onderwijs</v>
      </c>
      <c r="B164" s="159" t="s">
        <v>6</v>
      </c>
      <c r="C164" s="166">
        <v>42278</v>
      </c>
      <c r="D164" s="159" t="s">
        <v>7</v>
      </c>
      <c r="E164" s="159" t="s">
        <v>28</v>
      </c>
      <c r="F164" s="159" t="s">
        <v>61</v>
      </c>
      <c r="G164" s="159" t="s">
        <v>24</v>
      </c>
      <c r="H164" s="159" t="s">
        <v>60</v>
      </c>
      <c r="I164" s="175">
        <v>5</v>
      </c>
      <c r="J164" s="23"/>
    </row>
    <row r="165" spans="1:10" x14ac:dyDescent="0.25">
      <c r="A165" s="65" t="str">
        <f t="shared" si="2"/>
        <v>Cohort 201442278Den HaagMan23 tot 30 jaarOverigTotaal</v>
      </c>
      <c r="B165" s="159" t="s">
        <v>6</v>
      </c>
      <c r="C165" s="166">
        <v>42278</v>
      </c>
      <c r="D165" s="159" t="s">
        <v>7</v>
      </c>
      <c r="E165" s="159" t="s">
        <v>28</v>
      </c>
      <c r="F165" s="159" t="s">
        <v>61</v>
      </c>
      <c r="G165" s="159" t="s">
        <v>25</v>
      </c>
      <c r="H165" s="162" t="s">
        <v>8</v>
      </c>
      <c r="I165" s="175">
        <v>10</v>
      </c>
      <c r="J165" s="23"/>
    </row>
    <row r="166" spans="1:10" x14ac:dyDescent="0.25">
      <c r="A166" s="65" t="str">
        <f t="shared" si="2"/>
        <v xml:space="preserve">Cohort 201442278Den HaagMan23 tot 30 jaarOverigPrimair onderwijs </v>
      </c>
      <c r="B166" s="159" t="s">
        <v>6</v>
      </c>
      <c r="C166" s="166">
        <v>42278</v>
      </c>
      <c r="D166" s="159" t="s">
        <v>7</v>
      </c>
      <c r="E166" s="159" t="s">
        <v>28</v>
      </c>
      <c r="F166" s="159" t="s">
        <v>61</v>
      </c>
      <c r="G166" s="159" t="s">
        <v>25</v>
      </c>
      <c r="H166" s="174" t="s">
        <v>55</v>
      </c>
      <c r="I166" s="175">
        <v>0</v>
      </c>
      <c r="J166" s="23"/>
    </row>
    <row r="167" spans="1:10" x14ac:dyDescent="0.25">
      <c r="A167" s="65" t="str">
        <f t="shared" si="2"/>
        <v>Cohort 201442278Den HaagMan23 tot 30 jaarOverigVoortgezet onderwijs</v>
      </c>
      <c r="B167" s="159" t="s">
        <v>6</v>
      </c>
      <c r="C167" s="166">
        <v>42278</v>
      </c>
      <c r="D167" s="159" t="s">
        <v>7</v>
      </c>
      <c r="E167" s="159" t="s">
        <v>28</v>
      </c>
      <c r="F167" s="159" t="s">
        <v>61</v>
      </c>
      <c r="G167" s="159" t="s">
        <v>25</v>
      </c>
      <c r="H167" s="174" t="s">
        <v>56</v>
      </c>
      <c r="I167" s="175">
        <v>0</v>
      </c>
      <c r="J167" s="23"/>
    </row>
    <row r="168" spans="1:10" x14ac:dyDescent="0.25">
      <c r="A168" s="65" t="str">
        <f t="shared" si="2"/>
        <v xml:space="preserve">Cohort 201442278Den HaagMan23 tot 30 jaarOverigMiddelbaar beroepsonderwijs (mbo) </v>
      </c>
      <c r="B168" s="159" t="s">
        <v>6</v>
      </c>
      <c r="C168" s="166">
        <v>42278</v>
      </c>
      <c r="D168" s="159" t="s">
        <v>7</v>
      </c>
      <c r="E168" s="159" t="s">
        <v>28</v>
      </c>
      <c r="F168" s="159" t="s">
        <v>61</v>
      </c>
      <c r="G168" s="159" t="s">
        <v>25</v>
      </c>
      <c r="H168" s="174" t="s">
        <v>57</v>
      </c>
      <c r="I168" s="175">
        <v>0</v>
      </c>
      <c r="J168" s="23"/>
    </row>
    <row r="169" spans="1:10" x14ac:dyDescent="0.25">
      <c r="A169" s="65" t="str">
        <f t="shared" si="2"/>
        <v xml:space="preserve">Cohort 201442278Den HaagMan23 tot 30 jaarOverigHoger beroepsonderwijs (hbo) </v>
      </c>
      <c r="B169" s="159" t="s">
        <v>6</v>
      </c>
      <c r="C169" s="166">
        <v>42278</v>
      </c>
      <c r="D169" s="159" t="s">
        <v>7</v>
      </c>
      <c r="E169" s="159" t="s">
        <v>28</v>
      </c>
      <c r="F169" s="159" t="s">
        <v>61</v>
      </c>
      <c r="G169" s="159" t="s">
        <v>25</v>
      </c>
      <c r="H169" s="174" t="s">
        <v>58</v>
      </c>
      <c r="I169" s="175">
        <v>0</v>
      </c>
      <c r="J169" s="23"/>
    </row>
    <row r="170" spans="1:10" x14ac:dyDescent="0.25">
      <c r="A170" s="65" t="str">
        <f t="shared" si="2"/>
        <v xml:space="preserve">Cohort 201442278Den HaagMan23 tot 30 jaarOverigWetenschappelijk onderwijs (wo) </v>
      </c>
      <c r="B170" s="159" t="s">
        <v>6</v>
      </c>
      <c r="C170" s="166">
        <v>42278</v>
      </c>
      <c r="D170" s="159" t="s">
        <v>7</v>
      </c>
      <c r="E170" s="159" t="s">
        <v>28</v>
      </c>
      <c r="F170" s="159" t="s">
        <v>61</v>
      </c>
      <c r="G170" s="159" t="s">
        <v>25</v>
      </c>
      <c r="H170" s="174" t="s">
        <v>59</v>
      </c>
      <c r="I170" s="175">
        <v>0</v>
      </c>
      <c r="J170" s="23"/>
    </row>
    <row r="171" spans="1:10" x14ac:dyDescent="0.25">
      <c r="A171" s="65" t="str">
        <f t="shared" si="2"/>
        <v>Cohort 201442278Den HaagMan23 tot 30 jaarOverigGeen onderwijs</v>
      </c>
      <c r="B171" s="159" t="s">
        <v>6</v>
      </c>
      <c r="C171" s="166">
        <v>42278</v>
      </c>
      <c r="D171" s="159" t="s">
        <v>7</v>
      </c>
      <c r="E171" s="159" t="s">
        <v>28</v>
      </c>
      <c r="F171" s="159" t="s">
        <v>61</v>
      </c>
      <c r="G171" s="159" t="s">
        <v>25</v>
      </c>
      <c r="H171" s="159" t="s">
        <v>60</v>
      </c>
      <c r="I171" s="175">
        <v>10</v>
      </c>
      <c r="J171" s="23"/>
    </row>
    <row r="172" spans="1:10" x14ac:dyDescent="0.25">
      <c r="A172" s="65" t="str">
        <f t="shared" si="2"/>
        <v>Cohort 201442278Den HaagVrouwTotaalTotaalTotaal</v>
      </c>
      <c r="B172" s="159" t="s">
        <v>6</v>
      </c>
      <c r="C172" s="166">
        <v>42278</v>
      </c>
      <c r="D172" s="159" t="s">
        <v>7</v>
      </c>
      <c r="E172" s="159" t="s">
        <v>29</v>
      </c>
      <c r="F172" s="159" t="s">
        <v>8</v>
      </c>
      <c r="G172" s="159" t="s">
        <v>8</v>
      </c>
      <c r="H172" s="162" t="s">
        <v>8</v>
      </c>
      <c r="I172" s="175">
        <v>35</v>
      </c>
      <c r="J172" s="23"/>
    </row>
    <row r="173" spans="1:10" x14ac:dyDescent="0.25">
      <c r="A173" s="65" t="str">
        <f t="shared" si="2"/>
        <v xml:space="preserve">Cohort 201442278Den HaagVrouwTotaalTotaalPrimair onderwijs </v>
      </c>
      <c r="B173" s="159" t="s">
        <v>6</v>
      </c>
      <c r="C173" s="166">
        <v>42278</v>
      </c>
      <c r="D173" s="159" t="s">
        <v>7</v>
      </c>
      <c r="E173" s="159" t="s">
        <v>29</v>
      </c>
      <c r="F173" s="159" t="s">
        <v>8</v>
      </c>
      <c r="G173" s="159" t="s">
        <v>8</v>
      </c>
      <c r="H173" s="174" t="s">
        <v>55</v>
      </c>
      <c r="I173" s="175">
        <v>10</v>
      </c>
      <c r="J173" s="23"/>
    </row>
    <row r="174" spans="1:10" x14ac:dyDescent="0.25">
      <c r="A174" s="65" t="str">
        <f t="shared" si="2"/>
        <v>Cohort 201442278Den HaagVrouwTotaalTotaalVoortgezet onderwijs</v>
      </c>
      <c r="B174" s="159" t="s">
        <v>6</v>
      </c>
      <c r="C174" s="166">
        <v>42278</v>
      </c>
      <c r="D174" s="159" t="s">
        <v>7</v>
      </c>
      <c r="E174" s="159" t="s">
        <v>29</v>
      </c>
      <c r="F174" s="159" t="s">
        <v>8</v>
      </c>
      <c r="G174" s="159" t="s">
        <v>8</v>
      </c>
      <c r="H174" s="174" t="s">
        <v>56</v>
      </c>
      <c r="I174" s="175">
        <v>5</v>
      </c>
      <c r="J174" s="23"/>
    </row>
    <row r="175" spans="1:10" x14ac:dyDescent="0.25">
      <c r="A175" s="65" t="str">
        <f t="shared" si="2"/>
        <v xml:space="preserve">Cohort 201442278Den HaagVrouwTotaalTotaalMiddelbaar beroepsonderwijs (mbo) </v>
      </c>
      <c r="B175" s="159" t="s">
        <v>6</v>
      </c>
      <c r="C175" s="166">
        <v>42278</v>
      </c>
      <c r="D175" s="159" t="s">
        <v>7</v>
      </c>
      <c r="E175" s="159" t="s">
        <v>29</v>
      </c>
      <c r="F175" s="159" t="s">
        <v>8</v>
      </c>
      <c r="G175" s="159" t="s">
        <v>8</v>
      </c>
      <c r="H175" s="174" t="s">
        <v>57</v>
      </c>
      <c r="I175" s="175">
        <v>0</v>
      </c>
      <c r="J175" s="23"/>
    </row>
    <row r="176" spans="1:10" x14ac:dyDescent="0.25">
      <c r="A176" s="65" t="str">
        <f t="shared" si="2"/>
        <v xml:space="preserve">Cohort 201442278Den HaagVrouwTotaalTotaalHoger beroepsonderwijs (hbo) </v>
      </c>
      <c r="B176" s="159" t="s">
        <v>6</v>
      </c>
      <c r="C176" s="166">
        <v>42278</v>
      </c>
      <c r="D176" s="159" t="s">
        <v>7</v>
      </c>
      <c r="E176" s="159" t="s">
        <v>29</v>
      </c>
      <c r="F176" s="159" t="s">
        <v>8</v>
      </c>
      <c r="G176" s="159" t="s">
        <v>8</v>
      </c>
      <c r="H176" s="174" t="s">
        <v>58</v>
      </c>
      <c r="I176" s="175">
        <v>0</v>
      </c>
      <c r="J176" s="23"/>
    </row>
    <row r="177" spans="1:10" x14ac:dyDescent="0.25">
      <c r="A177" s="65" t="str">
        <f t="shared" si="2"/>
        <v xml:space="preserve">Cohort 201442278Den HaagVrouwTotaalTotaalWetenschappelijk onderwijs (wo) </v>
      </c>
      <c r="B177" s="159" t="s">
        <v>6</v>
      </c>
      <c r="C177" s="166">
        <v>42278</v>
      </c>
      <c r="D177" s="159" t="s">
        <v>7</v>
      </c>
      <c r="E177" s="159" t="s">
        <v>29</v>
      </c>
      <c r="F177" s="159" t="s">
        <v>8</v>
      </c>
      <c r="G177" s="159" t="s">
        <v>8</v>
      </c>
      <c r="H177" s="174" t="s">
        <v>59</v>
      </c>
      <c r="I177" s="175">
        <v>0</v>
      </c>
      <c r="J177" s="23"/>
    </row>
    <row r="178" spans="1:10" x14ac:dyDescent="0.25">
      <c r="A178" s="65" t="str">
        <f t="shared" si="2"/>
        <v>Cohort 201442278Den HaagVrouwTotaalTotaalGeen onderwijs</v>
      </c>
      <c r="B178" s="159" t="s">
        <v>6</v>
      </c>
      <c r="C178" s="166">
        <v>42278</v>
      </c>
      <c r="D178" s="159" t="s">
        <v>7</v>
      </c>
      <c r="E178" s="159" t="s">
        <v>29</v>
      </c>
      <c r="F178" s="159" t="s">
        <v>8</v>
      </c>
      <c r="G178" s="159" t="s">
        <v>8</v>
      </c>
      <c r="H178" s="159" t="s">
        <v>60</v>
      </c>
      <c r="I178" s="175">
        <v>20</v>
      </c>
      <c r="J178" s="23"/>
    </row>
    <row r="179" spans="1:10" x14ac:dyDescent="0.25">
      <c r="A179" s="65" t="str">
        <f t="shared" si="2"/>
        <v>Cohort 201442278Den HaagVrouwTotaalSyriëTotaal</v>
      </c>
      <c r="B179" s="159" t="s">
        <v>6</v>
      </c>
      <c r="C179" s="166">
        <v>42278</v>
      </c>
      <c r="D179" s="159" t="s">
        <v>7</v>
      </c>
      <c r="E179" s="159" t="s">
        <v>29</v>
      </c>
      <c r="F179" s="159" t="s">
        <v>8</v>
      </c>
      <c r="G179" s="159" t="s">
        <v>23</v>
      </c>
      <c r="H179" s="162" t="s">
        <v>8</v>
      </c>
      <c r="I179" s="175">
        <v>5</v>
      </c>
      <c r="J179" s="23"/>
    </row>
    <row r="180" spans="1:10" x14ac:dyDescent="0.25">
      <c r="A180" s="65" t="str">
        <f t="shared" si="2"/>
        <v xml:space="preserve">Cohort 201442278Den HaagVrouwTotaalSyriëPrimair onderwijs </v>
      </c>
      <c r="B180" s="159" t="s">
        <v>6</v>
      </c>
      <c r="C180" s="166">
        <v>42278</v>
      </c>
      <c r="D180" s="159" t="s">
        <v>7</v>
      </c>
      <c r="E180" s="159" t="s">
        <v>29</v>
      </c>
      <c r="F180" s="159" t="s">
        <v>8</v>
      </c>
      <c r="G180" s="159" t="s">
        <v>23</v>
      </c>
      <c r="H180" s="174" t="s">
        <v>55</v>
      </c>
      <c r="I180" s="175">
        <v>0</v>
      </c>
      <c r="J180" s="23"/>
    </row>
    <row r="181" spans="1:10" x14ac:dyDescent="0.25">
      <c r="A181" s="65" t="str">
        <f t="shared" si="2"/>
        <v>Cohort 201442278Den HaagVrouwTotaalSyriëVoortgezet onderwijs</v>
      </c>
      <c r="B181" s="159" t="s">
        <v>6</v>
      </c>
      <c r="C181" s="166">
        <v>42278</v>
      </c>
      <c r="D181" s="159" t="s">
        <v>7</v>
      </c>
      <c r="E181" s="159" t="s">
        <v>29</v>
      </c>
      <c r="F181" s="159" t="s">
        <v>8</v>
      </c>
      <c r="G181" s="159" t="s">
        <v>23</v>
      </c>
      <c r="H181" s="174" t="s">
        <v>56</v>
      </c>
      <c r="I181" s="175">
        <v>0</v>
      </c>
      <c r="J181" s="23"/>
    </row>
    <row r="182" spans="1:10" x14ac:dyDescent="0.25">
      <c r="A182" s="65" t="str">
        <f t="shared" si="2"/>
        <v xml:space="preserve">Cohort 201442278Den HaagVrouwTotaalSyriëMiddelbaar beroepsonderwijs (mbo) </v>
      </c>
      <c r="B182" s="159" t="s">
        <v>6</v>
      </c>
      <c r="C182" s="166">
        <v>42278</v>
      </c>
      <c r="D182" s="159" t="s">
        <v>7</v>
      </c>
      <c r="E182" s="159" t="s">
        <v>29</v>
      </c>
      <c r="F182" s="159" t="s">
        <v>8</v>
      </c>
      <c r="G182" s="159" t="s">
        <v>23</v>
      </c>
      <c r="H182" s="174" t="s">
        <v>57</v>
      </c>
      <c r="I182" s="175">
        <v>0</v>
      </c>
      <c r="J182" s="23"/>
    </row>
    <row r="183" spans="1:10" x14ac:dyDescent="0.25">
      <c r="A183" s="65" t="str">
        <f t="shared" si="2"/>
        <v xml:space="preserve">Cohort 201442278Den HaagVrouwTotaalSyriëHoger beroepsonderwijs (hbo) </v>
      </c>
      <c r="B183" s="159" t="s">
        <v>6</v>
      </c>
      <c r="C183" s="166">
        <v>42278</v>
      </c>
      <c r="D183" s="159" t="s">
        <v>7</v>
      </c>
      <c r="E183" s="159" t="s">
        <v>29</v>
      </c>
      <c r="F183" s="159" t="s">
        <v>8</v>
      </c>
      <c r="G183" s="159" t="s">
        <v>23</v>
      </c>
      <c r="H183" s="174" t="s">
        <v>58</v>
      </c>
      <c r="I183" s="175">
        <v>0</v>
      </c>
      <c r="J183" s="23"/>
    </row>
    <row r="184" spans="1:10" x14ac:dyDescent="0.25">
      <c r="A184" s="65" t="str">
        <f t="shared" si="2"/>
        <v xml:space="preserve">Cohort 201442278Den HaagVrouwTotaalSyriëWetenschappelijk onderwijs (wo) </v>
      </c>
      <c r="B184" s="159" t="s">
        <v>6</v>
      </c>
      <c r="C184" s="166">
        <v>42278</v>
      </c>
      <c r="D184" s="159" t="s">
        <v>7</v>
      </c>
      <c r="E184" s="159" t="s">
        <v>29</v>
      </c>
      <c r="F184" s="159" t="s">
        <v>8</v>
      </c>
      <c r="G184" s="159" t="s">
        <v>23</v>
      </c>
      <c r="H184" s="174" t="s">
        <v>59</v>
      </c>
      <c r="I184" s="175">
        <v>0</v>
      </c>
      <c r="J184" s="23"/>
    </row>
    <row r="185" spans="1:10" x14ac:dyDescent="0.25">
      <c r="A185" s="65" t="str">
        <f t="shared" si="2"/>
        <v>Cohort 201442278Den HaagVrouwTotaalSyriëGeen onderwijs</v>
      </c>
      <c r="B185" s="159" t="s">
        <v>6</v>
      </c>
      <c r="C185" s="166">
        <v>42278</v>
      </c>
      <c r="D185" s="159" t="s">
        <v>7</v>
      </c>
      <c r="E185" s="159" t="s">
        <v>29</v>
      </c>
      <c r="F185" s="159" t="s">
        <v>8</v>
      </c>
      <c r="G185" s="159" t="s">
        <v>23</v>
      </c>
      <c r="H185" s="159" t="s">
        <v>60</v>
      </c>
      <c r="I185" s="175">
        <v>0</v>
      </c>
      <c r="J185" s="23"/>
    </row>
    <row r="186" spans="1:10" x14ac:dyDescent="0.25">
      <c r="A186" s="65" t="str">
        <f t="shared" si="2"/>
        <v>Cohort 201442278Den HaagVrouwTotaalEritreaTotaal</v>
      </c>
      <c r="B186" s="159" t="s">
        <v>6</v>
      </c>
      <c r="C186" s="166">
        <v>42278</v>
      </c>
      <c r="D186" s="159" t="s">
        <v>7</v>
      </c>
      <c r="E186" s="159" t="s">
        <v>29</v>
      </c>
      <c r="F186" s="159" t="s">
        <v>8</v>
      </c>
      <c r="G186" s="159" t="s">
        <v>24</v>
      </c>
      <c r="H186" s="162" t="s">
        <v>8</v>
      </c>
      <c r="I186" s="175">
        <v>0</v>
      </c>
      <c r="J186" s="23"/>
    </row>
    <row r="187" spans="1:10" x14ac:dyDescent="0.25">
      <c r="A187" s="65" t="str">
        <f t="shared" si="2"/>
        <v xml:space="preserve">Cohort 201442278Den HaagVrouwTotaalEritreaPrimair onderwijs </v>
      </c>
      <c r="B187" s="159" t="s">
        <v>6</v>
      </c>
      <c r="C187" s="166">
        <v>42278</v>
      </c>
      <c r="D187" s="159" t="s">
        <v>7</v>
      </c>
      <c r="E187" s="159" t="s">
        <v>29</v>
      </c>
      <c r="F187" s="159" t="s">
        <v>8</v>
      </c>
      <c r="G187" s="159" t="s">
        <v>24</v>
      </c>
      <c r="H187" s="174" t="s">
        <v>55</v>
      </c>
      <c r="I187" s="175">
        <v>0</v>
      </c>
      <c r="J187" s="23"/>
    </row>
    <row r="188" spans="1:10" x14ac:dyDescent="0.25">
      <c r="A188" s="65" t="str">
        <f t="shared" si="2"/>
        <v>Cohort 201442278Den HaagVrouwTotaalEritreaVoortgezet onderwijs</v>
      </c>
      <c r="B188" s="159" t="s">
        <v>6</v>
      </c>
      <c r="C188" s="166">
        <v>42278</v>
      </c>
      <c r="D188" s="159" t="s">
        <v>7</v>
      </c>
      <c r="E188" s="159" t="s">
        <v>29</v>
      </c>
      <c r="F188" s="159" t="s">
        <v>8</v>
      </c>
      <c r="G188" s="159" t="s">
        <v>24</v>
      </c>
      <c r="H188" s="174" t="s">
        <v>56</v>
      </c>
      <c r="I188" s="175">
        <v>0</v>
      </c>
      <c r="J188" s="23"/>
    </row>
    <row r="189" spans="1:10" x14ac:dyDescent="0.25">
      <c r="A189" s="65" t="str">
        <f t="shared" si="2"/>
        <v xml:space="preserve">Cohort 201442278Den HaagVrouwTotaalEritreaMiddelbaar beroepsonderwijs (mbo) </v>
      </c>
      <c r="B189" s="159" t="s">
        <v>6</v>
      </c>
      <c r="C189" s="166">
        <v>42278</v>
      </c>
      <c r="D189" s="159" t="s">
        <v>7</v>
      </c>
      <c r="E189" s="159" t="s">
        <v>29</v>
      </c>
      <c r="F189" s="159" t="s">
        <v>8</v>
      </c>
      <c r="G189" s="159" t="s">
        <v>24</v>
      </c>
      <c r="H189" s="174" t="s">
        <v>57</v>
      </c>
      <c r="I189" s="175">
        <v>0</v>
      </c>
      <c r="J189" s="23"/>
    </row>
    <row r="190" spans="1:10" x14ac:dyDescent="0.25">
      <c r="A190" s="65" t="str">
        <f t="shared" si="2"/>
        <v xml:space="preserve">Cohort 201442278Den HaagVrouwTotaalEritreaHoger beroepsonderwijs (hbo) </v>
      </c>
      <c r="B190" s="159" t="s">
        <v>6</v>
      </c>
      <c r="C190" s="166">
        <v>42278</v>
      </c>
      <c r="D190" s="159" t="s">
        <v>7</v>
      </c>
      <c r="E190" s="159" t="s">
        <v>29</v>
      </c>
      <c r="F190" s="159" t="s">
        <v>8</v>
      </c>
      <c r="G190" s="159" t="s">
        <v>24</v>
      </c>
      <c r="H190" s="174" t="s">
        <v>58</v>
      </c>
      <c r="I190" s="175">
        <v>0</v>
      </c>
      <c r="J190" s="23"/>
    </row>
    <row r="191" spans="1:10" x14ac:dyDescent="0.25">
      <c r="A191" s="65" t="str">
        <f t="shared" si="2"/>
        <v xml:space="preserve">Cohort 201442278Den HaagVrouwTotaalEritreaWetenschappelijk onderwijs (wo) </v>
      </c>
      <c r="B191" s="159" t="s">
        <v>6</v>
      </c>
      <c r="C191" s="166">
        <v>42278</v>
      </c>
      <c r="D191" s="159" t="s">
        <v>7</v>
      </c>
      <c r="E191" s="159" t="s">
        <v>29</v>
      </c>
      <c r="F191" s="159" t="s">
        <v>8</v>
      </c>
      <c r="G191" s="159" t="s">
        <v>24</v>
      </c>
      <c r="H191" s="174" t="s">
        <v>59</v>
      </c>
      <c r="I191" s="175">
        <v>0</v>
      </c>
      <c r="J191" s="23"/>
    </row>
    <row r="192" spans="1:10" x14ac:dyDescent="0.25">
      <c r="A192" s="65" t="str">
        <f t="shared" si="2"/>
        <v>Cohort 201442278Den HaagVrouwTotaalEritreaGeen onderwijs</v>
      </c>
      <c r="B192" s="159" t="s">
        <v>6</v>
      </c>
      <c r="C192" s="166">
        <v>42278</v>
      </c>
      <c r="D192" s="159" t="s">
        <v>7</v>
      </c>
      <c r="E192" s="159" t="s">
        <v>29</v>
      </c>
      <c r="F192" s="159" t="s">
        <v>8</v>
      </c>
      <c r="G192" s="159" t="s">
        <v>24</v>
      </c>
      <c r="H192" s="159" t="s">
        <v>60</v>
      </c>
      <c r="I192" s="175">
        <v>0</v>
      </c>
      <c r="J192" s="23"/>
    </row>
    <row r="193" spans="1:10" x14ac:dyDescent="0.25">
      <c r="A193" s="65" t="str">
        <f t="shared" si="2"/>
        <v>Cohort 201442278Den HaagVrouwTotaalOverigTotaal</v>
      </c>
      <c r="B193" s="159" t="s">
        <v>6</v>
      </c>
      <c r="C193" s="166">
        <v>42278</v>
      </c>
      <c r="D193" s="159" t="s">
        <v>7</v>
      </c>
      <c r="E193" s="159" t="s">
        <v>29</v>
      </c>
      <c r="F193" s="159" t="s">
        <v>8</v>
      </c>
      <c r="G193" s="159" t="s">
        <v>25</v>
      </c>
      <c r="H193" s="162" t="s">
        <v>8</v>
      </c>
      <c r="I193" s="175">
        <v>30</v>
      </c>
      <c r="J193" s="23"/>
    </row>
    <row r="194" spans="1:10" x14ac:dyDescent="0.25">
      <c r="A194" s="65" t="str">
        <f t="shared" si="2"/>
        <v xml:space="preserve">Cohort 201442278Den HaagVrouwTotaalOverigPrimair onderwijs </v>
      </c>
      <c r="B194" s="159" t="s">
        <v>6</v>
      </c>
      <c r="C194" s="166">
        <v>42278</v>
      </c>
      <c r="D194" s="159" t="s">
        <v>7</v>
      </c>
      <c r="E194" s="159" t="s">
        <v>29</v>
      </c>
      <c r="F194" s="159" t="s">
        <v>8</v>
      </c>
      <c r="G194" s="159" t="s">
        <v>25</v>
      </c>
      <c r="H194" s="174" t="s">
        <v>55</v>
      </c>
      <c r="I194" s="175">
        <v>10</v>
      </c>
      <c r="J194" s="23"/>
    </row>
    <row r="195" spans="1:10" x14ac:dyDescent="0.25">
      <c r="A195" s="65" t="str">
        <f t="shared" si="2"/>
        <v>Cohort 201442278Den HaagVrouwTotaalOverigVoortgezet onderwijs</v>
      </c>
      <c r="B195" s="159" t="s">
        <v>6</v>
      </c>
      <c r="C195" s="166">
        <v>42278</v>
      </c>
      <c r="D195" s="159" t="s">
        <v>7</v>
      </c>
      <c r="E195" s="159" t="s">
        <v>29</v>
      </c>
      <c r="F195" s="159" t="s">
        <v>8</v>
      </c>
      <c r="G195" s="159" t="s">
        <v>25</v>
      </c>
      <c r="H195" s="174" t="s">
        <v>56</v>
      </c>
      <c r="I195" s="175">
        <v>5</v>
      </c>
      <c r="J195" s="23"/>
    </row>
    <row r="196" spans="1:10" x14ac:dyDescent="0.25">
      <c r="A196" s="65" t="str">
        <f t="shared" si="2"/>
        <v xml:space="preserve">Cohort 201442278Den HaagVrouwTotaalOverigMiddelbaar beroepsonderwijs (mbo) </v>
      </c>
      <c r="B196" s="159" t="s">
        <v>6</v>
      </c>
      <c r="C196" s="166">
        <v>42278</v>
      </c>
      <c r="D196" s="159" t="s">
        <v>7</v>
      </c>
      <c r="E196" s="159" t="s">
        <v>29</v>
      </c>
      <c r="F196" s="159" t="s">
        <v>8</v>
      </c>
      <c r="G196" s="159" t="s">
        <v>25</v>
      </c>
      <c r="H196" s="174" t="s">
        <v>57</v>
      </c>
      <c r="I196" s="175">
        <v>0</v>
      </c>
      <c r="J196" s="23"/>
    </row>
    <row r="197" spans="1:10" x14ac:dyDescent="0.25">
      <c r="A197" s="65" t="str">
        <f t="shared" ref="A197:A260" si="3">B197&amp;C197&amp;D197&amp;E197&amp;F197&amp;G197&amp;H197</f>
        <v xml:space="preserve">Cohort 201442278Den HaagVrouwTotaalOverigHoger beroepsonderwijs (hbo) </v>
      </c>
      <c r="B197" s="159" t="s">
        <v>6</v>
      </c>
      <c r="C197" s="166">
        <v>42278</v>
      </c>
      <c r="D197" s="159" t="s">
        <v>7</v>
      </c>
      <c r="E197" s="159" t="s">
        <v>29</v>
      </c>
      <c r="F197" s="159" t="s">
        <v>8</v>
      </c>
      <c r="G197" s="159" t="s">
        <v>25</v>
      </c>
      <c r="H197" s="174" t="s">
        <v>58</v>
      </c>
      <c r="I197" s="175">
        <v>0</v>
      </c>
      <c r="J197" s="23"/>
    </row>
    <row r="198" spans="1:10" x14ac:dyDescent="0.25">
      <c r="A198" s="65" t="str">
        <f t="shared" si="3"/>
        <v xml:space="preserve">Cohort 201442278Den HaagVrouwTotaalOverigWetenschappelijk onderwijs (wo) </v>
      </c>
      <c r="B198" s="159" t="s">
        <v>6</v>
      </c>
      <c r="C198" s="166">
        <v>42278</v>
      </c>
      <c r="D198" s="159" t="s">
        <v>7</v>
      </c>
      <c r="E198" s="159" t="s">
        <v>29</v>
      </c>
      <c r="F198" s="159" t="s">
        <v>8</v>
      </c>
      <c r="G198" s="159" t="s">
        <v>25</v>
      </c>
      <c r="H198" s="174" t="s">
        <v>59</v>
      </c>
      <c r="I198" s="175">
        <v>0</v>
      </c>
      <c r="J198" s="23"/>
    </row>
    <row r="199" spans="1:10" x14ac:dyDescent="0.25">
      <c r="A199" s="65" t="str">
        <f t="shared" si="3"/>
        <v>Cohort 201442278Den HaagVrouwTotaalOverigGeen onderwijs</v>
      </c>
      <c r="B199" s="159" t="s">
        <v>6</v>
      </c>
      <c r="C199" s="166">
        <v>42278</v>
      </c>
      <c r="D199" s="159" t="s">
        <v>7</v>
      </c>
      <c r="E199" s="159" t="s">
        <v>29</v>
      </c>
      <c r="F199" s="159" t="s">
        <v>8</v>
      </c>
      <c r="G199" s="159" t="s">
        <v>25</v>
      </c>
      <c r="H199" s="159" t="s">
        <v>60</v>
      </c>
      <c r="I199" s="175">
        <v>15</v>
      </c>
      <c r="J199" s="23"/>
    </row>
    <row r="200" spans="1:10" x14ac:dyDescent="0.25">
      <c r="A200" s="65" t="str">
        <f t="shared" si="3"/>
        <v>Cohort 201442278Den HaagVrouw0 tot 23 jaarTotaalTotaal</v>
      </c>
      <c r="B200" s="159" t="s">
        <v>6</v>
      </c>
      <c r="C200" s="166">
        <v>42278</v>
      </c>
      <c r="D200" s="159" t="s">
        <v>7</v>
      </c>
      <c r="E200" s="159" t="s">
        <v>29</v>
      </c>
      <c r="F200" s="159" t="s">
        <v>26</v>
      </c>
      <c r="G200" s="159" t="s">
        <v>8</v>
      </c>
      <c r="H200" s="162" t="s">
        <v>8</v>
      </c>
      <c r="I200" s="175">
        <v>25</v>
      </c>
      <c r="J200" s="23"/>
    </row>
    <row r="201" spans="1:10" x14ac:dyDescent="0.25">
      <c r="A201" s="65" t="str">
        <f t="shared" si="3"/>
        <v xml:space="preserve">Cohort 201442278Den HaagVrouw0 tot 23 jaarTotaalPrimair onderwijs </v>
      </c>
      <c r="B201" s="159" t="s">
        <v>6</v>
      </c>
      <c r="C201" s="166">
        <v>42278</v>
      </c>
      <c r="D201" s="159" t="s">
        <v>7</v>
      </c>
      <c r="E201" s="159" t="s">
        <v>29</v>
      </c>
      <c r="F201" s="159" t="s">
        <v>26</v>
      </c>
      <c r="G201" s="159" t="s">
        <v>8</v>
      </c>
      <c r="H201" s="174" t="s">
        <v>55</v>
      </c>
      <c r="I201" s="175">
        <v>10</v>
      </c>
      <c r="J201" s="23"/>
    </row>
    <row r="202" spans="1:10" x14ac:dyDescent="0.25">
      <c r="A202" s="65" t="str">
        <f t="shared" si="3"/>
        <v>Cohort 201442278Den HaagVrouw0 tot 23 jaarTotaalVoortgezet onderwijs</v>
      </c>
      <c r="B202" s="159" t="s">
        <v>6</v>
      </c>
      <c r="C202" s="166">
        <v>42278</v>
      </c>
      <c r="D202" s="159" t="s">
        <v>7</v>
      </c>
      <c r="E202" s="159" t="s">
        <v>29</v>
      </c>
      <c r="F202" s="159" t="s">
        <v>26</v>
      </c>
      <c r="G202" s="159" t="s">
        <v>8</v>
      </c>
      <c r="H202" s="174" t="s">
        <v>56</v>
      </c>
      <c r="I202" s="175">
        <v>5</v>
      </c>
      <c r="J202" s="23"/>
    </row>
    <row r="203" spans="1:10" x14ac:dyDescent="0.25">
      <c r="A203" s="65" t="str">
        <f t="shared" si="3"/>
        <v xml:space="preserve">Cohort 201442278Den HaagVrouw0 tot 23 jaarTotaalMiddelbaar beroepsonderwijs (mbo) </v>
      </c>
      <c r="B203" s="159" t="s">
        <v>6</v>
      </c>
      <c r="C203" s="166">
        <v>42278</v>
      </c>
      <c r="D203" s="159" t="s">
        <v>7</v>
      </c>
      <c r="E203" s="159" t="s">
        <v>29</v>
      </c>
      <c r="F203" s="159" t="s">
        <v>26</v>
      </c>
      <c r="G203" s="159" t="s">
        <v>8</v>
      </c>
      <c r="H203" s="174" t="s">
        <v>57</v>
      </c>
      <c r="I203" s="175">
        <v>0</v>
      </c>
      <c r="J203" s="23"/>
    </row>
    <row r="204" spans="1:10" x14ac:dyDescent="0.25">
      <c r="A204" s="65" t="str">
        <f t="shared" si="3"/>
        <v xml:space="preserve">Cohort 201442278Den HaagVrouw0 tot 23 jaarTotaalHoger beroepsonderwijs (hbo) </v>
      </c>
      <c r="B204" s="159" t="s">
        <v>6</v>
      </c>
      <c r="C204" s="166">
        <v>42278</v>
      </c>
      <c r="D204" s="159" t="s">
        <v>7</v>
      </c>
      <c r="E204" s="159" t="s">
        <v>29</v>
      </c>
      <c r="F204" s="159" t="s">
        <v>26</v>
      </c>
      <c r="G204" s="159" t="s">
        <v>8</v>
      </c>
      <c r="H204" s="174" t="s">
        <v>58</v>
      </c>
      <c r="I204" s="175">
        <v>0</v>
      </c>
      <c r="J204" s="23"/>
    </row>
    <row r="205" spans="1:10" x14ac:dyDescent="0.25">
      <c r="A205" s="65" t="str">
        <f t="shared" si="3"/>
        <v xml:space="preserve">Cohort 201442278Den HaagVrouw0 tot 23 jaarTotaalWetenschappelijk onderwijs (wo) </v>
      </c>
      <c r="B205" s="159" t="s">
        <v>6</v>
      </c>
      <c r="C205" s="166">
        <v>42278</v>
      </c>
      <c r="D205" s="159" t="s">
        <v>7</v>
      </c>
      <c r="E205" s="159" t="s">
        <v>29</v>
      </c>
      <c r="F205" s="159" t="s">
        <v>26</v>
      </c>
      <c r="G205" s="159" t="s">
        <v>8</v>
      </c>
      <c r="H205" s="174" t="s">
        <v>59</v>
      </c>
      <c r="I205" s="175">
        <v>0</v>
      </c>
      <c r="J205" s="23"/>
    </row>
    <row r="206" spans="1:10" x14ac:dyDescent="0.25">
      <c r="A206" s="65" t="str">
        <f t="shared" si="3"/>
        <v>Cohort 201442278Den HaagVrouw0 tot 23 jaarTotaalGeen onderwijs</v>
      </c>
      <c r="B206" s="159" t="s">
        <v>6</v>
      </c>
      <c r="C206" s="166">
        <v>42278</v>
      </c>
      <c r="D206" s="159" t="s">
        <v>7</v>
      </c>
      <c r="E206" s="159" t="s">
        <v>29</v>
      </c>
      <c r="F206" s="159" t="s">
        <v>26</v>
      </c>
      <c r="G206" s="159" t="s">
        <v>8</v>
      </c>
      <c r="H206" s="159" t="s">
        <v>60</v>
      </c>
      <c r="I206" s="175">
        <v>10</v>
      </c>
      <c r="J206" s="23"/>
    </row>
    <row r="207" spans="1:10" x14ac:dyDescent="0.25">
      <c r="A207" s="65" t="str">
        <f t="shared" si="3"/>
        <v>Cohort 201442278Den HaagVrouw0 tot 23 jaarSyriëTotaal</v>
      </c>
      <c r="B207" s="159" t="s">
        <v>6</v>
      </c>
      <c r="C207" s="166">
        <v>42278</v>
      </c>
      <c r="D207" s="159" t="s">
        <v>7</v>
      </c>
      <c r="E207" s="159" t="s">
        <v>29</v>
      </c>
      <c r="F207" s="159" t="s">
        <v>26</v>
      </c>
      <c r="G207" s="159" t="s">
        <v>23</v>
      </c>
      <c r="H207" s="162" t="s">
        <v>8</v>
      </c>
      <c r="I207" s="175">
        <v>5</v>
      </c>
      <c r="J207" s="23"/>
    </row>
    <row r="208" spans="1:10" x14ac:dyDescent="0.25">
      <c r="A208" s="65" t="str">
        <f t="shared" si="3"/>
        <v xml:space="preserve">Cohort 201442278Den HaagVrouw0 tot 23 jaarSyriëPrimair onderwijs </v>
      </c>
      <c r="B208" s="159" t="s">
        <v>6</v>
      </c>
      <c r="C208" s="166">
        <v>42278</v>
      </c>
      <c r="D208" s="159" t="s">
        <v>7</v>
      </c>
      <c r="E208" s="159" t="s">
        <v>29</v>
      </c>
      <c r="F208" s="159" t="s">
        <v>26</v>
      </c>
      <c r="G208" s="159" t="s">
        <v>23</v>
      </c>
      <c r="H208" s="174" t="s">
        <v>55</v>
      </c>
      <c r="I208" s="175">
        <v>0</v>
      </c>
      <c r="J208" s="23"/>
    </row>
    <row r="209" spans="1:10" x14ac:dyDescent="0.25">
      <c r="A209" s="65" t="str">
        <f t="shared" si="3"/>
        <v>Cohort 201442278Den HaagVrouw0 tot 23 jaarSyriëVoortgezet onderwijs</v>
      </c>
      <c r="B209" s="159" t="s">
        <v>6</v>
      </c>
      <c r="C209" s="166">
        <v>42278</v>
      </c>
      <c r="D209" s="159" t="s">
        <v>7</v>
      </c>
      <c r="E209" s="159" t="s">
        <v>29</v>
      </c>
      <c r="F209" s="159" t="s">
        <v>26</v>
      </c>
      <c r="G209" s="159" t="s">
        <v>23</v>
      </c>
      <c r="H209" s="174" t="s">
        <v>56</v>
      </c>
      <c r="I209" s="175">
        <v>0</v>
      </c>
      <c r="J209" s="23"/>
    </row>
    <row r="210" spans="1:10" x14ac:dyDescent="0.25">
      <c r="A210" s="65" t="str">
        <f t="shared" si="3"/>
        <v xml:space="preserve">Cohort 201442278Den HaagVrouw0 tot 23 jaarSyriëMiddelbaar beroepsonderwijs (mbo) </v>
      </c>
      <c r="B210" s="159" t="s">
        <v>6</v>
      </c>
      <c r="C210" s="166">
        <v>42278</v>
      </c>
      <c r="D210" s="159" t="s">
        <v>7</v>
      </c>
      <c r="E210" s="159" t="s">
        <v>29</v>
      </c>
      <c r="F210" s="159" t="s">
        <v>26</v>
      </c>
      <c r="G210" s="159" t="s">
        <v>23</v>
      </c>
      <c r="H210" s="174" t="s">
        <v>57</v>
      </c>
      <c r="I210" s="175">
        <v>0</v>
      </c>
      <c r="J210" s="23"/>
    </row>
    <row r="211" spans="1:10" x14ac:dyDescent="0.25">
      <c r="A211" s="65" t="str">
        <f t="shared" si="3"/>
        <v xml:space="preserve">Cohort 201442278Den HaagVrouw0 tot 23 jaarSyriëHoger beroepsonderwijs (hbo) </v>
      </c>
      <c r="B211" s="159" t="s">
        <v>6</v>
      </c>
      <c r="C211" s="166">
        <v>42278</v>
      </c>
      <c r="D211" s="159" t="s">
        <v>7</v>
      </c>
      <c r="E211" s="159" t="s">
        <v>29</v>
      </c>
      <c r="F211" s="159" t="s">
        <v>26</v>
      </c>
      <c r="G211" s="159" t="s">
        <v>23</v>
      </c>
      <c r="H211" s="174" t="s">
        <v>58</v>
      </c>
      <c r="I211" s="175">
        <v>0</v>
      </c>
      <c r="J211" s="23"/>
    </row>
    <row r="212" spans="1:10" x14ac:dyDescent="0.25">
      <c r="A212" s="65" t="str">
        <f t="shared" si="3"/>
        <v xml:space="preserve">Cohort 201442278Den HaagVrouw0 tot 23 jaarSyriëWetenschappelijk onderwijs (wo) </v>
      </c>
      <c r="B212" s="159" t="s">
        <v>6</v>
      </c>
      <c r="C212" s="166">
        <v>42278</v>
      </c>
      <c r="D212" s="159" t="s">
        <v>7</v>
      </c>
      <c r="E212" s="159" t="s">
        <v>29</v>
      </c>
      <c r="F212" s="159" t="s">
        <v>26</v>
      </c>
      <c r="G212" s="159" t="s">
        <v>23</v>
      </c>
      <c r="H212" s="174" t="s">
        <v>59</v>
      </c>
      <c r="I212" s="175">
        <v>0</v>
      </c>
      <c r="J212" s="23"/>
    </row>
    <row r="213" spans="1:10" x14ac:dyDescent="0.25">
      <c r="A213" s="65" t="str">
        <f t="shared" si="3"/>
        <v>Cohort 201442278Den HaagVrouw0 tot 23 jaarSyriëGeen onderwijs</v>
      </c>
      <c r="B213" s="159" t="s">
        <v>6</v>
      </c>
      <c r="C213" s="166">
        <v>42278</v>
      </c>
      <c r="D213" s="159" t="s">
        <v>7</v>
      </c>
      <c r="E213" s="159" t="s">
        <v>29</v>
      </c>
      <c r="F213" s="159" t="s">
        <v>26</v>
      </c>
      <c r="G213" s="159" t="s">
        <v>23</v>
      </c>
      <c r="H213" s="159" t="s">
        <v>60</v>
      </c>
      <c r="I213" s="175">
        <v>0</v>
      </c>
      <c r="J213" s="23"/>
    </row>
    <row r="214" spans="1:10" x14ac:dyDescent="0.25">
      <c r="A214" s="65" t="str">
        <f t="shared" si="3"/>
        <v>Cohort 201442278Den HaagVrouw0 tot 23 jaarEritreaTotaal</v>
      </c>
      <c r="B214" s="159" t="s">
        <v>6</v>
      </c>
      <c r="C214" s="166">
        <v>42278</v>
      </c>
      <c r="D214" s="159" t="s">
        <v>7</v>
      </c>
      <c r="E214" s="159" t="s">
        <v>29</v>
      </c>
      <c r="F214" s="159" t="s">
        <v>26</v>
      </c>
      <c r="G214" s="159" t="s">
        <v>24</v>
      </c>
      <c r="H214" s="162" t="s">
        <v>8</v>
      </c>
      <c r="I214" s="175">
        <v>0</v>
      </c>
      <c r="J214" s="23"/>
    </row>
    <row r="215" spans="1:10" x14ac:dyDescent="0.25">
      <c r="A215" s="65" t="str">
        <f t="shared" si="3"/>
        <v xml:space="preserve">Cohort 201442278Den HaagVrouw0 tot 23 jaarEritreaPrimair onderwijs </v>
      </c>
      <c r="B215" s="159" t="s">
        <v>6</v>
      </c>
      <c r="C215" s="166">
        <v>42278</v>
      </c>
      <c r="D215" s="159" t="s">
        <v>7</v>
      </c>
      <c r="E215" s="159" t="s">
        <v>29</v>
      </c>
      <c r="F215" s="159" t="s">
        <v>26</v>
      </c>
      <c r="G215" s="159" t="s">
        <v>24</v>
      </c>
      <c r="H215" s="174" t="s">
        <v>55</v>
      </c>
      <c r="I215" s="175">
        <v>0</v>
      </c>
      <c r="J215" s="23"/>
    </row>
    <row r="216" spans="1:10" x14ac:dyDescent="0.25">
      <c r="A216" s="65" t="str">
        <f t="shared" si="3"/>
        <v>Cohort 201442278Den HaagVrouw0 tot 23 jaarEritreaVoortgezet onderwijs</v>
      </c>
      <c r="B216" s="159" t="s">
        <v>6</v>
      </c>
      <c r="C216" s="166">
        <v>42278</v>
      </c>
      <c r="D216" s="159" t="s">
        <v>7</v>
      </c>
      <c r="E216" s="159" t="s">
        <v>29</v>
      </c>
      <c r="F216" s="159" t="s">
        <v>26</v>
      </c>
      <c r="G216" s="159" t="s">
        <v>24</v>
      </c>
      <c r="H216" s="174" t="s">
        <v>56</v>
      </c>
      <c r="I216" s="175">
        <v>0</v>
      </c>
      <c r="J216" s="23"/>
    </row>
    <row r="217" spans="1:10" x14ac:dyDescent="0.25">
      <c r="A217" s="65" t="str">
        <f t="shared" si="3"/>
        <v xml:space="preserve">Cohort 201442278Den HaagVrouw0 tot 23 jaarEritreaMiddelbaar beroepsonderwijs (mbo) </v>
      </c>
      <c r="B217" s="159" t="s">
        <v>6</v>
      </c>
      <c r="C217" s="166">
        <v>42278</v>
      </c>
      <c r="D217" s="159" t="s">
        <v>7</v>
      </c>
      <c r="E217" s="159" t="s">
        <v>29</v>
      </c>
      <c r="F217" s="159" t="s">
        <v>26</v>
      </c>
      <c r="G217" s="159" t="s">
        <v>24</v>
      </c>
      <c r="H217" s="174" t="s">
        <v>57</v>
      </c>
      <c r="I217" s="175">
        <v>0</v>
      </c>
      <c r="J217" s="23"/>
    </row>
    <row r="218" spans="1:10" x14ac:dyDescent="0.25">
      <c r="A218" s="65" t="str">
        <f t="shared" si="3"/>
        <v xml:space="preserve">Cohort 201442278Den HaagVrouw0 tot 23 jaarEritreaHoger beroepsonderwijs (hbo) </v>
      </c>
      <c r="B218" s="159" t="s">
        <v>6</v>
      </c>
      <c r="C218" s="166">
        <v>42278</v>
      </c>
      <c r="D218" s="159" t="s">
        <v>7</v>
      </c>
      <c r="E218" s="159" t="s">
        <v>29</v>
      </c>
      <c r="F218" s="159" t="s">
        <v>26</v>
      </c>
      <c r="G218" s="159" t="s">
        <v>24</v>
      </c>
      <c r="H218" s="174" t="s">
        <v>58</v>
      </c>
      <c r="I218" s="175">
        <v>0</v>
      </c>
      <c r="J218" s="23"/>
    </row>
    <row r="219" spans="1:10" x14ac:dyDescent="0.25">
      <c r="A219" s="65" t="str">
        <f t="shared" si="3"/>
        <v xml:space="preserve">Cohort 201442278Den HaagVrouw0 tot 23 jaarEritreaWetenschappelijk onderwijs (wo) </v>
      </c>
      <c r="B219" s="159" t="s">
        <v>6</v>
      </c>
      <c r="C219" s="166">
        <v>42278</v>
      </c>
      <c r="D219" s="159" t="s">
        <v>7</v>
      </c>
      <c r="E219" s="159" t="s">
        <v>29</v>
      </c>
      <c r="F219" s="159" t="s">
        <v>26</v>
      </c>
      <c r="G219" s="159" t="s">
        <v>24</v>
      </c>
      <c r="H219" s="174" t="s">
        <v>59</v>
      </c>
      <c r="I219" s="175">
        <v>0</v>
      </c>
      <c r="J219" s="23"/>
    </row>
    <row r="220" spans="1:10" x14ac:dyDescent="0.25">
      <c r="A220" s="65" t="str">
        <f t="shared" si="3"/>
        <v>Cohort 201442278Den HaagVrouw0 tot 23 jaarEritreaGeen onderwijs</v>
      </c>
      <c r="B220" s="159" t="s">
        <v>6</v>
      </c>
      <c r="C220" s="166">
        <v>42278</v>
      </c>
      <c r="D220" s="159" t="s">
        <v>7</v>
      </c>
      <c r="E220" s="159" t="s">
        <v>29</v>
      </c>
      <c r="F220" s="159" t="s">
        <v>26</v>
      </c>
      <c r="G220" s="159" t="s">
        <v>24</v>
      </c>
      <c r="H220" s="159" t="s">
        <v>60</v>
      </c>
      <c r="I220" s="175">
        <v>0</v>
      </c>
      <c r="J220" s="23"/>
    </row>
    <row r="221" spans="1:10" x14ac:dyDescent="0.25">
      <c r="A221" s="65" t="str">
        <f t="shared" si="3"/>
        <v>Cohort 201442278Den HaagVrouw0 tot 23 jaarOverigTotaal</v>
      </c>
      <c r="B221" s="159" t="s">
        <v>6</v>
      </c>
      <c r="C221" s="166">
        <v>42278</v>
      </c>
      <c r="D221" s="159" t="s">
        <v>7</v>
      </c>
      <c r="E221" s="159" t="s">
        <v>29</v>
      </c>
      <c r="F221" s="159" t="s">
        <v>26</v>
      </c>
      <c r="G221" s="159" t="s">
        <v>25</v>
      </c>
      <c r="H221" s="162" t="s">
        <v>8</v>
      </c>
      <c r="I221" s="175">
        <v>20</v>
      </c>
      <c r="J221" s="23"/>
    </row>
    <row r="222" spans="1:10" x14ac:dyDescent="0.25">
      <c r="A222" s="65" t="str">
        <f t="shared" si="3"/>
        <v xml:space="preserve">Cohort 201442278Den HaagVrouw0 tot 23 jaarOverigPrimair onderwijs </v>
      </c>
      <c r="B222" s="159" t="s">
        <v>6</v>
      </c>
      <c r="C222" s="166">
        <v>42278</v>
      </c>
      <c r="D222" s="159" t="s">
        <v>7</v>
      </c>
      <c r="E222" s="159" t="s">
        <v>29</v>
      </c>
      <c r="F222" s="159" t="s">
        <v>26</v>
      </c>
      <c r="G222" s="159" t="s">
        <v>25</v>
      </c>
      <c r="H222" s="174" t="s">
        <v>55</v>
      </c>
      <c r="I222" s="175">
        <v>10</v>
      </c>
      <c r="J222" s="23"/>
    </row>
    <row r="223" spans="1:10" x14ac:dyDescent="0.25">
      <c r="A223" s="65" t="str">
        <f t="shared" si="3"/>
        <v>Cohort 201442278Den HaagVrouw0 tot 23 jaarOverigVoortgezet onderwijs</v>
      </c>
      <c r="B223" s="159" t="s">
        <v>6</v>
      </c>
      <c r="C223" s="166">
        <v>42278</v>
      </c>
      <c r="D223" s="159" t="s">
        <v>7</v>
      </c>
      <c r="E223" s="159" t="s">
        <v>29</v>
      </c>
      <c r="F223" s="159" t="s">
        <v>26</v>
      </c>
      <c r="G223" s="159" t="s">
        <v>25</v>
      </c>
      <c r="H223" s="174" t="s">
        <v>56</v>
      </c>
      <c r="I223" s="175">
        <v>5</v>
      </c>
      <c r="J223" s="23"/>
    </row>
    <row r="224" spans="1:10" x14ac:dyDescent="0.25">
      <c r="A224" s="65" t="str">
        <f t="shared" si="3"/>
        <v xml:space="preserve">Cohort 201442278Den HaagVrouw0 tot 23 jaarOverigMiddelbaar beroepsonderwijs (mbo) </v>
      </c>
      <c r="B224" s="159" t="s">
        <v>6</v>
      </c>
      <c r="C224" s="166">
        <v>42278</v>
      </c>
      <c r="D224" s="159" t="s">
        <v>7</v>
      </c>
      <c r="E224" s="159" t="s">
        <v>29</v>
      </c>
      <c r="F224" s="159" t="s">
        <v>26</v>
      </c>
      <c r="G224" s="159" t="s">
        <v>25</v>
      </c>
      <c r="H224" s="174" t="s">
        <v>57</v>
      </c>
      <c r="I224" s="175">
        <v>0</v>
      </c>
      <c r="J224" s="23"/>
    </row>
    <row r="225" spans="1:10" x14ac:dyDescent="0.25">
      <c r="A225" s="65" t="str">
        <f t="shared" si="3"/>
        <v xml:space="preserve">Cohort 201442278Den HaagVrouw0 tot 23 jaarOverigHoger beroepsonderwijs (hbo) </v>
      </c>
      <c r="B225" s="159" t="s">
        <v>6</v>
      </c>
      <c r="C225" s="166">
        <v>42278</v>
      </c>
      <c r="D225" s="159" t="s">
        <v>7</v>
      </c>
      <c r="E225" s="159" t="s">
        <v>29</v>
      </c>
      <c r="F225" s="159" t="s">
        <v>26</v>
      </c>
      <c r="G225" s="159" t="s">
        <v>25</v>
      </c>
      <c r="H225" s="174" t="s">
        <v>58</v>
      </c>
      <c r="I225" s="175">
        <v>0</v>
      </c>
      <c r="J225" s="23"/>
    </row>
    <row r="226" spans="1:10" x14ac:dyDescent="0.25">
      <c r="A226" s="65" t="str">
        <f t="shared" si="3"/>
        <v xml:space="preserve">Cohort 201442278Den HaagVrouw0 tot 23 jaarOverigWetenschappelijk onderwijs (wo) </v>
      </c>
      <c r="B226" s="159" t="s">
        <v>6</v>
      </c>
      <c r="C226" s="166">
        <v>42278</v>
      </c>
      <c r="D226" s="159" t="s">
        <v>7</v>
      </c>
      <c r="E226" s="159" t="s">
        <v>29</v>
      </c>
      <c r="F226" s="159" t="s">
        <v>26</v>
      </c>
      <c r="G226" s="159" t="s">
        <v>25</v>
      </c>
      <c r="H226" s="174" t="s">
        <v>59</v>
      </c>
      <c r="I226" s="175">
        <v>0</v>
      </c>
      <c r="J226" s="23"/>
    </row>
    <row r="227" spans="1:10" x14ac:dyDescent="0.25">
      <c r="A227" s="65" t="str">
        <f t="shared" si="3"/>
        <v>Cohort 201442278Den HaagVrouw0 tot 23 jaarOverigGeen onderwijs</v>
      </c>
      <c r="B227" s="159" t="s">
        <v>6</v>
      </c>
      <c r="C227" s="166">
        <v>42278</v>
      </c>
      <c r="D227" s="159" t="s">
        <v>7</v>
      </c>
      <c r="E227" s="159" t="s">
        <v>29</v>
      </c>
      <c r="F227" s="159" t="s">
        <v>26</v>
      </c>
      <c r="G227" s="159" t="s">
        <v>25</v>
      </c>
      <c r="H227" s="159" t="s">
        <v>60</v>
      </c>
      <c r="I227" s="175">
        <v>10</v>
      </c>
      <c r="J227" s="23"/>
    </row>
    <row r="228" spans="1:10" x14ac:dyDescent="0.25">
      <c r="A228" s="65" t="str">
        <f t="shared" si="3"/>
        <v>Cohort 201442278Den HaagVrouw23 tot 30 jaarTotaalTotaal</v>
      </c>
      <c r="B228" s="159" t="s">
        <v>6</v>
      </c>
      <c r="C228" s="166">
        <v>42278</v>
      </c>
      <c r="D228" s="159" t="s">
        <v>7</v>
      </c>
      <c r="E228" s="159" t="s">
        <v>29</v>
      </c>
      <c r="F228" s="159" t="s">
        <v>61</v>
      </c>
      <c r="G228" s="159" t="s">
        <v>8</v>
      </c>
      <c r="H228" s="162" t="s">
        <v>8</v>
      </c>
      <c r="I228" s="175">
        <v>10</v>
      </c>
      <c r="J228" s="23"/>
    </row>
    <row r="229" spans="1:10" x14ac:dyDescent="0.25">
      <c r="A229" s="65" t="str">
        <f t="shared" si="3"/>
        <v xml:space="preserve">Cohort 201442278Den HaagVrouw23 tot 30 jaarTotaalPrimair onderwijs </v>
      </c>
      <c r="B229" s="159" t="s">
        <v>6</v>
      </c>
      <c r="C229" s="166">
        <v>42278</v>
      </c>
      <c r="D229" s="159" t="s">
        <v>7</v>
      </c>
      <c r="E229" s="159" t="s">
        <v>29</v>
      </c>
      <c r="F229" s="159" t="s">
        <v>61</v>
      </c>
      <c r="G229" s="159" t="s">
        <v>8</v>
      </c>
      <c r="H229" s="174" t="s">
        <v>55</v>
      </c>
      <c r="I229" s="175">
        <v>0</v>
      </c>
      <c r="J229" s="23"/>
    </row>
    <row r="230" spans="1:10" x14ac:dyDescent="0.25">
      <c r="A230" s="65" t="str">
        <f t="shared" si="3"/>
        <v>Cohort 201442278Den HaagVrouw23 tot 30 jaarTotaalVoortgezet onderwijs</v>
      </c>
      <c r="B230" s="159" t="s">
        <v>6</v>
      </c>
      <c r="C230" s="166">
        <v>42278</v>
      </c>
      <c r="D230" s="159" t="s">
        <v>7</v>
      </c>
      <c r="E230" s="159" t="s">
        <v>29</v>
      </c>
      <c r="F230" s="159" t="s">
        <v>61</v>
      </c>
      <c r="G230" s="159" t="s">
        <v>8</v>
      </c>
      <c r="H230" s="174" t="s">
        <v>56</v>
      </c>
      <c r="I230" s="175">
        <v>0</v>
      </c>
      <c r="J230" s="23"/>
    </row>
    <row r="231" spans="1:10" x14ac:dyDescent="0.25">
      <c r="A231" s="65" t="str">
        <f t="shared" si="3"/>
        <v xml:space="preserve">Cohort 201442278Den HaagVrouw23 tot 30 jaarTotaalMiddelbaar beroepsonderwijs (mbo) </v>
      </c>
      <c r="B231" s="159" t="s">
        <v>6</v>
      </c>
      <c r="C231" s="166">
        <v>42278</v>
      </c>
      <c r="D231" s="159" t="s">
        <v>7</v>
      </c>
      <c r="E231" s="159" t="s">
        <v>29</v>
      </c>
      <c r="F231" s="159" t="s">
        <v>61</v>
      </c>
      <c r="G231" s="159" t="s">
        <v>8</v>
      </c>
      <c r="H231" s="174" t="s">
        <v>57</v>
      </c>
      <c r="I231" s="175">
        <v>0</v>
      </c>
      <c r="J231" s="23"/>
    </row>
    <row r="232" spans="1:10" x14ac:dyDescent="0.25">
      <c r="A232" s="65" t="str">
        <f t="shared" si="3"/>
        <v xml:space="preserve">Cohort 201442278Den HaagVrouw23 tot 30 jaarTotaalHoger beroepsonderwijs (hbo) </v>
      </c>
      <c r="B232" s="159" t="s">
        <v>6</v>
      </c>
      <c r="C232" s="166">
        <v>42278</v>
      </c>
      <c r="D232" s="159" t="s">
        <v>7</v>
      </c>
      <c r="E232" s="159" t="s">
        <v>29</v>
      </c>
      <c r="F232" s="159" t="s">
        <v>61</v>
      </c>
      <c r="G232" s="159" t="s">
        <v>8</v>
      </c>
      <c r="H232" s="174" t="s">
        <v>58</v>
      </c>
      <c r="I232" s="175">
        <v>0</v>
      </c>
      <c r="J232" s="23"/>
    </row>
    <row r="233" spans="1:10" x14ac:dyDescent="0.25">
      <c r="A233" s="65" t="str">
        <f t="shared" si="3"/>
        <v xml:space="preserve">Cohort 201442278Den HaagVrouw23 tot 30 jaarTotaalWetenschappelijk onderwijs (wo) </v>
      </c>
      <c r="B233" s="159" t="s">
        <v>6</v>
      </c>
      <c r="C233" s="166">
        <v>42278</v>
      </c>
      <c r="D233" s="159" t="s">
        <v>7</v>
      </c>
      <c r="E233" s="159" t="s">
        <v>29</v>
      </c>
      <c r="F233" s="159" t="s">
        <v>61</v>
      </c>
      <c r="G233" s="159" t="s">
        <v>8</v>
      </c>
      <c r="H233" s="174" t="s">
        <v>59</v>
      </c>
      <c r="I233" s="175">
        <v>0</v>
      </c>
      <c r="J233" s="23"/>
    </row>
    <row r="234" spans="1:10" x14ac:dyDescent="0.25">
      <c r="A234" s="65" t="str">
        <f t="shared" si="3"/>
        <v>Cohort 201442278Den HaagVrouw23 tot 30 jaarTotaalGeen onderwijs</v>
      </c>
      <c r="B234" s="159" t="s">
        <v>6</v>
      </c>
      <c r="C234" s="166">
        <v>42278</v>
      </c>
      <c r="D234" s="159" t="s">
        <v>7</v>
      </c>
      <c r="E234" s="159" t="s">
        <v>29</v>
      </c>
      <c r="F234" s="159" t="s">
        <v>61</v>
      </c>
      <c r="G234" s="159" t="s">
        <v>8</v>
      </c>
      <c r="H234" s="159" t="s">
        <v>60</v>
      </c>
      <c r="I234" s="175">
        <v>10</v>
      </c>
      <c r="J234" s="23"/>
    </row>
    <row r="235" spans="1:10" x14ac:dyDescent="0.25">
      <c r="A235" s="65" t="str">
        <f t="shared" si="3"/>
        <v>Cohort 201442278Den HaagVrouw23 tot 30 jaarSyriëTotaal</v>
      </c>
      <c r="B235" s="159" t="s">
        <v>6</v>
      </c>
      <c r="C235" s="166">
        <v>42278</v>
      </c>
      <c r="D235" s="159" t="s">
        <v>7</v>
      </c>
      <c r="E235" s="159" t="s">
        <v>29</v>
      </c>
      <c r="F235" s="159" t="s">
        <v>61</v>
      </c>
      <c r="G235" s="159" t="s">
        <v>23</v>
      </c>
      <c r="H235" s="162" t="s">
        <v>8</v>
      </c>
      <c r="I235" s="175">
        <v>0</v>
      </c>
      <c r="J235" s="23"/>
    </row>
    <row r="236" spans="1:10" x14ac:dyDescent="0.25">
      <c r="A236" s="65" t="str">
        <f t="shared" si="3"/>
        <v xml:space="preserve">Cohort 201442278Den HaagVrouw23 tot 30 jaarSyriëPrimair onderwijs </v>
      </c>
      <c r="B236" s="159" t="s">
        <v>6</v>
      </c>
      <c r="C236" s="166">
        <v>42278</v>
      </c>
      <c r="D236" s="159" t="s">
        <v>7</v>
      </c>
      <c r="E236" s="159" t="s">
        <v>29</v>
      </c>
      <c r="F236" s="159" t="s">
        <v>61</v>
      </c>
      <c r="G236" s="159" t="s">
        <v>23</v>
      </c>
      <c r="H236" s="174" t="s">
        <v>55</v>
      </c>
      <c r="I236" s="175">
        <v>0</v>
      </c>
      <c r="J236" s="23"/>
    </row>
    <row r="237" spans="1:10" x14ac:dyDescent="0.25">
      <c r="A237" s="65" t="str">
        <f t="shared" si="3"/>
        <v>Cohort 201442278Den HaagVrouw23 tot 30 jaarSyriëVoortgezet onderwijs</v>
      </c>
      <c r="B237" s="159" t="s">
        <v>6</v>
      </c>
      <c r="C237" s="166">
        <v>42278</v>
      </c>
      <c r="D237" s="159" t="s">
        <v>7</v>
      </c>
      <c r="E237" s="159" t="s">
        <v>29</v>
      </c>
      <c r="F237" s="159" t="s">
        <v>61</v>
      </c>
      <c r="G237" s="159" t="s">
        <v>23</v>
      </c>
      <c r="H237" s="174" t="s">
        <v>56</v>
      </c>
      <c r="I237" s="175">
        <v>0</v>
      </c>
      <c r="J237" s="23"/>
    </row>
    <row r="238" spans="1:10" x14ac:dyDescent="0.25">
      <c r="A238" s="65" t="str">
        <f t="shared" si="3"/>
        <v xml:space="preserve">Cohort 201442278Den HaagVrouw23 tot 30 jaarSyriëMiddelbaar beroepsonderwijs (mbo) </v>
      </c>
      <c r="B238" s="159" t="s">
        <v>6</v>
      </c>
      <c r="C238" s="166">
        <v>42278</v>
      </c>
      <c r="D238" s="159" t="s">
        <v>7</v>
      </c>
      <c r="E238" s="159" t="s">
        <v>29</v>
      </c>
      <c r="F238" s="159" t="s">
        <v>61</v>
      </c>
      <c r="G238" s="159" t="s">
        <v>23</v>
      </c>
      <c r="H238" s="174" t="s">
        <v>57</v>
      </c>
      <c r="I238" s="175">
        <v>0</v>
      </c>
      <c r="J238" s="23"/>
    </row>
    <row r="239" spans="1:10" x14ac:dyDescent="0.25">
      <c r="A239" s="65" t="str">
        <f t="shared" si="3"/>
        <v xml:space="preserve">Cohort 201442278Den HaagVrouw23 tot 30 jaarSyriëHoger beroepsonderwijs (hbo) </v>
      </c>
      <c r="B239" s="159" t="s">
        <v>6</v>
      </c>
      <c r="C239" s="166">
        <v>42278</v>
      </c>
      <c r="D239" s="159" t="s">
        <v>7</v>
      </c>
      <c r="E239" s="159" t="s">
        <v>29</v>
      </c>
      <c r="F239" s="159" t="s">
        <v>61</v>
      </c>
      <c r="G239" s="159" t="s">
        <v>23</v>
      </c>
      <c r="H239" s="174" t="s">
        <v>58</v>
      </c>
      <c r="I239" s="175">
        <v>0</v>
      </c>
      <c r="J239" s="23"/>
    </row>
    <row r="240" spans="1:10" x14ac:dyDescent="0.25">
      <c r="A240" s="65" t="str">
        <f t="shared" si="3"/>
        <v xml:space="preserve">Cohort 201442278Den HaagVrouw23 tot 30 jaarSyriëWetenschappelijk onderwijs (wo) </v>
      </c>
      <c r="B240" s="159" t="s">
        <v>6</v>
      </c>
      <c r="C240" s="166">
        <v>42278</v>
      </c>
      <c r="D240" s="159" t="s">
        <v>7</v>
      </c>
      <c r="E240" s="159" t="s">
        <v>29</v>
      </c>
      <c r="F240" s="159" t="s">
        <v>61</v>
      </c>
      <c r="G240" s="159" t="s">
        <v>23</v>
      </c>
      <c r="H240" s="174" t="s">
        <v>59</v>
      </c>
      <c r="I240" s="175">
        <v>0</v>
      </c>
      <c r="J240" s="23"/>
    </row>
    <row r="241" spans="1:10" x14ac:dyDescent="0.25">
      <c r="A241" s="65" t="str">
        <f t="shared" si="3"/>
        <v>Cohort 201442278Den HaagVrouw23 tot 30 jaarSyriëGeen onderwijs</v>
      </c>
      <c r="B241" s="159" t="s">
        <v>6</v>
      </c>
      <c r="C241" s="166">
        <v>42278</v>
      </c>
      <c r="D241" s="159" t="s">
        <v>7</v>
      </c>
      <c r="E241" s="159" t="s">
        <v>29</v>
      </c>
      <c r="F241" s="159" t="s">
        <v>61</v>
      </c>
      <c r="G241" s="159" t="s">
        <v>23</v>
      </c>
      <c r="H241" s="159" t="s">
        <v>60</v>
      </c>
      <c r="I241" s="175">
        <v>0</v>
      </c>
      <c r="J241" s="23"/>
    </row>
    <row r="242" spans="1:10" x14ac:dyDescent="0.25">
      <c r="A242" s="65" t="str">
        <f t="shared" si="3"/>
        <v>Cohort 201442278Den HaagVrouw23 tot 30 jaarEritreaTotaal</v>
      </c>
      <c r="B242" s="159" t="s">
        <v>6</v>
      </c>
      <c r="C242" s="166">
        <v>42278</v>
      </c>
      <c r="D242" s="159" t="s">
        <v>7</v>
      </c>
      <c r="E242" s="159" t="s">
        <v>29</v>
      </c>
      <c r="F242" s="159" t="s">
        <v>61</v>
      </c>
      <c r="G242" s="159" t="s">
        <v>24</v>
      </c>
      <c r="H242" s="162" t="s">
        <v>8</v>
      </c>
      <c r="I242" s="175">
        <v>0</v>
      </c>
      <c r="J242" s="23"/>
    </row>
    <row r="243" spans="1:10" x14ac:dyDescent="0.25">
      <c r="A243" s="65" t="str">
        <f t="shared" si="3"/>
        <v xml:space="preserve">Cohort 201442278Den HaagVrouw23 tot 30 jaarEritreaPrimair onderwijs </v>
      </c>
      <c r="B243" s="159" t="s">
        <v>6</v>
      </c>
      <c r="C243" s="166">
        <v>42278</v>
      </c>
      <c r="D243" s="159" t="s">
        <v>7</v>
      </c>
      <c r="E243" s="159" t="s">
        <v>29</v>
      </c>
      <c r="F243" s="159" t="s">
        <v>61</v>
      </c>
      <c r="G243" s="159" t="s">
        <v>24</v>
      </c>
      <c r="H243" s="174" t="s">
        <v>55</v>
      </c>
      <c r="I243" s="175">
        <v>0</v>
      </c>
      <c r="J243" s="23"/>
    </row>
    <row r="244" spans="1:10" x14ac:dyDescent="0.25">
      <c r="A244" s="65" t="str">
        <f t="shared" si="3"/>
        <v>Cohort 201442278Den HaagVrouw23 tot 30 jaarEritreaVoortgezet onderwijs</v>
      </c>
      <c r="B244" s="159" t="s">
        <v>6</v>
      </c>
      <c r="C244" s="166">
        <v>42278</v>
      </c>
      <c r="D244" s="159" t="s">
        <v>7</v>
      </c>
      <c r="E244" s="159" t="s">
        <v>29</v>
      </c>
      <c r="F244" s="159" t="s">
        <v>61</v>
      </c>
      <c r="G244" s="159" t="s">
        <v>24</v>
      </c>
      <c r="H244" s="174" t="s">
        <v>56</v>
      </c>
      <c r="I244" s="175">
        <v>0</v>
      </c>
      <c r="J244" s="23"/>
    </row>
    <row r="245" spans="1:10" x14ac:dyDescent="0.25">
      <c r="A245" s="65" t="str">
        <f t="shared" si="3"/>
        <v xml:space="preserve">Cohort 201442278Den HaagVrouw23 tot 30 jaarEritreaMiddelbaar beroepsonderwijs (mbo) </v>
      </c>
      <c r="B245" s="159" t="s">
        <v>6</v>
      </c>
      <c r="C245" s="166">
        <v>42278</v>
      </c>
      <c r="D245" s="159" t="s">
        <v>7</v>
      </c>
      <c r="E245" s="159" t="s">
        <v>29</v>
      </c>
      <c r="F245" s="159" t="s">
        <v>61</v>
      </c>
      <c r="G245" s="159" t="s">
        <v>24</v>
      </c>
      <c r="H245" s="174" t="s">
        <v>57</v>
      </c>
      <c r="I245" s="175">
        <v>0</v>
      </c>
      <c r="J245" s="23"/>
    </row>
    <row r="246" spans="1:10" x14ac:dyDescent="0.25">
      <c r="A246" s="65" t="str">
        <f t="shared" si="3"/>
        <v xml:space="preserve">Cohort 201442278Den HaagVrouw23 tot 30 jaarEritreaHoger beroepsonderwijs (hbo) </v>
      </c>
      <c r="B246" s="159" t="s">
        <v>6</v>
      </c>
      <c r="C246" s="166">
        <v>42278</v>
      </c>
      <c r="D246" s="159" t="s">
        <v>7</v>
      </c>
      <c r="E246" s="159" t="s">
        <v>29</v>
      </c>
      <c r="F246" s="159" t="s">
        <v>61</v>
      </c>
      <c r="G246" s="159" t="s">
        <v>24</v>
      </c>
      <c r="H246" s="174" t="s">
        <v>58</v>
      </c>
      <c r="I246" s="175">
        <v>0</v>
      </c>
      <c r="J246" s="23"/>
    </row>
    <row r="247" spans="1:10" x14ac:dyDescent="0.25">
      <c r="A247" s="65" t="str">
        <f t="shared" si="3"/>
        <v xml:space="preserve">Cohort 201442278Den HaagVrouw23 tot 30 jaarEritreaWetenschappelijk onderwijs (wo) </v>
      </c>
      <c r="B247" s="159" t="s">
        <v>6</v>
      </c>
      <c r="C247" s="166">
        <v>42278</v>
      </c>
      <c r="D247" s="159" t="s">
        <v>7</v>
      </c>
      <c r="E247" s="159" t="s">
        <v>29</v>
      </c>
      <c r="F247" s="159" t="s">
        <v>61</v>
      </c>
      <c r="G247" s="159" t="s">
        <v>24</v>
      </c>
      <c r="H247" s="174" t="s">
        <v>59</v>
      </c>
      <c r="I247" s="175">
        <v>0</v>
      </c>
      <c r="J247" s="23"/>
    </row>
    <row r="248" spans="1:10" x14ac:dyDescent="0.25">
      <c r="A248" s="65" t="str">
        <f t="shared" si="3"/>
        <v>Cohort 201442278Den HaagVrouw23 tot 30 jaarEritreaGeen onderwijs</v>
      </c>
      <c r="B248" s="159" t="s">
        <v>6</v>
      </c>
      <c r="C248" s="166">
        <v>42278</v>
      </c>
      <c r="D248" s="159" t="s">
        <v>7</v>
      </c>
      <c r="E248" s="159" t="s">
        <v>29</v>
      </c>
      <c r="F248" s="159" t="s">
        <v>61</v>
      </c>
      <c r="G248" s="159" t="s">
        <v>24</v>
      </c>
      <c r="H248" s="159" t="s">
        <v>60</v>
      </c>
      <c r="I248" s="175">
        <v>0</v>
      </c>
      <c r="J248" s="23"/>
    </row>
    <row r="249" spans="1:10" x14ac:dyDescent="0.25">
      <c r="A249" s="65" t="str">
        <f t="shared" si="3"/>
        <v>Cohort 201442278Den HaagVrouw23 tot 30 jaarOverigTotaal</v>
      </c>
      <c r="B249" s="159" t="s">
        <v>6</v>
      </c>
      <c r="C249" s="166">
        <v>42278</v>
      </c>
      <c r="D249" s="159" t="s">
        <v>7</v>
      </c>
      <c r="E249" s="159" t="s">
        <v>29</v>
      </c>
      <c r="F249" s="159" t="s">
        <v>61</v>
      </c>
      <c r="G249" s="159" t="s">
        <v>25</v>
      </c>
      <c r="H249" s="162" t="s">
        <v>8</v>
      </c>
      <c r="I249" s="175">
        <v>10</v>
      </c>
      <c r="J249" s="23"/>
    </row>
    <row r="250" spans="1:10" x14ac:dyDescent="0.25">
      <c r="A250" s="65" t="str">
        <f t="shared" si="3"/>
        <v xml:space="preserve">Cohort 201442278Den HaagVrouw23 tot 30 jaarOverigPrimair onderwijs </v>
      </c>
      <c r="B250" s="159" t="s">
        <v>6</v>
      </c>
      <c r="C250" s="166">
        <v>42278</v>
      </c>
      <c r="D250" s="159" t="s">
        <v>7</v>
      </c>
      <c r="E250" s="159" t="s">
        <v>29</v>
      </c>
      <c r="F250" s="159" t="s">
        <v>61</v>
      </c>
      <c r="G250" s="159" t="s">
        <v>25</v>
      </c>
      <c r="H250" s="174" t="s">
        <v>55</v>
      </c>
      <c r="I250" s="175">
        <v>0</v>
      </c>
      <c r="J250" s="23"/>
    </row>
    <row r="251" spans="1:10" x14ac:dyDescent="0.25">
      <c r="A251" s="65" t="str">
        <f t="shared" si="3"/>
        <v>Cohort 201442278Den HaagVrouw23 tot 30 jaarOverigVoortgezet onderwijs</v>
      </c>
      <c r="B251" s="159" t="s">
        <v>6</v>
      </c>
      <c r="C251" s="166">
        <v>42278</v>
      </c>
      <c r="D251" s="159" t="s">
        <v>7</v>
      </c>
      <c r="E251" s="159" t="s">
        <v>29</v>
      </c>
      <c r="F251" s="159" t="s">
        <v>61</v>
      </c>
      <c r="G251" s="159" t="s">
        <v>25</v>
      </c>
      <c r="H251" s="174" t="s">
        <v>56</v>
      </c>
      <c r="I251" s="175">
        <v>0</v>
      </c>
      <c r="J251" s="23"/>
    </row>
    <row r="252" spans="1:10" x14ac:dyDescent="0.25">
      <c r="A252" s="65" t="str">
        <f t="shared" si="3"/>
        <v xml:space="preserve">Cohort 201442278Den HaagVrouw23 tot 30 jaarOverigMiddelbaar beroepsonderwijs (mbo) </v>
      </c>
      <c r="B252" s="159" t="s">
        <v>6</v>
      </c>
      <c r="C252" s="166">
        <v>42278</v>
      </c>
      <c r="D252" s="159" t="s">
        <v>7</v>
      </c>
      <c r="E252" s="159" t="s">
        <v>29</v>
      </c>
      <c r="F252" s="159" t="s">
        <v>61</v>
      </c>
      <c r="G252" s="159" t="s">
        <v>25</v>
      </c>
      <c r="H252" s="174" t="s">
        <v>57</v>
      </c>
      <c r="I252" s="175">
        <v>0</v>
      </c>
      <c r="J252" s="23"/>
    </row>
    <row r="253" spans="1:10" x14ac:dyDescent="0.25">
      <c r="A253" s="65" t="str">
        <f t="shared" si="3"/>
        <v xml:space="preserve">Cohort 201442278Den HaagVrouw23 tot 30 jaarOverigHoger beroepsonderwijs (hbo) </v>
      </c>
      <c r="B253" s="159" t="s">
        <v>6</v>
      </c>
      <c r="C253" s="166">
        <v>42278</v>
      </c>
      <c r="D253" s="159" t="s">
        <v>7</v>
      </c>
      <c r="E253" s="159" t="s">
        <v>29</v>
      </c>
      <c r="F253" s="159" t="s">
        <v>61</v>
      </c>
      <c r="G253" s="159" t="s">
        <v>25</v>
      </c>
      <c r="H253" s="174" t="s">
        <v>58</v>
      </c>
      <c r="I253" s="175">
        <v>0</v>
      </c>
      <c r="J253" s="23"/>
    </row>
    <row r="254" spans="1:10" x14ac:dyDescent="0.25">
      <c r="A254" s="65" t="str">
        <f t="shared" si="3"/>
        <v xml:space="preserve">Cohort 201442278Den HaagVrouw23 tot 30 jaarOverigWetenschappelijk onderwijs (wo) </v>
      </c>
      <c r="B254" s="159" t="s">
        <v>6</v>
      </c>
      <c r="C254" s="166">
        <v>42278</v>
      </c>
      <c r="D254" s="159" t="s">
        <v>7</v>
      </c>
      <c r="E254" s="159" t="s">
        <v>29</v>
      </c>
      <c r="F254" s="159" t="s">
        <v>61</v>
      </c>
      <c r="G254" s="159" t="s">
        <v>25</v>
      </c>
      <c r="H254" s="174" t="s">
        <v>59</v>
      </c>
      <c r="I254" s="175">
        <v>0</v>
      </c>
      <c r="J254" s="23"/>
    </row>
    <row r="255" spans="1:10" x14ac:dyDescent="0.25">
      <c r="A255" s="65" t="str">
        <f t="shared" si="3"/>
        <v>Cohort 201442278Den HaagVrouw23 tot 30 jaarOverigGeen onderwijs</v>
      </c>
      <c r="B255" s="159" t="s">
        <v>6</v>
      </c>
      <c r="C255" s="166">
        <v>42278</v>
      </c>
      <c r="D255" s="159" t="s">
        <v>7</v>
      </c>
      <c r="E255" s="159" t="s">
        <v>29</v>
      </c>
      <c r="F255" s="159" t="s">
        <v>61</v>
      </c>
      <c r="G255" s="159" t="s">
        <v>25</v>
      </c>
      <c r="H255" s="159" t="s">
        <v>60</v>
      </c>
      <c r="I255" s="175">
        <v>10</v>
      </c>
      <c r="J255" s="23"/>
    </row>
    <row r="256" spans="1:10" x14ac:dyDescent="0.25">
      <c r="A256" s="65" t="str">
        <f t="shared" si="3"/>
        <v>Cohort 201442278G4 (exclusief Den Haag)TotaalTotaalTotaalTotaal</v>
      </c>
      <c r="B256" s="159" t="s">
        <v>6</v>
      </c>
      <c r="C256" s="166">
        <v>42278</v>
      </c>
      <c r="D256" s="159" t="s">
        <v>15</v>
      </c>
      <c r="E256" s="159" t="s">
        <v>8</v>
      </c>
      <c r="F256" s="159" t="s">
        <v>8</v>
      </c>
      <c r="G256" s="159" t="s">
        <v>8</v>
      </c>
      <c r="H256" s="162" t="s">
        <v>8</v>
      </c>
      <c r="I256" s="175">
        <v>235</v>
      </c>
      <c r="J256" s="23"/>
    </row>
    <row r="257" spans="1:10" x14ac:dyDescent="0.25">
      <c r="A257" s="65" t="str">
        <f t="shared" si="3"/>
        <v xml:space="preserve">Cohort 201442278G4 (exclusief Den Haag)TotaalTotaalTotaalPrimair onderwijs </v>
      </c>
      <c r="B257" s="159" t="s">
        <v>6</v>
      </c>
      <c r="C257" s="166">
        <v>42278</v>
      </c>
      <c r="D257" s="159" t="s">
        <v>15</v>
      </c>
      <c r="E257" s="159" t="s">
        <v>8</v>
      </c>
      <c r="F257" s="159" t="s">
        <v>8</v>
      </c>
      <c r="G257" s="159" t="s">
        <v>8</v>
      </c>
      <c r="H257" s="174" t="s">
        <v>55</v>
      </c>
      <c r="I257" s="175">
        <v>60</v>
      </c>
      <c r="J257" s="23"/>
    </row>
    <row r="258" spans="1:10" x14ac:dyDescent="0.25">
      <c r="A258" s="65" t="str">
        <f t="shared" si="3"/>
        <v>Cohort 201442278G4 (exclusief Den Haag)TotaalTotaalTotaalVoortgezet onderwijs</v>
      </c>
      <c r="B258" s="159" t="s">
        <v>6</v>
      </c>
      <c r="C258" s="166">
        <v>42278</v>
      </c>
      <c r="D258" s="159" t="s">
        <v>15</v>
      </c>
      <c r="E258" s="159" t="s">
        <v>8</v>
      </c>
      <c r="F258" s="159" t="s">
        <v>8</v>
      </c>
      <c r="G258" s="159" t="s">
        <v>8</v>
      </c>
      <c r="H258" s="174" t="s">
        <v>56</v>
      </c>
      <c r="I258" s="175">
        <v>30</v>
      </c>
      <c r="J258" s="23"/>
    </row>
    <row r="259" spans="1:10" x14ac:dyDescent="0.25">
      <c r="A259" s="65" t="str">
        <f t="shared" si="3"/>
        <v xml:space="preserve">Cohort 201442278G4 (exclusief Den Haag)TotaalTotaalTotaalMiddelbaar beroepsonderwijs (mbo) </v>
      </c>
      <c r="B259" s="159" t="s">
        <v>6</v>
      </c>
      <c r="C259" s="166">
        <v>42278</v>
      </c>
      <c r="D259" s="159" t="s">
        <v>15</v>
      </c>
      <c r="E259" s="159" t="s">
        <v>8</v>
      </c>
      <c r="F259" s="159" t="s">
        <v>8</v>
      </c>
      <c r="G259" s="159" t="s">
        <v>8</v>
      </c>
      <c r="H259" s="174" t="s">
        <v>57</v>
      </c>
      <c r="I259" s="175">
        <v>5</v>
      </c>
      <c r="J259" s="23"/>
    </row>
    <row r="260" spans="1:10" x14ac:dyDescent="0.25">
      <c r="A260" s="65" t="str">
        <f t="shared" si="3"/>
        <v xml:space="preserve">Cohort 201442278G4 (exclusief Den Haag)TotaalTotaalTotaalHoger beroepsonderwijs (hbo) </v>
      </c>
      <c r="B260" s="159" t="s">
        <v>6</v>
      </c>
      <c r="C260" s="166">
        <v>42278</v>
      </c>
      <c r="D260" s="159" t="s">
        <v>15</v>
      </c>
      <c r="E260" s="159" t="s">
        <v>8</v>
      </c>
      <c r="F260" s="159" t="s">
        <v>8</v>
      </c>
      <c r="G260" s="159" t="s">
        <v>8</v>
      </c>
      <c r="H260" s="174" t="s">
        <v>58</v>
      </c>
      <c r="I260" s="175">
        <v>0</v>
      </c>
      <c r="J260" s="23"/>
    </row>
    <row r="261" spans="1:10" x14ac:dyDescent="0.25">
      <c r="A261" s="65" t="str">
        <f t="shared" ref="A261:A324" si="4">B261&amp;C261&amp;D261&amp;E261&amp;F261&amp;G261&amp;H261</f>
        <v xml:space="preserve">Cohort 201442278G4 (exclusief Den Haag)TotaalTotaalTotaalWetenschappelijk onderwijs (wo) </v>
      </c>
      <c r="B261" s="159" t="s">
        <v>6</v>
      </c>
      <c r="C261" s="166">
        <v>42278</v>
      </c>
      <c r="D261" s="159" t="s">
        <v>15</v>
      </c>
      <c r="E261" s="159" t="s">
        <v>8</v>
      </c>
      <c r="F261" s="159" t="s">
        <v>8</v>
      </c>
      <c r="G261" s="159" t="s">
        <v>8</v>
      </c>
      <c r="H261" s="174" t="s">
        <v>59</v>
      </c>
      <c r="I261" s="175">
        <v>5</v>
      </c>
      <c r="J261" s="23"/>
    </row>
    <row r="262" spans="1:10" x14ac:dyDescent="0.25">
      <c r="A262" s="65" t="str">
        <f t="shared" si="4"/>
        <v>Cohort 201442278G4 (exclusief Den Haag)TotaalTotaalTotaalGeen onderwijs</v>
      </c>
      <c r="B262" s="159" t="s">
        <v>6</v>
      </c>
      <c r="C262" s="166">
        <v>42278</v>
      </c>
      <c r="D262" s="159" t="s">
        <v>15</v>
      </c>
      <c r="E262" s="159" t="s">
        <v>8</v>
      </c>
      <c r="F262" s="159" t="s">
        <v>8</v>
      </c>
      <c r="G262" s="159" t="s">
        <v>8</v>
      </c>
      <c r="H262" s="159" t="s">
        <v>60</v>
      </c>
      <c r="I262" s="175">
        <v>140</v>
      </c>
      <c r="J262" s="23"/>
    </row>
    <row r="263" spans="1:10" x14ac:dyDescent="0.25">
      <c r="A263" s="65" t="str">
        <f t="shared" si="4"/>
        <v>Cohort 201442278G4 (exclusief Den Haag)TotaalTotaalSyriëTotaal</v>
      </c>
      <c r="B263" s="159" t="s">
        <v>6</v>
      </c>
      <c r="C263" s="166">
        <v>42278</v>
      </c>
      <c r="D263" s="159" t="s">
        <v>15</v>
      </c>
      <c r="E263" s="159" t="s">
        <v>8</v>
      </c>
      <c r="F263" s="159" t="s">
        <v>8</v>
      </c>
      <c r="G263" s="159" t="s">
        <v>23</v>
      </c>
      <c r="H263" s="162" t="s">
        <v>8</v>
      </c>
      <c r="I263" s="175">
        <v>70</v>
      </c>
      <c r="J263" s="23"/>
    </row>
    <row r="264" spans="1:10" x14ac:dyDescent="0.25">
      <c r="A264" s="65" t="str">
        <f t="shared" si="4"/>
        <v xml:space="preserve">Cohort 201442278G4 (exclusief Den Haag)TotaalTotaalSyriëPrimair onderwijs </v>
      </c>
      <c r="B264" s="159" t="s">
        <v>6</v>
      </c>
      <c r="C264" s="166">
        <v>42278</v>
      </c>
      <c r="D264" s="159" t="s">
        <v>15</v>
      </c>
      <c r="E264" s="159" t="s">
        <v>8</v>
      </c>
      <c r="F264" s="159" t="s">
        <v>8</v>
      </c>
      <c r="G264" s="159" t="s">
        <v>23</v>
      </c>
      <c r="H264" s="174" t="s">
        <v>55</v>
      </c>
      <c r="I264" s="175">
        <v>20</v>
      </c>
      <c r="J264" s="23"/>
    </row>
    <row r="265" spans="1:10" x14ac:dyDescent="0.25">
      <c r="A265" s="65" t="str">
        <f t="shared" si="4"/>
        <v>Cohort 201442278G4 (exclusief Den Haag)TotaalTotaalSyriëVoortgezet onderwijs</v>
      </c>
      <c r="B265" s="159" t="s">
        <v>6</v>
      </c>
      <c r="C265" s="166">
        <v>42278</v>
      </c>
      <c r="D265" s="159" t="s">
        <v>15</v>
      </c>
      <c r="E265" s="159" t="s">
        <v>8</v>
      </c>
      <c r="F265" s="159" t="s">
        <v>8</v>
      </c>
      <c r="G265" s="159" t="s">
        <v>23</v>
      </c>
      <c r="H265" s="174" t="s">
        <v>56</v>
      </c>
      <c r="I265" s="175">
        <v>5</v>
      </c>
      <c r="J265" s="23"/>
    </row>
    <row r="266" spans="1:10" x14ac:dyDescent="0.25">
      <c r="A266" s="65" t="str">
        <f t="shared" si="4"/>
        <v xml:space="preserve">Cohort 201442278G4 (exclusief Den Haag)TotaalTotaalSyriëMiddelbaar beroepsonderwijs (mbo) </v>
      </c>
      <c r="B266" s="159" t="s">
        <v>6</v>
      </c>
      <c r="C266" s="166">
        <v>42278</v>
      </c>
      <c r="D266" s="159" t="s">
        <v>15</v>
      </c>
      <c r="E266" s="159" t="s">
        <v>8</v>
      </c>
      <c r="F266" s="159" t="s">
        <v>8</v>
      </c>
      <c r="G266" s="159" t="s">
        <v>23</v>
      </c>
      <c r="H266" s="174" t="s">
        <v>57</v>
      </c>
      <c r="I266" s="175">
        <v>0</v>
      </c>
      <c r="J266" s="23"/>
    </row>
    <row r="267" spans="1:10" x14ac:dyDescent="0.25">
      <c r="A267" s="65" t="str">
        <f t="shared" si="4"/>
        <v xml:space="preserve">Cohort 201442278G4 (exclusief Den Haag)TotaalTotaalSyriëHoger beroepsonderwijs (hbo) </v>
      </c>
      <c r="B267" s="159" t="s">
        <v>6</v>
      </c>
      <c r="C267" s="166">
        <v>42278</v>
      </c>
      <c r="D267" s="159" t="s">
        <v>15</v>
      </c>
      <c r="E267" s="159" t="s">
        <v>8</v>
      </c>
      <c r="F267" s="159" t="s">
        <v>8</v>
      </c>
      <c r="G267" s="159" t="s">
        <v>23</v>
      </c>
      <c r="H267" s="174" t="s">
        <v>58</v>
      </c>
      <c r="I267" s="175">
        <v>0</v>
      </c>
      <c r="J267" s="23"/>
    </row>
    <row r="268" spans="1:10" x14ac:dyDescent="0.25">
      <c r="A268" s="65" t="str">
        <f t="shared" si="4"/>
        <v xml:space="preserve">Cohort 201442278G4 (exclusief Den Haag)TotaalTotaalSyriëWetenschappelijk onderwijs (wo) </v>
      </c>
      <c r="B268" s="159" t="s">
        <v>6</v>
      </c>
      <c r="C268" s="166">
        <v>42278</v>
      </c>
      <c r="D268" s="159" t="s">
        <v>15</v>
      </c>
      <c r="E268" s="159" t="s">
        <v>8</v>
      </c>
      <c r="F268" s="159" t="s">
        <v>8</v>
      </c>
      <c r="G268" s="159" t="s">
        <v>23</v>
      </c>
      <c r="H268" s="174" t="s">
        <v>59</v>
      </c>
      <c r="I268" s="175">
        <v>0</v>
      </c>
      <c r="J268" s="23"/>
    </row>
    <row r="269" spans="1:10" x14ac:dyDescent="0.25">
      <c r="A269" s="65" t="str">
        <f t="shared" si="4"/>
        <v>Cohort 201442278G4 (exclusief Den Haag)TotaalTotaalSyriëGeen onderwijs</v>
      </c>
      <c r="B269" s="159" t="s">
        <v>6</v>
      </c>
      <c r="C269" s="166">
        <v>42278</v>
      </c>
      <c r="D269" s="159" t="s">
        <v>15</v>
      </c>
      <c r="E269" s="159" t="s">
        <v>8</v>
      </c>
      <c r="F269" s="159" t="s">
        <v>8</v>
      </c>
      <c r="G269" s="159" t="s">
        <v>23</v>
      </c>
      <c r="H269" s="159" t="s">
        <v>60</v>
      </c>
      <c r="I269" s="175">
        <v>45</v>
      </c>
      <c r="J269" s="23"/>
    </row>
    <row r="270" spans="1:10" x14ac:dyDescent="0.25">
      <c r="A270" s="65" t="str">
        <f t="shared" si="4"/>
        <v>Cohort 201442278G4 (exclusief Den Haag)TotaalTotaalEritreaTotaal</v>
      </c>
      <c r="B270" s="159" t="s">
        <v>6</v>
      </c>
      <c r="C270" s="166">
        <v>42278</v>
      </c>
      <c r="D270" s="159" t="s">
        <v>15</v>
      </c>
      <c r="E270" s="159" t="s">
        <v>8</v>
      </c>
      <c r="F270" s="159" t="s">
        <v>8</v>
      </c>
      <c r="G270" s="159" t="s">
        <v>24</v>
      </c>
      <c r="H270" s="162" t="s">
        <v>8</v>
      </c>
      <c r="I270" s="175">
        <v>40</v>
      </c>
      <c r="J270" s="23"/>
    </row>
    <row r="271" spans="1:10" x14ac:dyDescent="0.25">
      <c r="A271" s="65" t="str">
        <f t="shared" si="4"/>
        <v xml:space="preserve">Cohort 201442278G4 (exclusief Den Haag)TotaalTotaalEritreaPrimair onderwijs </v>
      </c>
      <c r="B271" s="159" t="s">
        <v>6</v>
      </c>
      <c r="C271" s="166">
        <v>42278</v>
      </c>
      <c r="D271" s="159" t="s">
        <v>15</v>
      </c>
      <c r="E271" s="159" t="s">
        <v>8</v>
      </c>
      <c r="F271" s="159" t="s">
        <v>8</v>
      </c>
      <c r="G271" s="159" t="s">
        <v>24</v>
      </c>
      <c r="H271" s="174" t="s">
        <v>55</v>
      </c>
      <c r="I271" s="175">
        <v>10</v>
      </c>
      <c r="J271" s="23"/>
    </row>
    <row r="272" spans="1:10" x14ac:dyDescent="0.25">
      <c r="A272" s="65" t="str">
        <f t="shared" si="4"/>
        <v>Cohort 201442278G4 (exclusief Den Haag)TotaalTotaalEritreaVoortgezet onderwijs</v>
      </c>
      <c r="B272" s="159" t="s">
        <v>6</v>
      </c>
      <c r="C272" s="166">
        <v>42278</v>
      </c>
      <c r="D272" s="159" t="s">
        <v>15</v>
      </c>
      <c r="E272" s="159" t="s">
        <v>8</v>
      </c>
      <c r="F272" s="159" t="s">
        <v>8</v>
      </c>
      <c r="G272" s="159" t="s">
        <v>24</v>
      </c>
      <c r="H272" s="174" t="s">
        <v>56</v>
      </c>
      <c r="I272" s="175">
        <v>0</v>
      </c>
      <c r="J272" s="23"/>
    </row>
    <row r="273" spans="1:10" x14ac:dyDescent="0.25">
      <c r="A273" s="65" t="str">
        <f t="shared" si="4"/>
        <v xml:space="preserve">Cohort 201442278G4 (exclusief Den Haag)TotaalTotaalEritreaMiddelbaar beroepsonderwijs (mbo) </v>
      </c>
      <c r="B273" s="159" t="s">
        <v>6</v>
      </c>
      <c r="C273" s="166">
        <v>42278</v>
      </c>
      <c r="D273" s="159" t="s">
        <v>15</v>
      </c>
      <c r="E273" s="159" t="s">
        <v>8</v>
      </c>
      <c r="F273" s="159" t="s">
        <v>8</v>
      </c>
      <c r="G273" s="159" t="s">
        <v>24</v>
      </c>
      <c r="H273" s="174" t="s">
        <v>57</v>
      </c>
      <c r="I273" s="175">
        <v>0</v>
      </c>
      <c r="J273" s="23"/>
    </row>
    <row r="274" spans="1:10" x14ac:dyDescent="0.25">
      <c r="A274" s="65" t="str">
        <f t="shared" si="4"/>
        <v xml:space="preserve">Cohort 201442278G4 (exclusief Den Haag)TotaalTotaalEritreaHoger beroepsonderwijs (hbo) </v>
      </c>
      <c r="B274" s="159" t="s">
        <v>6</v>
      </c>
      <c r="C274" s="166">
        <v>42278</v>
      </c>
      <c r="D274" s="159" t="s">
        <v>15</v>
      </c>
      <c r="E274" s="159" t="s">
        <v>8</v>
      </c>
      <c r="F274" s="159" t="s">
        <v>8</v>
      </c>
      <c r="G274" s="159" t="s">
        <v>24</v>
      </c>
      <c r="H274" s="174" t="s">
        <v>58</v>
      </c>
      <c r="I274" s="175">
        <v>0</v>
      </c>
      <c r="J274" s="23"/>
    </row>
    <row r="275" spans="1:10" x14ac:dyDescent="0.25">
      <c r="A275" s="65" t="str">
        <f t="shared" si="4"/>
        <v xml:space="preserve">Cohort 201442278G4 (exclusief Den Haag)TotaalTotaalEritreaWetenschappelijk onderwijs (wo) </v>
      </c>
      <c r="B275" s="159" t="s">
        <v>6</v>
      </c>
      <c r="C275" s="166">
        <v>42278</v>
      </c>
      <c r="D275" s="159" t="s">
        <v>15</v>
      </c>
      <c r="E275" s="159" t="s">
        <v>8</v>
      </c>
      <c r="F275" s="159" t="s">
        <v>8</v>
      </c>
      <c r="G275" s="159" t="s">
        <v>24</v>
      </c>
      <c r="H275" s="174" t="s">
        <v>59</v>
      </c>
      <c r="I275" s="175">
        <v>0</v>
      </c>
      <c r="J275" s="23"/>
    </row>
    <row r="276" spans="1:10" x14ac:dyDescent="0.25">
      <c r="A276" s="65" t="str">
        <f t="shared" si="4"/>
        <v>Cohort 201442278G4 (exclusief Den Haag)TotaalTotaalEritreaGeen onderwijs</v>
      </c>
      <c r="B276" s="159" t="s">
        <v>6</v>
      </c>
      <c r="C276" s="166">
        <v>42278</v>
      </c>
      <c r="D276" s="159" t="s">
        <v>15</v>
      </c>
      <c r="E276" s="159" t="s">
        <v>8</v>
      </c>
      <c r="F276" s="159" t="s">
        <v>8</v>
      </c>
      <c r="G276" s="159" t="s">
        <v>24</v>
      </c>
      <c r="H276" s="159" t="s">
        <v>60</v>
      </c>
      <c r="I276" s="175">
        <v>30</v>
      </c>
      <c r="J276" s="23"/>
    </row>
    <row r="277" spans="1:10" x14ac:dyDescent="0.25">
      <c r="A277" s="65" t="str">
        <f t="shared" si="4"/>
        <v>Cohort 201442278G4 (exclusief Den Haag)TotaalTotaalOverigTotaal</v>
      </c>
      <c r="B277" s="159" t="s">
        <v>6</v>
      </c>
      <c r="C277" s="166">
        <v>42278</v>
      </c>
      <c r="D277" s="159" t="s">
        <v>15</v>
      </c>
      <c r="E277" s="159" t="s">
        <v>8</v>
      </c>
      <c r="F277" s="159" t="s">
        <v>8</v>
      </c>
      <c r="G277" s="159" t="s">
        <v>25</v>
      </c>
      <c r="H277" s="162" t="s">
        <v>8</v>
      </c>
      <c r="I277" s="175">
        <v>125</v>
      </c>
      <c r="J277" s="23"/>
    </row>
    <row r="278" spans="1:10" x14ac:dyDescent="0.25">
      <c r="A278" s="65" t="str">
        <f t="shared" si="4"/>
        <v xml:space="preserve">Cohort 201442278G4 (exclusief Den Haag)TotaalTotaalOverigPrimair onderwijs </v>
      </c>
      <c r="B278" s="159" t="s">
        <v>6</v>
      </c>
      <c r="C278" s="166">
        <v>42278</v>
      </c>
      <c r="D278" s="159" t="s">
        <v>15</v>
      </c>
      <c r="E278" s="159" t="s">
        <v>8</v>
      </c>
      <c r="F278" s="159" t="s">
        <v>8</v>
      </c>
      <c r="G278" s="159" t="s">
        <v>25</v>
      </c>
      <c r="H278" s="174" t="s">
        <v>55</v>
      </c>
      <c r="I278" s="175">
        <v>30</v>
      </c>
      <c r="J278" s="23"/>
    </row>
    <row r="279" spans="1:10" x14ac:dyDescent="0.25">
      <c r="A279" s="65" t="str">
        <f t="shared" si="4"/>
        <v>Cohort 201442278G4 (exclusief Den Haag)TotaalTotaalOverigVoortgezet onderwijs</v>
      </c>
      <c r="B279" s="159" t="s">
        <v>6</v>
      </c>
      <c r="C279" s="166">
        <v>42278</v>
      </c>
      <c r="D279" s="159" t="s">
        <v>15</v>
      </c>
      <c r="E279" s="159" t="s">
        <v>8</v>
      </c>
      <c r="F279" s="159" t="s">
        <v>8</v>
      </c>
      <c r="G279" s="159" t="s">
        <v>25</v>
      </c>
      <c r="H279" s="174" t="s">
        <v>56</v>
      </c>
      <c r="I279" s="175">
        <v>25</v>
      </c>
      <c r="J279" s="23"/>
    </row>
    <row r="280" spans="1:10" x14ac:dyDescent="0.25">
      <c r="A280" s="65" t="str">
        <f t="shared" si="4"/>
        <v xml:space="preserve">Cohort 201442278G4 (exclusief Den Haag)TotaalTotaalOverigMiddelbaar beroepsonderwijs (mbo) </v>
      </c>
      <c r="B280" s="159" t="s">
        <v>6</v>
      </c>
      <c r="C280" s="166">
        <v>42278</v>
      </c>
      <c r="D280" s="159" t="s">
        <v>15</v>
      </c>
      <c r="E280" s="159" t="s">
        <v>8</v>
      </c>
      <c r="F280" s="159" t="s">
        <v>8</v>
      </c>
      <c r="G280" s="159" t="s">
        <v>25</v>
      </c>
      <c r="H280" s="174" t="s">
        <v>57</v>
      </c>
      <c r="I280" s="175">
        <v>5</v>
      </c>
      <c r="J280" s="23"/>
    </row>
    <row r="281" spans="1:10" x14ac:dyDescent="0.25">
      <c r="A281" s="65" t="str">
        <f t="shared" si="4"/>
        <v xml:space="preserve">Cohort 201442278G4 (exclusief Den Haag)TotaalTotaalOverigHoger beroepsonderwijs (hbo) </v>
      </c>
      <c r="B281" s="159" t="s">
        <v>6</v>
      </c>
      <c r="C281" s="166">
        <v>42278</v>
      </c>
      <c r="D281" s="159" t="s">
        <v>15</v>
      </c>
      <c r="E281" s="159" t="s">
        <v>8</v>
      </c>
      <c r="F281" s="159" t="s">
        <v>8</v>
      </c>
      <c r="G281" s="159" t="s">
        <v>25</v>
      </c>
      <c r="H281" s="174" t="s">
        <v>58</v>
      </c>
      <c r="I281" s="175">
        <v>0</v>
      </c>
      <c r="J281" s="23"/>
    </row>
    <row r="282" spans="1:10" x14ac:dyDescent="0.25">
      <c r="A282" s="65" t="str">
        <f t="shared" si="4"/>
        <v xml:space="preserve">Cohort 201442278G4 (exclusief Den Haag)TotaalTotaalOverigWetenschappelijk onderwijs (wo) </v>
      </c>
      <c r="B282" s="159" t="s">
        <v>6</v>
      </c>
      <c r="C282" s="166">
        <v>42278</v>
      </c>
      <c r="D282" s="159" t="s">
        <v>15</v>
      </c>
      <c r="E282" s="159" t="s">
        <v>8</v>
      </c>
      <c r="F282" s="159" t="s">
        <v>8</v>
      </c>
      <c r="G282" s="159" t="s">
        <v>25</v>
      </c>
      <c r="H282" s="174" t="s">
        <v>59</v>
      </c>
      <c r="I282" s="175">
        <v>5</v>
      </c>
      <c r="J282" s="23"/>
    </row>
    <row r="283" spans="1:10" x14ac:dyDescent="0.25">
      <c r="A283" s="65" t="str">
        <f t="shared" si="4"/>
        <v>Cohort 201442278G4 (exclusief Den Haag)TotaalTotaalOverigGeen onderwijs</v>
      </c>
      <c r="B283" s="159" t="s">
        <v>6</v>
      </c>
      <c r="C283" s="166">
        <v>42278</v>
      </c>
      <c r="D283" s="159" t="s">
        <v>15</v>
      </c>
      <c r="E283" s="159" t="s">
        <v>8</v>
      </c>
      <c r="F283" s="159" t="s">
        <v>8</v>
      </c>
      <c r="G283" s="159" t="s">
        <v>25</v>
      </c>
      <c r="H283" s="159" t="s">
        <v>60</v>
      </c>
      <c r="I283" s="175">
        <v>65</v>
      </c>
      <c r="J283" s="23"/>
    </row>
    <row r="284" spans="1:10" x14ac:dyDescent="0.25">
      <c r="A284" s="65" t="str">
        <f t="shared" si="4"/>
        <v>Cohort 201442278G4 (exclusief Den Haag)Totaal0 tot 23 jaarTotaalTotaal</v>
      </c>
      <c r="B284" s="159" t="s">
        <v>6</v>
      </c>
      <c r="C284" s="166">
        <v>42278</v>
      </c>
      <c r="D284" s="159" t="s">
        <v>15</v>
      </c>
      <c r="E284" s="159" t="s">
        <v>8</v>
      </c>
      <c r="F284" s="159" t="s">
        <v>26</v>
      </c>
      <c r="G284" s="159" t="s">
        <v>8</v>
      </c>
      <c r="H284" s="162" t="s">
        <v>8</v>
      </c>
      <c r="I284" s="175">
        <v>130</v>
      </c>
      <c r="J284" s="23"/>
    </row>
    <row r="285" spans="1:10" x14ac:dyDescent="0.25">
      <c r="A285" s="65" t="str">
        <f t="shared" si="4"/>
        <v xml:space="preserve">Cohort 201442278G4 (exclusief Den Haag)Totaal0 tot 23 jaarTotaalPrimair onderwijs </v>
      </c>
      <c r="B285" s="159" t="s">
        <v>6</v>
      </c>
      <c r="C285" s="166">
        <v>42278</v>
      </c>
      <c r="D285" s="159" t="s">
        <v>15</v>
      </c>
      <c r="E285" s="159" t="s">
        <v>8</v>
      </c>
      <c r="F285" s="159" t="s">
        <v>26</v>
      </c>
      <c r="G285" s="159" t="s">
        <v>8</v>
      </c>
      <c r="H285" s="174" t="s">
        <v>55</v>
      </c>
      <c r="I285" s="175">
        <v>60</v>
      </c>
      <c r="J285" s="23"/>
    </row>
    <row r="286" spans="1:10" x14ac:dyDescent="0.25">
      <c r="A286" s="65" t="str">
        <f t="shared" si="4"/>
        <v>Cohort 201442278G4 (exclusief Den Haag)Totaal0 tot 23 jaarTotaalVoortgezet onderwijs</v>
      </c>
      <c r="B286" s="159" t="s">
        <v>6</v>
      </c>
      <c r="C286" s="166">
        <v>42278</v>
      </c>
      <c r="D286" s="159" t="s">
        <v>15</v>
      </c>
      <c r="E286" s="159" t="s">
        <v>8</v>
      </c>
      <c r="F286" s="159" t="s">
        <v>26</v>
      </c>
      <c r="G286" s="159" t="s">
        <v>8</v>
      </c>
      <c r="H286" s="174" t="s">
        <v>56</v>
      </c>
      <c r="I286" s="175">
        <v>30</v>
      </c>
      <c r="J286" s="23"/>
    </row>
    <row r="287" spans="1:10" x14ac:dyDescent="0.25">
      <c r="A287" s="65" t="str">
        <f t="shared" si="4"/>
        <v xml:space="preserve">Cohort 201442278G4 (exclusief Den Haag)Totaal0 tot 23 jaarTotaalMiddelbaar beroepsonderwijs (mbo) </v>
      </c>
      <c r="B287" s="159" t="s">
        <v>6</v>
      </c>
      <c r="C287" s="166">
        <v>42278</v>
      </c>
      <c r="D287" s="159" t="s">
        <v>15</v>
      </c>
      <c r="E287" s="159" t="s">
        <v>8</v>
      </c>
      <c r="F287" s="159" t="s">
        <v>26</v>
      </c>
      <c r="G287" s="159" t="s">
        <v>8</v>
      </c>
      <c r="H287" s="174" t="s">
        <v>57</v>
      </c>
      <c r="I287" s="175">
        <v>5</v>
      </c>
      <c r="J287" s="23"/>
    </row>
    <row r="288" spans="1:10" x14ac:dyDescent="0.25">
      <c r="A288" s="65" t="str">
        <f t="shared" si="4"/>
        <v xml:space="preserve">Cohort 201442278G4 (exclusief Den Haag)Totaal0 tot 23 jaarTotaalHoger beroepsonderwijs (hbo) </v>
      </c>
      <c r="B288" s="159" t="s">
        <v>6</v>
      </c>
      <c r="C288" s="166">
        <v>42278</v>
      </c>
      <c r="D288" s="159" t="s">
        <v>15</v>
      </c>
      <c r="E288" s="159" t="s">
        <v>8</v>
      </c>
      <c r="F288" s="159" t="s">
        <v>26</v>
      </c>
      <c r="G288" s="159" t="s">
        <v>8</v>
      </c>
      <c r="H288" s="174" t="s">
        <v>58</v>
      </c>
      <c r="I288" s="175">
        <v>0</v>
      </c>
      <c r="J288" s="23"/>
    </row>
    <row r="289" spans="1:10" x14ac:dyDescent="0.25">
      <c r="A289" s="65" t="str">
        <f t="shared" si="4"/>
        <v xml:space="preserve">Cohort 201442278G4 (exclusief Den Haag)Totaal0 tot 23 jaarTotaalWetenschappelijk onderwijs (wo) </v>
      </c>
      <c r="B289" s="159" t="s">
        <v>6</v>
      </c>
      <c r="C289" s="166">
        <v>42278</v>
      </c>
      <c r="D289" s="159" t="s">
        <v>15</v>
      </c>
      <c r="E289" s="159" t="s">
        <v>8</v>
      </c>
      <c r="F289" s="159" t="s">
        <v>26</v>
      </c>
      <c r="G289" s="159" t="s">
        <v>8</v>
      </c>
      <c r="H289" s="174" t="s">
        <v>59</v>
      </c>
      <c r="I289" s="175">
        <v>0</v>
      </c>
      <c r="J289" s="23"/>
    </row>
    <row r="290" spans="1:10" x14ac:dyDescent="0.25">
      <c r="A290" s="65" t="str">
        <f t="shared" si="4"/>
        <v>Cohort 201442278G4 (exclusief Den Haag)Totaal0 tot 23 jaarTotaalGeen onderwijs</v>
      </c>
      <c r="B290" s="159" t="s">
        <v>6</v>
      </c>
      <c r="C290" s="166">
        <v>42278</v>
      </c>
      <c r="D290" s="159" t="s">
        <v>15</v>
      </c>
      <c r="E290" s="159" t="s">
        <v>8</v>
      </c>
      <c r="F290" s="159" t="s">
        <v>26</v>
      </c>
      <c r="G290" s="159" t="s">
        <v>8</v>
      </c>
      <c r="H290" s="159" t="s">
        <v>60</v>
      </c>
      <c r="I290" s="175">
        <v>40</v>
      </c>
      <c r="J290" s="23"/>
    </row>
    <row r="291" spans="1:10" x14ac:dyDescent="0.25">
      <c r="A291" s="65" t="str">
        <f t="shared" si="4"/>
        <v>Cohort 201442278G4 (exclusief Den Haag)Totaal0 tot 23 jaarSyriëTotaal</v>
      </c>
      <c r="B291" s="159" t="s">
        <v>6</v>
      </c>
      <c r="C291" s="166">
        <v>42278</v>
      </c>
      <c r="D291" s="159" t="s">
        <v>15</v>
      </c>
      <c r="E291" s="159" t="s">
        <v>8</v>
      </c>
      <c r="F291" s="159" t="s">
        <v>26</v>
      </c>
      <c r="G291" s="159" t="s">
        <v>23</v>
      </c>
      <c r="H291" s="162" t="s">
        <v>8</v>
      </c>
      <c r="I291" s="175">
        <v>35</v>
      </c>
      <c r="J291" s="23"/>
    </row>
    <row r="292" spans="1:10" x14ac:dyDescent="0.25">
      <c r="A292" s="65" t="str">
        <f t="shared" si="4"/>
        <v xml:space="preserve">Cohort 201442278G4 (exclusief Den Haag)Totaal0 tot 23 jaarSyriëPrimair onderwijs </v>
      </c>
      <c r="B292" s="159" t="s">
        <v>6</v>
      </c>
      <c r="C292" s="166">
        <v>42278</v>
      </c>
      <c r="D292" s="159" t="s">
        <v>15</v>
      </c>
      <c r="E292" s="159" t="s">
        <v>8</v>
      </c>
      <c r="F292" s="159" t="s">
        <v>26</v>
      </c>
      <c r="G292" s="159" t="s">
        <v>23</v>
      </c>
      <c r="H292" s="174" t="s">
        <v>55</v>
      </c>
      <c r="I292" s="175">
        <v>20</v>
      </c>
      <c r="J292" s="23"/>
    </row>
    <row r="293" spans="1:10" x14ac:dyDescent="0.25">
      <c r="A293" s="65" t="str">
        <f t="shared" si="4"/>
        <v>Cohort 201442278G4 (exclusief Den Haag)Totaal0 tot 23 jaarSyriëVoortgezet onderwijs</v>
      </c>
      <c r="B293" s="159" t="s">
        <v>6</v>
      </c>
      <c r="C293" s="166">
        <v>42278</v>
      </c>
      <c r="D293" s="159" t="s">
        <v>15</v>
      </c>
      <c r="E293" s="159" t="s">
        <v>8</v>
      </c>
      <c r="F293" s="159" t="s">
        <v>26</v>
      </c>
      <c r="G293" s="159" t="s">
        <v>23</v>
      </c>
      <c r="H293" s="174" t="s">
        <v>56</v>
      </c>
      <c r="I293" s="175">
        <v>5</v>
      </c>
      <c r="J293" s="23"/>
    </row>
    <row r="294" spans="1:10" x14ac:dyDescent="0.25">
      <c r="A294" s="65" t="str">
        <f t="shared" si="4"/>
        <v xml:space="preserve">Cohort 201442278G4 (exclusief Den Haag)Totaal0 tot 23 jaarSyriëMiddelbaar beroepsonderwijs (mbo) </v>
      </c>
      <c r="B294" s="159" t="s">
        <v>6</v>
      </c>
      <c r="C294" s="166">
        <v>42278</v>
      </c>
      <c r="D294" s="159" t="s">
        <v>15</v>
      </c>
      <c r="E294" s="159" t="s">
        <v>8</v>
      </c>
      <c r="F294" s="159" t="s">
        <v>26</v>
      </c>
      <c r="G294" s="159" t="s">
        <v>23</v>
      </c>
      <c r="H294" s="174" t="s">
        <v>57</v>
      </c>
      <c r="I294" s="175">
        <v>0</v>
      </c>
      <c r="J294" s="23"/>
    </row>
    <row r="295" spans="1:10" x14ac:dyDescent="0.25">
      <c r="A295" s="65" t="str">
        <f t="shared" si="4"/>
        <v xml:space="preserve">Cohort 201442278G4 (exclusief Den Haag)Totaal0 tot 23 jaarSyriëHoger beroepsonderwijs (hbo) </v>
      </c>
      <c r="B295" s="159" t="s">
        <v>6</v>
      </c>
      <c r="C295" s="166">
        <v>42278</v>
      </c>
      <c r="D295" s="159" t="s">
        <v>15</v>
      </c>
      <c r="E295" s="159" t="s">
        <v>8</v>
      </c>
      <c r="F295" s="159" t="s">
        <v>26</v>
      </c>
      <c r="G295" s="159" t="s">
        <v>23</v>
      </c>
      <c r="H295" s="174" t="s">
        <v>58</v>
      </c>
      <c r="I295" s="175">
        <v>0</v>
      </c>
      <c r="J295" s="23"/>
    </row>
    <row r="296" spans="1:10" x14ac:dyDescent="0.25">
      <c r="A296" s="65" t="str">
        <f t="shared" si="4"/>
        <v xml:space="preserve">Cohort 201442278G4 (exclusief Den Haag)Totaal0 tot 23 jaarSyriëWetenschappelijk onderwijs (wo) </v>
      </c>
      <c r="B296" s="159" t="s">
        <v>6</v>
      </c>
      <c r="C296" s="166">
        <v>42278</v>
      </c>
      <c r="D296" s="159" t="s">
        <v>15</v>
      </c>
      <c r="E296" s="159" t="s">
        <v>8</v>
      </c>
      <c r="F296" s="159" t="s">
        <v>26</v>
      </c>
      <c r="G296" s="159" t="s">
        <v>23</v>
      </c>
      <c r="H296" s="174" t="s">
        <v>59</v>
      </c>
      <c r="I296" s="175">
        <v>0</v>
      </c>
      <c r="J296" s="23"/>
    </row>
    <row r="297" spans="1:10" x14ac:dyDescent="0.25">
      <c r="A297" s="65" t="str">
        <f t="shared" si="4"/>
        <v>Cohort 201442278G4 (exclusief Den Haag)Totaal0 tot 23 jaarSyriëGeen onderwijs</v>
      </c>
      <c r="B297" s="159" t="s">
        <v>6</v>
      </c>
      <c r="C297" s="166">
        <v>42278</v>
      </c>
      <c r="D297" s="159" t="s">
        <v>15</v>
      </c>
      <c r="E297" s="159" t="s">
        <v>8</v>
      </c>
      <c r="F297" s="159" t="s">
        <v>26</v>
      </c>
      <c r="G297" s="159" t="s">
        <v>23</v>
      </c>
      <c r="H297" s="159" t="s">
        <v>60</v>
      </c>
      <c r="I297" s="175">
        <v>10</v>
      </c>
      <c r="J297" s="23"/>
    </row>
    <row r="298" spans="1:10" x14ac:dyDescent="0.25">
      <c r="A298" s="65" t="str">
        <f t="shared" si="4"/>
        <v>Cohort 201442278G4 (exclusief Den Haag)Totaal0 tot 23 jaarEritreaTotaal</v>
      </c>
      <c r="B298" s="159" t="s">
        <v>6</v>
      </c>
      <c r="C298" s="166">
        <v>42278</v>
      </c>
      <c r="D298" s="159" t="s">
        <v>15</v>
      </c>
      <c r="E298" s="159" t="s">
        <v>8</v>
      </c>
      <c r="F298" s="159" t="s">
        <v>26</v>
      </c>
      <c r="G298" s="159" t="s">
        <v>24</v>
      </c>
      <c r="H298" s="162" t="s">
        <v>8</v>
      </c>
      <c r="I298" s="175">
        <v>15</v>
      </c>
      <c r="J298" s="23"/>
    </row>
    <row r="299" spans="1:10" x14ac:dyDescent="0.25">
      <c r="A299" s="65" t="str">
        <f t="shared" si="4"/>
        <v xml:space="preserve">Cohort 201442278G4 (exclusief Den Haag)Totaal0 tot 23 jaarEritreaPrimair onderwijs </v>
      </c>
      <c r="B299" s="159" t="s">
        <v>6</v>
      </c>
      <c r="C299" s="166">
        <v>42278</v>
      </c>
      <c r="D299" s="159" t="s">
        <v>15</v>
      </c>
      <c r="E299" s="159" t="s">
        <v>8</v>
      </c>
      <c r="F299" s="159" t="s">
        <v>26</v>
      </c>
      <c r="G299" s="159" t="s">
        <v>24</v>
      </c>
      <c r="H299" s="174" t="s">
        <v>55</v>
      </c>
      <c r="I299" s="175">
        <v>10</v>
      </c>
      <c r="J299" s="23"/>
    </row>
    <row r="300" spans="1:10" x14ac:dyDescent="0.25">
      <c r="A300" s="65" t="str">
        <f t="shared" si="4"/>
        <v>Cohort 201442278G4 (exclusief Den Haag)Totaal0 tot 23 jaarEritreaVoortgezet onderwijs</v>
      </c>
      <c r="B300" s="159" t="s">
        <v>6</v>
      </c>
      <c r="C300" s="166">
        <v>42278</v>
      </c>
      <c r="D300" s="159" t="s">
        <v>15</v>
      </c>
      <c r="E300" s="159" t="s">
        <v>8</v>
      </c>
      <c r="F300" s="159" t="s">
        <v>26</v>
      </c>
      <c r="G300" s="159" t="s">
        <v>24</v>
      </c>
      <c r="H300" s="174" t="s">
        <v>56</v>
      </c>
      <c r="I300" s="175">
        <v>0</v>
      </c>
      <c r="J300" s="23"/>
    </row>
    <row r="301" spans="1:10" x14ac:dyDescent="0.25">
      <c r="A301" s="65" t="str">
        <f t="shared" si="4"/>
        <v xml:space="preserve">Cohort 201442278G4 (exclusief Den Haag)Totaal0 tot 23 jaarEritreaMiddelbaar beroepsonderwijs (mbo) </v>
      </c>
      <c r="B301" s="159" t="s">
        <v>6</v>
      </c>
      <c r="C301" s="166">
        <v>42278</v>
      </c>
      <c r="D301" s="159" t="s">
        <v>15</v>
      </c>
      <c r="E301" s="159" t="s">
        <v>8</v>
      </c>
      <c r="F301" s="159" t="s">
        <v>26</v>
      </c>
      <c r="G301" s="159" t="s">
        <v>24</v>
      </c>
      <c r="H301" s="174" t="s">
        <v>57</v>
      </c>
      <c r="I301" s="175">
        <v>0</v>
      </c>
      <c r="J301" s="23"/>
    </row>
    <row r="302" spans="1:10" x14ac:dyDescent="0.25">
      <c r="A302" s="65" t="str">
        <f t="shared" si="4"/>
        <v xml:space="preserve">Cohort 201442278G4 (exclusief Den Haag)Totaal0 tot 23 jaarEritreaHoger beroepsonderwijs (hbo) </v>
      </c>
      <c r="B302" s="159" t="s">
        <v>6</v>
      </c>
      <c r="C302" s="166">
        <v>42278</v>
      </c>
      <c r="D302" s="159" t="s">
        <v>15</v>
      </c>
      <c r="E302" s="159" t="s">
        <v>8</v>
      </c>
      <c r="F302" s="159" t="s">
        <v>26</v>
      </c>
      <c r="G302" s="159" t="s">
        <v>24</v>
      </c>
      <c r="H302" s="174" t="s">
        <v>58</v>
      </c>
      <c r="I302" s="175">
        <v>0</v>
      </c>
      <c r="J302" s="23"/>
    </row>
    <row r="303" spans="1:10" x14ac:dyDescent="0.25">
      <c r="A303" s="65" t="str">
        <f t="shared" si="4"/>
        <v xml:space="preserve">Cohort 201442278G4 (exclusief Den Haag)Totaal0 tot 23 jaarEritreaWetenschappelijk onderwijs (wo) </v>
      </c>
      <c r="B303" s="159" t="s">
        <v>6</v>
      </c>
      <c r="C303" s="166">
        <v>42278</v>
      </c>
      <c r="D303" s="159" t="s">
        <v>15</v>
      </c>
      <c r="E303" s="159" t="s">
        <v>8</v>
      </c>
      <c r="F303" s="159" t="s">
        <v>26</v>
      </c>
      <c r="G303" s="159" t="s">
        <v>24</v>
      </c>
      <c r="H303" s="174" t="s">
        <v>59</v>
      </c>
      <c r="I303" s="175">
        <v>0</v>
      </c>
      <c r="J303" s="23"/>
    </row>
    <row r="304" spans="1:10" x14ac:dyDescent="0.25">
      <c r="A304" s="65" t="str">
        <f t="shared" si="4"/>
        <v>Cohort 201442278G4 (exclusief Den Haag)Totaal0 tot 23 jaarEritreaGeen onderwijs</v>
      </c>
      <c r="B304" s="159" t="s">
        <v>6</v>
      </c>
      <c r="C304" s="166">
        <v>42278</v>
      </c>
      <c r="D304" s="159" t="s">
        <v>15</v>
      </c>
      <c r="E304" s="159" t="s">
        <v>8</v>
      </c>
      <c r="F304" s="159" t="s">
        <v>26</v>
      </c>
      <c r="G304" s="159" t="s">
        <v>24</v>
      </c>
      <c r="H304" s="159" t="s">
        <v>60</v>
      </c>
      <c r="I304" s="175">
        <v>5</v>
      </c>
      <c r="J304" s="23"/>
    </row>
    <row r="305" spans="1:10" x14ac:dyDescent="0.25">
      <c r="A305" s="65" t="str">
        <f t="shared" si="4"/>
        <v>Cohort 201442278G4 (exclusief Den Haag)Totaal0 tot 23 jaarOverigTotaal</v>
      </c>
      <c r="B305" s="159" t="s">
        <v>6</v>
      </c>
      <c r="C305" s="166">
        <v>42278</v>
      </c>
      <c r="D305" s="159" t="s">
        <v>15</v>
      </c>
      <c r="E305" s="159" t="s">
        <v>8</v>
      </c>
      <c r="F305" s="159" t="s">
        <v>26</v>
      </c>
      <c r="G305" s="159" t="s">
        <v>25</v>
      </c>
      <c r="H305" s="162" t="s">
        <v>8</v>
      </c>
      <c r="I305" s="175">
        <v>75</v>
      </c>
      <c r="J305" s="23"/>
    </row>
    <row r="306" spans="1:10" x14ac:dyDescent="0.25">
      <c r="A306" s="65" t="str">
        <f t="shared" si="4"/>
        <v xml:space="preserve">Cohort 201442278G4 (exclusief Den Haag)Totaal0 tot 23 jaarOverigPrimair onderwijs </v>
      </c>
      <c r="B306" s="159" t="s">
        <v>6</v>
      </c>
      <c r="C306" s="166">
        <v>42278</v>
      </c>
      <c r="D306" s="159" t="s">
        <v>15</v>
      </c>
      <c r="E306" s="159" t="s">
        <v>8</v>
      </c>
      <c r="F306" s="159" t="s">
        <v>26</v>
      </c>
      <c r="G306" s="159" t="s">
        <v>25</v>
      </c>
      <c r="H306" s="174" t="s">
        <v>55</v>
      </c>
      <c r="I306" s="175">
        <v>30</v>
      </c>
      <c r="J306" s="23"/>
    </row>
    <row r="307" spans="1:10" x14ac:dyDescent="0.25">
      <c r="A307" s="65" t="str">
        <f t="shared" si="4"/>
        <v>Cohort 201442278G4 (exclusief Den Haag)Totaal0 tot 23 jaarOverigVoortgezet onderwijs</v>
      </c>
      <c r="B307" s="159" t="s">
        <v>6</v>
      </c>
      <c r="C307" s="166">
        <v>42278</v>
      </c>
      <c r="D307" s="159" t="s">
        <v>15</v>
      </c>
      <c r="E307" s="159" t="s">
        <v>8</v>
      </c>
      <c r="F307" s="159" t="s">
        <v>26</v>
      </c>
      <c r="G307" s="159" t="s">
        <v>25</v>
      </c>
      <c r="H307" s="174" t="s">
        <v>56</v>
      </c>
      <c r="I307" s="175">
        <v>25</v>
      </c>
      <c r="J307" s="23"/>
    </row>
    <row r="308" spans="1:10" x14ac:dyDescent="0.25">
      <c r="A308" s="65" t="str">
        <f t="shared" si="4"/>
        <v xml:space="preserve">Cohort 201442278G4 (exclusief Den Haag)Totaal0 tot 23 jaarOverigMiddelbaar beroepsonderwijs (mbo) </v>
      </c>
      <c r="B308" s="159" t="s">
        <v>6</v>
      </c>
      <c r="C308" s="166">
        <v>42278</v>
      </c>
      <c r="D308" s="159" t="s">
        <v>15</v>
      </c>
      <c r="E308" s="159" t="s">
        <v>8</v>
      </c>
      <c r="F308" s="159" t="s">
        <v>26</v>
      </c>
      <c r="G308" s="159" t="s">
        <v>25</v>
      </c>
      <c r="H308" s="174" t="s">
        <v>57</v>
      </c>
      <c r="I308" s="175">
        <v>5</v>
      </c>
      <c r="J308" s="23"/>
    </row>
    <row r="309" spans="1:10" x14ac:dyDescent="0.25">
      <c r="A309" s="65" t="str">
        <f t="shared" si="4"/>
        <v xml:space="preserve">Cohort 201442278G4 (exclusief Den Haag)Totaal0 tot 23 jaarOverigHoger beroepsonderwijs (hbo) </v>
      </c>
      <c r="B309" s="159" t="s">
        <v>6</v>
      </c>
      <c r="C309" s="166">
        <v>42278</v>
      </c>
      <c r="D309" s="159" t="s">
        <v>15</v>
      </c>
      <c r="E309" s="159" t="s">
        <v>8</v>
      </c>
      <c r="F309" s="159" t="s">
        <v>26</v>
      </c>
      <c r="G309" s="159" t="s">
        <v>25</v>
      </c>
      <c r="H309" s="174" t="s">
        <v>58</v>
      </c>
      <c r="I309" s="175">
        <v>0</v>
      </c>
      <c r="J309" s="23"/>
    </row>
    <row r="310" spans="1:10" x14ac:dyDescent="0.25">
      <c r="A310" s="65" t="str">
        <f t="shared" si="4"/>
        <v xml:space="preserve">Cohort 201442278G4 (exclusief Den Haag)Totaal0 tot 23 jaarOverigWetenschappelijk onderwijs (wo) </v>
      </c>
      <c r="B310" s="159" t="s">
        <v>6</v>
      </c>
      <c r="C310" s="166">
        <v>42278</v>
      </c>
      <c r="D310" s="159" t="s">
        <v>15</v>
      </c>
      <c r="E310" s="159" t="s">
        <v>8</v>
      </c>
      <c r="F310" s="159" t="s">
        <v>26</v>
      </c>
      <c r="G310" s="159" t="s">
        <v>25</v>
      </c>
      <c r="H310" s="174" t="s">
        <v>59</v>
      </c>
      <c r="I310" s="175">
        <v>0</v>
      </c>
      <c r="J310" s="23"/>
    </row>
    <row r="311" spans="1:10" x14ac:dyDescent="0.25">
      <c r="A311" s="65" t="str">
        <f t="shared" si="4"/>
        <v>Cohort 201442278G4 (exclusief Den Haag)Totaal0 tot 23 jaarOverigGeen onderwijs</v>
      </c>
      <c r="B311" s="159" t="s">
        <v>6</v>
      </c>
      <c r="C311" s="166">
        <v>42278</v>
      </c>
      <c r="D311" s="159" t="s">
        <v>15</v>
      </c>
      <c r="E311" s="159" t="s">
        <v>8</v>
      </c>
      <c r="F311" s="159" t="s">
        <v>26</v>
      </c>
      <c r="G311" s="159" t="s">
        <v>25</v>
      </c>
      <c r="H311" s="159" t="s">
        <v>60</v>
      </c>
      <c r="I311" s="175">
        <v>25</v>
      </c>
      <c r="J311" s="23"/>
    </row>
    <row r="312" spans="1:10" x14ac:dyDescent="0.25">
      <c r="A312" s="65" t="str">
        <f t="shared" si="4"/>
        <v>Cohort 201442278G4 (exclusief Den Haag)Totaal23 tot 30 jaarTotaalTotaal</v>
      </c>
      <c r="B312" s="159" t="s">
        <v>6</v>
      </c>
      <c r="C312" s="166">
        <v>42278</v>
      </c>
      <c r="D312" s="159" t="s">
        <v>15</v>
      </c>
      <c r="E312" s="159" t="s">
        <v>8</v>
      </c>
      <c r="F312" s="159" t="s">
        <v>61</v>
      </c>
      <c r="G312" s="159" t="s">
        <v>8</v>
      </c>
      <c r="H312" s="162" t="s">
        <v>8</v>
      </c>
      <c r="I312" s="175">
        <v>105</v>
      </c>
      <c r="J312" s="23"/>
    </row>
    <row r="313" spans="1:10" x14ac:dyDescent="0.25">
      <c r="A313" s="65" t="str">
        <f t="shared" si="4"/>
        <v xml:space="preserve">Cohort 201442278G4 (exclusief Den Haag)Totaal23 tot 30 jaarTotaalPrimair onderwijs </v>
      </c>
      <c r="B313" s="159" t="s">
        <v>6</v>
      </c>
      <c r="C313" s="166">
        <v>42278</v>
      </c>
      <c r="D313" s="159" t="s">
        <v>15</v>
      </c>
      <c r="E313" s="159" t="s">
        <v>8</v>
      </c>
      <c r="F313" s="159" t="s">
        <v>61</v>
      </c>
      <c r="G313" s="159" t="s">
        <v>8</v>
      </c>
      <c r="H313" s="174" t="s">
        <v>55</v>
      </c>
      <c r="I313" s="175">
        <v>0</v>
      </c>
      <c r="J313" s="23"/>
    </row>
    <row r="314" spans="1:10" x14ac:dyDescent="0.25">
      <c r="A314" s="65" t="str">
        <f t="shared" si="4"/>
        <v>Cohort 201442278G4 (exclusief Den Haag)Totaal23 tot 30 jaarTotaalVoortgezet onderwijs</v>
      </c>
      <c r="B314" s="159" t="s">
        <v>6</v>
      </c>
      <c r="C314" s="166">
        <v>42278</v>
      </c>
      <c r="D314" s="159" t="s">
        <v>15</v>
      </c>
      <c r="E314" s="159" t="s">
        <v>8</v>
      </c>
      <c r="F314" s="159" t="s">
        <v>61</v>
      </c>
      <c r="G314" s="159" t="s">
        <v>8</v>
      </c>
      <c r="H314" s="174" t="s">
        <v>56</v>
      </c>
      <c r="I314" s="175">
        <v>0</v>
      </c>
      <c r="J314" s="23"/>
    </row>
    <row r="315" spans="1:10" x14ac:dyDescent="0.25">
      <c r="A315" s="65" t="str">
        <f t="shared" si="4"/>
        <v xml:space="preserve">Cohort 201442278G4 (exclusief Den Haag)Totaal23 tot 30 jaarTotaalMiddelbaar beroepsonderwijs (mbo) </v>
      </c>
      <c r="B315" s="159" t="s">
        <v>6</v>
      </c>
      <c r="C315" s="166">
        <v>42278</v>
      </c>
      <c r="D315" s="159" t="s">
        <v>15</v>
      </c>
      <c r="E315" s="159" t="s">
        <v>8</v>
      </c>
      <c r="F315" s="159" t="s">
        <v>61</v>
      </c>
      <c r="G315" s="159" t="s">
        <v>8</v>
      </c>
      <c r="H315" s="174" t="s">
        <v>57</v>
      </c>
      <c r="I315" s="175">
        <v>5</v>
      </c>
      <c r="J315" s="23"/>
    </row>
    <row r="316" spans="1:10" x14ac:dyDescent="0.25">
      <c r="A316" s="65" t="str">
        <f t="shared" si="4"/>
        <v xml:space="preserve">Cohort 201442278G4 (exclusief Den Haag)Totaal23 tot 30 jaarTotaalHoger beroepsonderwijs (hbo) </v>
      </c>
      <c r="B316" s="159" t="s">
        <v>6</v>
      </c>
      <c r="C316" s="166">
        <v>42278</v>
      </c>
      <c r="D316" s="159" t="s">
        <v>15</v>
      </c>
      <c r="E316" s="159" t="s">
        <v>8</v>
      </c>
      <c r="F316" s="159" t="s">
        <v>61</v>
      </c>
      <c r="G316" s="159" t="s">
        <v>8</v>
      </c>
      <c r="H316" s="174" t="s">
        <v>58</v>
      </c>
      <c r="I316" s="175">
        <v>0</v>
      </c>
      <c r="J316" s="23"/>
    </row>
    <row r="317" spans="1:10" x14ac:dyDescent="0.25">
      <c r="A317" s="65" t="str">
        <f t="shared" si="4"/>
        <v xml:space="preserve">Cohort 201442278G4 (exclusief Den Haag)Totaal23 tot 30 jaarTotaalWetenschappelijk onderwijs (wo) </v>
      </c>
      <c r="B317" s="159" t="s">
        <v>6</v>
      </c>
      <c r="C317" s="166">
        <v>42278</v>
      </c>
      <c r="D317" s="159" t="s">
        <v>15</v>
      </c>
      <c r="E317" s="159" t="s">
        <v>8</v>
      </c>
      <c r="F317" s="159" t="s">
        <v>61</v>
      </c>
      <c r="G317" s="159" t="s">
        <v>8</v>
      </c>
      <c r="H317" s="174" t="s">
        <v>59</v>
      </c>
      <c r="I317" s="175">
        <v>5</v>
      </c>
      <c r="J317" s="23"/>
    </row>
    <row r="318" spans="1:10" x14ac:dyDescent="0.25">
      <c r="A318" s="65" t="str">
        <f t="shared" si="4"/>
        <v>Cohort 201442278G4 (exclusief Den Haag)Totaal23 tot 30 jaarTotaalGeen onderwijs</v>
      </c>
      <c r="B318" s="159" t="s">
        <v>6</v>
      </c>
      <c r="C318" s="166">
        <v>42278</v>
      </c>
      <c r="D318" s="159" t="s">
        <v>15</v>
      </c>
      <c r="E318" s="159" t="s">
        <v>8</v>
      </c>
      <c r="F318" s="159" t="s">
        <v>61</v>
      </c>
      <c r="G318" s="159" t="s">
        <v>8</v>
      </c>
      <c r="H318" s="159" t="s">
        <v>60</v>
      </c>
      <c r="I318" s="175">
        <v>100</v>
      </c>
      <c r="J318" s="23"/>
    </row>
    <row r="319" spans="1:10" x14ac:dyDescent="0.25">
      <c r="A319" s="65" t="str">
        <f t="shared" si="4"/>
        <v>Cohort 201442278G4 (exclusief Den Haag)Totaal23 tot 30 jaarSyriëTotaal</v>
      </c>
      <c r="B319" s="159" t="s">
        <v>6</v>
      </c>
      <c r="C319" s="166">
        <v>42278</v>
      </c>
      <c r="D319" s="159" t="s">
        <v>15</v>
      </c>
      <c r="E319" s="159" t="s">
        <v>8</v>
      </c>
      <c r="F319" s="159" t="s">
        <v>61</v>
      </c>
      <c r="G319" s="159" t="s">
        <v>23</v>
      </c>
      <c r="H319" s="162" t="s">
        <v>8</v>
      </c>
      <c r="I319" s="175">
        <v>35</v>
      </c>
      <c r="J319" s="23"/>
    </row>
    <row r="320" spans="1:10" x14ac:dyDescent="0.25">
      <c r="A320" s="65" t="str">
        <f t="shared" si="4"/>
        <v xml:space="preserve">Cohort 201442278G4 (exclusief Den Haag)Totaal23 tot 30 jaarSyriëPrimair onderwijs </v>
      </c>
      <c r="B320" s="159" t="s">
        <v>6</v>
      </c>
      <c r="C320" s="166">
        <v>42278</v>
      </c>
      <c r="D320" s="159" t="s">
        <v>15</v>
      </c>
      <c r="E320" s="159" t="s">
        <v>8</v>
      </c>
      <c r="F320" s="159" t="s">
        <v>61</v>
      </c>
      <c r="G320" s="159" t="s">
        <v>23</v>
      </c>
      <c r="H320" s="174" t="s">
        <v>55</v>
      </c>
      <c r="I320" s="175">
        <v>0</v>
      </c>
      <c r="J320" s="23"/>
    </row>
    <row r="321" spans="1:10" x14ac:dyDescent="0.25">
      <c r="A321" s="65" t="str">
        <f t="shared" si="4"/>
        <v>Cohort 201442278G4 (exclusief Den Haag)Totaal23 tot 30 jaarSyriëVoortgezet onderwijs</v>
      </c>
      <c r="B321" s="159" t="s">
        <v>6</v>
      </c>
      <c r="C321" s="166">
        <v>42278</v>
      </c>
      <c r="D321" s="159" t="s">
        <v>15</v>
      </c>
      <c r="E321" s="159" t="s">
        <v>8</v>
      </c>
      <c r="F321" s="159" t="s">
        <v>61</v>
      </c>
      <c r="G321" s="159" t="s">
        <v>23</v>
      </c>
      <c r="H321" s="174" t="s">
        <v>56</v>
      </c>
      <c r="I321" s="175">
        <v>0</v>
      </c>
      <c r="J321" s="23"/>
    </row>
    <row r="322" spans="1:10" x14ac:dyDescent="0.25">
      <c r="A322" s="65" t="str">
        <f t="shared" si="4"/>
        <v xml:space="preserve">Cohort 201442278G4 (exclusief Den Haag)Totaal23 tot 30 jaarSyriëMiddelbaar beroepsonderwijs (mbo) </v>
      </c>
      <c r="B322" s="159" t="s">
        <v>6</v>
      </c>
      <c r="C322" s="166">
        <v>42278</v>
      </c>
      <c r="D322" s="159" t="s">
        <v>15</v>
      </c>
      <c r="E322" s="159" t="s">
        <v>8</v>
      </c>
      <c r="F322" s="159" t="s">
        <v>61</v>
      </c>
      <c r="G322" s="159" t="s">
        <v>23</v>
      </c>
      <c r="H322" s="174" t="s">
        <v>57</v>
      </c>
      <c r="I322" s="175">
        <v>0</v>
      </c>
      <c r="J322" s="23"/>
    </row>
    <row r="323" spans="1:10" x14ac:dyDescent="0.25">
      <c r="A323" s="65" t="str">
        <f t="shared" si="4"/>
        <v xml:space="preserve">Cohort 201442278G4 (exclusief Den Haag)Totaal23 tot 30 jaarSyriëHoger beroepsonderwijs (hbo) </v>
      </c>
      <c r="B323" s="159" t="s">
        <v>6</v>
      </c>
      <c r="C323" s="166">
        <v>42278</v>
      </c>
      <c r="D323" s="159" t="s">
        <v>15</v>
      </c>
      <c r="E323" s="159" t="s">
        <v>8</v>
      </c>
      <c r="F323" s="159" t="s">
        <v>61</v>
      </c>
      <c r="G323" s="159" t="s">
        <v>23</v>
      </c>
      <c r="H323" s="174" t="s">
        <v>58</v>
      </c>
      <c r="I323" s="175">
        <v>0</v>
      </c>
      <c r="J323" s="23"/>
    </row>
    <row r="324" spans="1:10" x14ac:dyDescent="0.25">
      <c r="A324" s="65" t="str">
        <f t="shared" si="4"/>
        <v xml:space="preserve">Cohort 201442278G4 (exclusief Den Haag)Totaal23 tot 30 jaarSyriëWetenschappelijk onderwijs (wo) </v>
      </c>
      <c r="B324" s="159" t="s">
        <v>6</v>
      </c>
      <c r="C324" s="166">
        <v>42278</v>
      </c>
      <c r="D324" s="159" t="s">
        <v>15</v>
      </c>
      <c r="E324" s="159" t="s">
        <v>8</v>
      </c>
      <c r="F324" s="159" t="s">
        <v>61</v>
      </c>
      <c r="G324" s="159" t="s">
        <v>23</v>
      </c>
      <c r="H324" s="174" t="s">
        <v>59</v>
      </c>
      <c r="I324" s="175">
        <v>0</v>
      </c>
      <c r="J324" s="23"/>
    </row>
    <row r="325" spans="1:10" x14ac:dyDescent="0.25">
      <c r="A325" s="65" t="str">
        <f t="shared" ref="A325:A388" si="5">B325&amp;C325&amp;D325&amp;E325&amp;F325&amp;G325&amp;H325</f>
        <v>Cohort 201442278G4 (exclusief Den Haag)Totaal23 tot 30 jaarSyriëGeen onderwijs</v>
      </c>
      <c r="B325" s="159" t="s">
        <v>6</v>
      </c>
      <c r="C325" s="166">
        <v>42278</v>
      </c>
      <c r="D325" s="159" t="s">
        <v>15</v>
      </c>
      <c r="E325" s="159" t="s">
        <v>8</v>
      </c>
      <c r="F325" s="159" t="s">
        <v>61</v>
      </c>
      <c r="G325" s="159" t="s">
        <v>23</v>
      </c>
      <c r="H325" s="159" t="s">
        <v>60</v>
      </c>
      <c r="I325" s="175">
        <v>35</v>
      </c>
      <c r="J325" s="23"/>
    </row>
    <row r="326" spans="1:10" x14ac:dyDescent="0.25">
      <c r="A326" s="65" t="str">
        <f t="shared" si="5"/>
        <v>Cohort 201442278G4 (exclusief Den Haag)Totaal23 tot 30 jaarEritreaTotaal</v>
      </c>
      <c r="B326" s="159" t="s">
        <v>6</v>
      </c>
      <c r="C326" s="166">
        <v>42278</v>
      </c>
      <c r="D326" s="159" t="s">
        <v>15</v>
      </c>
      <c r="E326" s="159" t="s">
        <v>8</v>
      </c>
      <c r="F326" s="159" t="s">
        <v>61</v>
      </c>
      <c r="G326" s="159" t="s">
        <v>24</v>
      </c>
      <c r="H326" s="162" t="s">
        <v>8</v>
      </c>
      <c r="I326" s="175">
        <v>25</v>
      </c>
      <c r="J326" s="23"/>
    </row>
    <row r="327" spans="1:10" x14ac:dyDescent="0.25">
      <c r="A327" s="65" t="str">
        <f t="shared" si="5"/>
        <v xml:space="preserve">Cohort 201442278G4 (exclusief Den Haag)Totaal23 tot 30 jaarEritreaPrimair onderwijs </v>
      </c>
      <c r="B327" s="159" t="s">
        <v>6</v>
      </c>
      <c r="C327" s="166">
        <v>42278</v>
      </c>
      <c r="D327" s="159" t="s">
        <v>15</v>
      </c>
      <c r="E327" s="159" t="s">
        <v>8</v>
      </c>
      <c r="F327" s="159" t="s">
        <v>61</v>
      </c>
      <c r="G327" s="159" t="s">
        <v>24</v>
      </c>
      <c r="H327" s="174" t="s">
        <v>55</v>
      </c>
      <c r="I327" s="175">
        <v>0</v>
      </c>
      <c r="J327" s="23"/>
    </row>
    <row r="328" spans="1:10" x14ac:dyDescent="0.25">
      <c r="A328" s="65" t="str">
        <f t="shared" si="5"/>
        <v>Cohort 201442278G4 (exclusief Den Haag)Totaal23 tot 30 jaarEritreaVoortgezet onderwijs</v>
      </c>
      <c r="B328" s="159" t="s">
        <v>6</v>
      </c>
      <c r="C328" s="166">
        <v>42278</v>
      </c>
      <c r="D328" s="159" t="s">
        <v>15</v>
      </c>
      <c r="E328" s="159" t="s">
        <v>8</v>
      </c>
      <c r="F328" s="159" t="s">
        <v>61</v>
      </c>
      <c r="G328" s="159" t="s">
        <v>24</v>
      </c>
      <c r="H328" s="174" t="s">
        <v>56</v>
      </c>
      <c r="I328" s="175">
        <v>0</v>
      </c>
      <c r="J328" s="23"/>
    </row>
    <row r="329" spans="1:10" x14ac:dyDescent="0.25">
      <c r="A329" s="65" t="str">
        <f t="shared" si="5"/>
        <v xml:space="preserve">Cohort 201442278G4 (exclusief Den Haag)Totaal23 tot 30 jaarEritreaMiddelbaar beroepsonderwijs (mbo) </v>
      </c>
      <c r="B329" s="159" t="s">
        <v>6</v>
      </c>
      <c r="C329" s="166">
        <v>42278</v>
      </c>
      <c r="D329" s="159" t="s">
        <v>15</v>
      </c>
      <c r="E329" s="159" t="s">
        <v>8</v>
      </c>
      <c r="F329" s="159" t="s">
        <v>61</v>
      </c>
      <c r="G329" s="159" t="s">
        <v>24</v>
      </c>
      <c r="H329" s="174" t="s">
        <v>57</v>
      </c>
      <c r="I329" s="175">
        <v>0</v>
      </c>
      <c r="J329" s="23"/>
    </row>
    <row r="330" spans="1:10" x14ac:dyDescent="0.25">
      <c r="A330" s="65" t="str">
        <f t="shared" si="5"/>
        <v xml:space="preserve">Cohort 201442278G4 (exclusief Den Haag)Totaal23 tot 30 jaarEritreaHoger beroepsonderwijs (hbo) </v>
      </c>
      <c r="B330" s="159" t="s">
        <v>6</v>
      </c>
      <c r="C330" s="166">
        <v>42278</v>
      </c>
      <c r="D330" s="159" t="s">
        <v>15</v>
      </c>
      <c r="E330" s="159" t="s">
        <v>8</v>
      </c>
      <c r="F330" s="159" t="s">
        <v>61</v>
      </c>
      <c r="G330" s="159" t="s">
        <v>24</v>
      </c>
      <c r="H330" s="174" t="s">
        <v>58</v>
      </c>
      <c r="I330" s="175">
        <v>0</v>
      </c>
      <c r="J330" s="23"/>
    </row>
    <row r="331" spans="1:10" x14ac:dyDescent="0.25">
      <c r="A331" s="65" t="str">
        <f t="shared" si="5"/>
        <v xml:space="preserve">Cohort 201442278G4 (exclusief Den Haag)Totaal23 tot 30 jaarEritreaWetenschappelijk onderwijs (wo) </v>
      </c>
      <c r="B331" s="159" t="s">
        <v>6</v>
      </c>
      <c r="C331" s="166">
        <v>42278</v>
      </c>
      <c r="D331" s="159" t="s">
        <v>15</v>
      </c>
      <c r="E331" s="159" t="s">
        <v>8</v>
      </c>
      <c r="F331" s="159" t="s">
        <v>61</v>
      </c>
      <c r="G331" s="159" t="s">
        <v>24</v>
      </c>
      <c r="H331" s="174" t="s">
        <v>59</v>
      </c>
      <c r="I331" s="175">
        <v>0</v>
      </c>
      <c r="J331" s="23"/>
    </row>
    <row r="332" spans="1:10" x14ac:dyDescent="0.25">
      <c r="A332" s="65" t="str">
        <f t="shared" si="5"/>
        <v>Cohort 201442278G4 (exclusief Den Haag)Totaal23 tot 30 jaarEritreaGeen onderwijs</v>
      </c>
      <c r="B332" s="159" t="s">
        <v>6</v>
      </c>
      <c r="C332" s="166">
        <v>42278</v>
      </c>
      <c r="D332" s="159" t="s">
        <v>15</v>
      </c>
      <c r="E332" s="159" t="s">
        <v>8</v>
      </c>
      <c r="F332" s="159" t="s">
        <v>61</v>
      </c>
      <c r="G332" s="159" t="s">
        <v>24</v>
      </c>
      <c r="H332" s="159" t="s">
        <v>60</v>
      </c>
      <c r="I332" s="175">
        <v>25</v>
      </c>
      <c r="J332" s="23"/>
    </row>
    <row r="333" spans="1:10" x14ac:dyDescent="0.25">
      <c r="A333" s="65" t="str">
        <f t="shared" si="5"/>
        <v>Cohort 201442278G4 (exclusief Den Haag)Totaal23 tot 30 jaarOverigTotaal</v>
      </c>
      <c r="B333" s="159" t="s">
        <v>6</v>
      </c>
      <c r="C333" s="166">
        <v>42278</v>
      </c>
      <c r="D333" s="159" t="s">
        <v>15</v>
      </c>
      <c r="E333" s="159" t="s">
        <v>8</v>
      </c>
      <c r="F333" s="159" t="s">
        <v>61</v>
      </c>
      <c r="G333" s="159" t="s">
        <v>25</v>
      </c>
      <c r="H333" s="162" t="s">
        <v>8</v>
      </c>
      <c r="I333" s="175">
        <v>50</v>
      </c>
      <c r="J333" s="23"/>
    </row>
    <row r="334" spans="1:10" x14ac:dyDescent="0.25">
      <c r="A334" s="65" t="str">
        <f t="shared" si="5"/>
        <v xml:space="preserve">Cohort 201442278G4 (exclusief Den Haag)Totaal23 tot 30 jaarOverigPrimair onderwijs </v>
      </c>
      <c r="B334" s="159" t="s">
        <v>6</v>
      </c>
      <c r="C334" s="166">
        <v>42278</v>
      </c>
      <c r="D334" s="159" t="s">
        <v>15</v>
      </c>
      <c r="E334" s="159" t="s">
        <v>8</v>
      </c>
      <c r="F334" s="159" t="s">
        <v>61</v>
      </c>
      <c r="G334" s="159" t="s">
        <v>25</v>
      </c>
      <c r="H334" s="174" t="s">
        <v>55</v>
      </c>
      <c r="I334" s="175">
        <v>0</v>
      </c>
      <c r="J334" s="23"/>
    </row>
    <row r="335" spans="1:10" x14ac:dyDescent="0.25">
      <c r="A335" s="65" t="str">
        <f t="shared" si="5"/>
        <v>Cohort 201442278G4 (exclusief Den Haag)Totaal23 tot 30 jaarOverigVoortgezet onderwijs</v>
      </c>
      <c r="B335" s="159" t="s">
        <v>6</v>
      </c>
      <c r="C335" s="166">
        <v>42278</v>
      </c>
      <c r="D335" s="159" t="s">
        <v>15</v>
      </c>
      <c r="E335" s="159" t="s">
        <v>8</v>
      </c>
      <c r="F335" s="159" t="s">
        <v>61</v>
      </c>
      <c r="G335" s="159" t="s">
        <v>25</v>
      </c>
      <c r="H335" s="174" t="s">
        <v>56</v>
      </c>
      <c r="I335" s="175">
        <v>0</v>
      </c>
      <c r="J335" s="23"/>
    </row>
    <row r="336" spans="1:10" x14ac:dyDescent="0.25">
      <c r="A336" s="65" t="str">
        <f t="shared" si="5"/>
        <v xml:space="preserve">Cohort 201442278G4 (exclusief Den Haag)Totaal23 tot 30 jaarOverigMiddelbaar beroepsonderwijs (mbo) </v>
      </c>
      <c r="B336" s="159" t="s">
        <v>6</v>
      </c>
      <c r="C336" s="166">
        <v>42278</v>
      </c>
      <c r="D336" s="159" t="s">
        <v>15</v>
      </c>
      <c r="E336" s="159" t="s">
        <v>8</v>
      </c>
      <c r="F336" s="159" t="s">
        <v>61</v>
      </c>
      <c r="G336" s="159" t="s">
        <v>25</v>
      </c>
      <c r="H336" s="174" t="s">
        <v>57</v>
      </c>
      <c r="I336" s="175">
        <v>5</v>
      </c>
      <c r="J336" s="23"/>
    </row>
    <row r="337" spans="1:10" x14ac:dyDescent="0.25">
      <c r="A337" s="65" t="str">
        <f t="shared" si="5"/>
        <v xml:space="preserve">Cohort 201442278G4 (exclusief Den Haag)Totaal23 tot 30 jaarOverigHoger beroepsonderwijs (hbo) </v>
      </c>
      <c r="B337" s="159" t="s">
        <v>6</v>
      </c>
      <c r="C337" s="166">
        <v>42278</v>
      </c>
      <c r="D337" s="159" t="s">
        <v>15</v>
      </c>
      <c r="E337" s="159" t="s">
        <v>8</v>
      </c>
      <c r="F337" s="159" t="s">
        <v>61</v>
      </c>
      <c r="G337" s="159" t="s">
        <v>25</v>
      </c>
      <c r="H337" s="174" t="s">
        <v>58</v>
      </c>
      <c r="I337" s="175">
        <v>0</v>
      </c>
      <c r="J337" s="23"/>
    </row>
    <row r="338" spans="1:10" x14ac:dyDescent="0.25">
      <c r="A338" s="65" t="str">
        <f t="shared" si="5"/>
        <v xml:space="preserve">Cohort 201442278G4 (exclusief Den Haag)Totaal23 tot 30 jaarOverigWetenschappelijk onderwijs (wo) </v>
      </c>
      <c r="B338" s="159" t="s">
        <v>6</v>
      </c>
      <c r="C338" s="166">
        <v>42278</v>
      </c>
      <c r="D338" s="159" t="s">
        <v>15</v>
      </c>
      <c r="E338" s="159" t="s">
        <v>8</v>
      </c>
      <c r="F338" s="159" t="s">
        <v>61</v>
      </c>
      <c r="G338" s="159" t="s">
        <v>25</v>
      </c>
      <c r="H338" s="174" t="s">
        <v>59</v>
      </c>
      <c r="I338" s="175">
        <v>5</v>
      </c>
      <c r="J338" s="23"/>
    </row>
    <row r="339" spans="1:10" x14ac:dyDescent="0.25">
      <c r="A339" s="65" t="str">
        <f t="shared" si="5"/>
        <v>Cohort 201442278G4 (exclusief Den Haag)Totaal23 tot 30 jaarOverigGeen onderwijs</v>
      </c>
      <c r="B339" s="159" t="s">
        <v>6</v>
      </c>
      <c r="C339" s="166">
        <v>42278</v>
      </c>
      <c r="D339" s="159" t="s">
        <v>15</v>
      </c>
      <c r="E339" s="159" t="s">
        <v>8</v>
      </c>
      <c r="F339" s="159" t="s">
        <v>61</v>
      </c>
      <c r="G339" s="159" t="s">
        <v>25</v>
      </c>
      <c r="H339" s="159" t="s">
        <v>60</v>
      </c>
      <c r="I339" s="175">
        <v>40</v>
      </c>
      <c r="J339" s="23"/>
    </row>
    <row r="340" spans="1:10" x14ac:dyDescent="0.25">
      <c r="A340" s="65" t="str">
        <f t="shared" si="5"/>
        <v>Cohort 201442278G4 (exclusief Den Haag)ManTotaalTotaalTotaal</v>
      </c>
      <c r="B340" s="159" t="s">
        <v>6</v>
      </c>
      <c r="C340" s="166">
        <v>42278</v>
      </c>
      <c r="D340" s="159" t="s">
        <v>15</v>
      </c>
      <c r="E340" s="159" t="s">
        <v>28</v>
      </c>
      <c r="F340" s="159" t="s">
        <v>8</v>
      </c>
      <c r="G340" s="159" t="s">
        <v>8</v>
      </c>
      <c r="H340" s="162" t="s">
        <v>8</v>
      </c>
      <c r="I340" s="175">
        <v>125</v>
      </c>
      <c r="J340" s="23"/>
    </row>
    <row r="341" spans="1:10" x14ac:dyDescent="0.25">
      <c r="A341" s="65" t="str">
        <f t="shared" si="5"/>
        <v xml:space="preserve">Cohort 201442278G4 (exclusief Den Haag)ManTotaalTotaalPrimair onderwijs </v>
      </c>
      <c r="B341" s="159" t="s">
        <v>6</v>
      </c>
      <c r="C341" s="166">
        <v>42278</v>
      </c>
      <c r="D341" s="159" t="s">
        <v>15</v>
      </c>
      <c r="E341" s="159" t="s">
        <v>28</v>
      </c>
      <c r="F341" s="159" t="s">
        <v>8</v>
      </c>
      <c r="G341" s="159" t="s">
        <v>8</v>
      </c>
      <c r="H341" s="174" t="s">
        <v>55</v>
      </c>
      <c r="I341" s="175">
        <v>30</v>
      </c>
      <c r="J341" s="23"/>
    </row>
    <row r="342" spans="1:10" x14ac:dyDescent="0.25">
      <c r="A342" s="65" t="str">
        <f t="shared" si="5"/>
        <v>Cohort 201442278G4 (exclusief Den Haag)ManTotaalTotaalVoortgezet onderwijs</v>
      </c>
      <c r="B342" s="159" t="s">
        <v>6</v>
      </c>
      <c r="C342" s="166">
        <v>42278</v>
      </c>
      <c r="D342" s="159" t="s">
        <v>15</v>
      </c>
      <c r="E342" s="159" t="s">
        <v>28</v>
      </c>
      <c r="F342" s="159" t="s">
        <v>8</v>
      </c>
      <c r="G342" s="159" t="s">
        <v>8</v>
      </c>
      <c r="H342" s="174" t="s">
        <v>56</v>
      </c>
      <c r="I342" s="175">
        <v>10</v>
      </c>
      <c r="J342" s="23"/>
    </row>
    <row r="343" spans="1:10" x14ac:dyDescent="0.25">
      <c r="A343" s="65" t="str">
        <f t="shared" si="5"/>
        <v xml:space="preserve">Cohort 201442278G4 (exclusief Den Haag)ManTotaalTotaalMiddelbaar beroepsonderwijs (mbo) </v>
      </c>
      <c r="B343" s="159" t="s">
        <v>6</v>
      </c>
      <c r="C343" s="166">
        <v>42278</v>
      </c>
      <c r="D343" s="159" t="s">
        <v>15</v>
      </c>
      <c r="E343" s="159" t="s">
        <v>28</v>
      </c>
      <c r="F343" s="159" t="s">
        <v>8</v>
      </c>
      <c r="G343" s="159" t="s">
        <v>8</v>
      </c>
      <c r="H343" s="174" t="s">
        <v>57</v>
      </c>
      <c r="I343" s="175">
        <v>5</v>
      </c>
      <c r="J343" s="23"/>
    </row>
    <row r="344" spans="1:10" x14ac:dyDescent="0.25">
      <c r="A344" s="65" t="str">
        <f t="shared" si="5"/>
        <v xml:space="preserve">Cohort 201442278G4 (exclusief Den Haag)ManTotaalTotaalHoger beroepsonderwijs (hbo) </v>
      </c>
      <c r="B344" s="159" t="s">
        <v>6</v>
      </c>
      <c r="C344" s="166">
        <v>42278</v>
      </c>
      <c r="D344" s="159" t="s">
        <v>15</v>
      </c>
      <c r="E344" s="159" t="s">
        <v>28</v>
      </c>
      <c r="F344" s="159" t="s">
        <v>8</v>
      </c>
      <c r="G344" s="159" t="s">
        <v>8</v>
      </c>
      <c r="H344" s="174" t="s">
        <v>58</v>
      </c>
      <c r="I344" s="175">
        <v>0</v>
      </c>
      <c r="J344" s="23"/>
    </row>
    <row r="345" spans="1:10" x14ac:dyDescent="0.25">
      <c r="A345" s="65" t="str">
        <f t="shared" si="5"/>
        <v xml:space="preserve">Cohort 201442278G4 (exclusief Den Haag)ManTotaalTotaalWetenschappelijk onderwijs (wo) </v>
      </c>
      <c r="B345" s="159" t="s">
        <v>6</v>
      </c>
      <c r="C345" s="166">
        <v>42278</v>
      </c>
      <c r="D345" s="159" t="s">
        <v>15</v>
      </c>
      <c r="E345" s="159" t="s">
        <v>28</v>
      </c>
      <c r="F345" s="159" t="s">
        <v>8</v>
      </c>
      <c r="G345" s="159" t="s">
        <v>8</v>
      </c>
      <c r="H345" s="174" t="s">
        <v>59</v>
      </c>
      <c r="I345" s="175">
        <v>0</v>
      </c>
      <c r="J345" s="23"/>
    </row>
    <row r="346" spans="1:10" x14ac:dyDescent="0.25">
      <c r="A346" s="65" t="str">
        <f t="shared" si="5"/>
        <v>Cohort 201442278G4 (exclusief Den Haag)ManTotaalTotaalGeen onderwijs</v>
      </c>
      <c r="B346" s="159" t="s">
        <v>6</v>
      </c>
      <c r="C346" s="166">
        <v>42278</v>
      </c>
      <c r="D346" s="159" t="s">
        <v>15</v>
      </c>
      <c r="E346" s="159" t="s">
        <v>28</v>
      </c>
      <c r="F346" s="159" t="s">
        <v>8</v>
      </c>
      <c r="G346" s="159" t="s">
        <v>8</v>
      </c>
      <c r="H346" s="159" t="s">
        <v>60</v>
      </c>
      <c r="I346" s="175">
        <v>85</v>
      </c>
      <c r="J346" s="23"/>
    </row>
    <row r="347" spans="1:10" x14ac:dyDescent="0.25">
      <c r="A347" s="65" t="str">
        <f t="shared" si="5"/>
        <v>Cohort 201442278G4 (exclusief Den Haag)ManTotaalSyriëTotaal</v>
      </c>
      <c r="B347" s="159" t="s">
        <v>6</v>
      </c>
      <c r="C347" s="166">
        <v>42278</v>
      </c>
      <c r="D347" s="159" t="s">
        <v>15</v>
      </c>
      <c r="E347" s="159" t="s">
        <v>28</v>
      </c>
      <c r="F347" s="159" t="s">
        <v>8</v>
      </c>
      <c r="G347" s="159" t="s">
        <v>23</v>
      </c>
      <c r="H347" s="162" t="s">
        <v>8</v>
      </c>
      <c r="I347" s="175">
        <v>45</v>
      </c>
      <c r="J347" s="23"/>
    </row>
    <row r="348" spans="1:10" x14ac:dyDescent="0.25">
      <c r="A348" s="65" t="str">
        <f t="shared" si="5"/>
        <v xml:space="preserve">Cohort 201442278G4 (exclusief Den Haag)ManTotaalSyriëPrimair onderwijs </v>
      </c>
      <c r="B348" s="159" t="s">
        <v>6</v>
      </c>
      <c r="C348" s="166">
        <v>42278</v>
      </c>
      <c r="D348" s="159" t="s">
        <v>15</v>
      </c>
      <c r="E348" s="159" t="s">
        <v>28</v>
      </c>
      <c r="F348" s="159" t="s">
        <v>8</v>
      </c>
      <c r="G348" s="159" t="s">
        <v>23</v>
      </c>
      <c r="H348" s="174" t="s">
        <v>55</v>
      </c>
      <c r="I348" s="175">
        <v>10</v>
      </c>
      <c r="J348" s="23"/>
    </row>
    <row r="349" spans="1:10" x14ac:dyDescent="0.25">
      <c r="A349" s="65" t="str">
        <f t="shared" si="5"/>
        <v>Cohort 201442278G4 (exclusief Den Haag)ManTotaalSyriëVoortgezet onderwijs</v>
      </c>
      <c r="B349" s="159" t="s">
        <v>6</v>
      </c>
      <c r="C349" s="166">
        <v>42278</v>
      </c>
      <c r="D349" s="159" t="s">
        <v>15</v>
      </c>
      <c r="E349" s="159" t="s">
        <v>28</v>
      </c>
      <c r="F349" s="159" t="s">
        <v>8</v>
      </c>
      <c r="G349" s="159" t="s">
        <v>23</v>
      </c>
      <c r="H349" s="174" t="s">
        <v>56</v>
      </c>
      <c r="I349" s="175">
        <v>0</v>
      </c>
      <c r="J349" s="23"/>
    </row>
    <row r="350" spans="1:10" x14ac:dyDescent="0.25">
      <c r="A350" s="65" t="str">
        <f t="shared" si="5"/>
        <v xml:space="preserve">Cohort 201442278G4 (exclusief Den Haag)ManTotaalSyriëMiddelbaar beroepsonderwijs (mbo) </v>
      </c>
      <c r="B350" s="159" t="s">
        <v>6</v>
      </c>
      <c r="C350" s="166">
        <v>42278</v>
      </c>
      <c r="D350" s="159" t="s">
        <v>15</v>
      </c>
      <c r="E350" s="159" t="s">
        <v>28</v>
      </c>
      <c r="F350" s="159" t="s">
        <v>8</v>
      </c>
      <c r="G350" s="159" t="s">
        <v>23</v>
      </c>
      <c r="H350" s="174" t="s">
        <v>57</v>
      </c>
      <c r="I350" s="175">
        <v>0</v>
      </c>
      <c r="J350" s="23"/>
    </row>
    <row r="351" spans="1:10" x14ac:dyDescent="0.25">
      <c r="A351" s="65" t="str">
        <f t="shared" si="5"/>
        <v xml:space="preserve">Cohort 201442278G4 (exclusief Den Haag)ManTotaalSyriëHoger beroepsonderwijs (hbo) </v>
      </c>
      <c r="B351" s="159" t="s">
        <v>6</v>
      </c>
      <c r="C351" s="166">
        <v>42278</v>
      </c>
      <c r="D351" s="159" t="s">
        <v>15</v>
      </c>
      <c r="E351" s="159" t="s">
        <v>28</v>
      </c>
      <c r="F351" s="159" t="s">
        <v>8</v>
      </c>
      <c r="G351" s="159" t="s">
        <v>23</v>
      </c>
      <c r="H351" s="174" t="s">
        <v>58</v>
      </c>
      <c r="I351" s="175">
        <v>0</v>
      </c>
      <c r="J351" s="23"/>
    </row>
    <row r="352" spans="1:10" x14ac:dyDescent="0.25">
      <c r="A352" s="65" t="str">
        <f t="shared" si="5"/>
        <v xml:space="preserve">Cohort 201442278G4 (exclusief Den Haag)ManTotaalSyriëWetenschappelijk onderwijs (wo) </v>
      </c>
      <c r="B352" s="159" t="s">
        <v>6</v>
      </c>
      <c r="C352" s="166">
        <v>42278</v>
      </c>
      <c r="D352" s="159" t="s">
        <v>15</v>
      </c>
      <c r="E352" s="159" t="s">
        <v>28</v>
      </c>
      <c r="F352" s="159" t="s">
        <v>8</v>
      </c>
      <c r="G352" s="159" t="s">
        <v>23</v>
      </c>
      <c r="H352" s="174" t="s">
        <v>59</v>
      </c>
      <c r="I352" s="175">
        <v>0</v>
      </c>
      <c r="J352" s="23"/>
    </row>
    <row r="353" spans="1:10" x14ac:dyDescent="0.25">
      <c r="A353" s="65" t="str">
        <f t="shared" si="5"/>
        <v>Cohort 201442278G4 (exclusief Den Haag)ManTotaalSyriëGeen onderwijs</v>
      </c>
      <c r="B353" s="159" t="s">
        <v>6</v>
      </c>
      <c r="C353" s="166">
        <v>42278</v>
      </c>
      <c r="D353" s="159" t="s">
        <v>15</v>
      </c>
      <c r="E353" s="159" t="s">
        <v>28</v>
      </c>
      <c r="F353" s="159" t="s">
        <v>8</v>
      </c>
      <c r="G353" s="159" t="s">
        <v>23</v>
      </c>
      <c r="H353" s="159" t="s">
        <v>60</v>
      </c>
      <c r="I353" s="175">
        <v>35</v>
      </c>
      <c r="J353" s="23"/>
    </row>
    <row r="354" spans="1:10" x14ac:dyDescent="0.25">
      <c r="A354" s="65" t="str">
        <f t="shared" si="5"/>
        <v>Cohort 201442278G4 (exclusief Den Haag)ManTotaalEritreaTotaal</v>
      </c>
      <c r="B354" s="159" t="s">
        <v>6</v>
      </c>
      <c r="C354" s="166">
        <v>42278</v>
      </c>
      <c r="D354" s="159" t="s">
        <v>15</v>
      </c>
      <c r="E354" s="159" t="s">
        <v>28</v>
      </c>
      <c r="F354" s="159" t="s">
        <v>8</v>
      </c>
      <c r="G354" s="159" t="s">
        <v>24</v>
      </c>
      <c r="H354" s="162" t="s">
        <v>8</v>
      </c>
      <c r="I354" s="175">
        <v>25</v>
      </c>
      <c r="J354" s="23"/>
    </row>
    <row r="355" spans="1:10" x14ac:dyDescent="0.25">
      <c r="A355" s="65" t="str">
        <f t="shared" si="5"/>
        <v xml:space="preserve">Cohort 201442278G4 (exclusief Den Haag)ManTotaalEritreaPrimair onderwijs </v>
      </c>
      <c r="B355" s="159" t="s">
        <v>6</v>
      </c>
      <c r="C355" s="166">
        <v>42278</v>
      </c>
      <c r="D355" s="159" t="s">
        <v>15</v>
      </c>
      <c r="E355" s="159" t="s">
        <v>28</v>
      </c>
      <c r="F355" s="159" t="s">
        <v>8</v>
      </c>
      <c r="G355" s="159" t="s">
        <v>24</v>
      </c>
      <c r="H355" s="174" t="s">
        <v>55</v>
      </c>
      <c r="I355" s="175">
        <v>5</v>
      </c>
      <c r="J355" s="23"/>
    </row>
    <row r="356" spans="1:10" x14ac:dyDescent="0.25">
      <c r="A356" s="65" t="str">
        <f t="shared" si="5"/>
        <v>Cohort 201442278G4 (exclusief Den Haag)ManTotaalEritreaVoortgezet onderwijs</v>
      </c>
      <c r="B356" s="159" t="s">
        <v>6</v>
      </c>
      <c r="C356" s="166">
        <v>42278</v>
      </c>
      <c r="D356" s="159" t="s">
        <v>15</v>
      </c>
      <c r="E356" s="159" t="s">
        <v>28</v>
      </c>
      <c r="F356" s="159" t="s">
        <v>8</v>
      </c>
      <c r="G356" s="159" t="s">
        <v>24</v>
      </c>
      <c r="H356" s="174" t="s">
        <v>56</v>
      </c>
      <c r="I356" s="175">
        <v>0</v>
      </c>
      <c r="J356" s="23"/>
    </row>
    <row r="357" spans="1:10" x14ac:dyDescent="0.25">
      <c r="A357" s="65" t="str">
        <f t="shared" si="5"/>
        <v xml:space="preserve">Cohort 201442278G4 (exclusief Den Haag)ManTotaalEritreaMiddelbaar beroepsonderwijs (mbo) </v>
      </c>
      <c r="B357" s="159" t="s">
        <v>6</v>
      </c>
      <c r="C357" s="166">
        <v>42278</v>
      </c>
      <c r="D357" s="159" t="s">
        <v>15</v>
      </c>
      <c r="E357" s="159" t="s">
        <v>28</v>
      </c>
      <c r="F357" s="159" t="s">
        <v>8</v>
      </c>
      <c r="G357" s="159" t="s">
        <v>24</v>
      </c>
      <c r="H357" s="174" t="s">
        <v>57</v>
      </c>
      <c r="I357" s="175">
        <v>0</v>
      </c>
      <c r="J357" s="23"/>
    </row>
    <row r="358" spans="1:10" x14ac:dyDescent="0.25">
      <c r="A358" s="65" t="str">
        <f t="shared" si="5"/>
        <v xml:space="preserve">Cohort 201442278G4 (exclusief Den Haag)ManTotaalEritreaHoger beroepsonderwijs (hbo) </v>
      </c>
      <c r="B358" s="159" t="s">
        <v>6</v>
      </c>
      <c r="C358" s="166">
        <v>42278</v>
      </c>
      <c r="D358" s="159" t="s">
        <v>15</v>
      </c>
      <c r="E358" s="159" t="s">
        <v>28</v>
      </c>
      <c r="F358" s="159" t="s">
        <v>8</v>
      </c>
      <c r="G358" s="159" t="s">
        <v>24</v>
      </c>
      <c r="H358" s="174" t="s">
        <v>58</v>
      </c>
      <c r="I358" s="175">
        <v>0</v>
      </c>
      <c r="J358" s="23"/>
    </row>
    <row r="359" spans="1:10" x14ac:dyDescent="0.25">
      <c r="A359" s="65" t="str">
        <f t="shared" si="5"/>
        <v xml:space="preserve">Cohort 201442278G4 (exclusief Den Haag)ManTotaalEritreaWetenschappelijk onderwijs (wo) </v>
      </c>
      <c r="B359" s="159" t="s">
        <v>6</v>
      </c>
      <c r="C359" s="166">
        <v>42278</v>
      </c>
      <c r="D359" s="159" t="s">
        <v>15</v>
      </c>
      <c r="E359" s="159" t="s">
        <v>28</v>
      </c>
      <c r="F359" s="159" t="s">
        <v>8</v>
      </c>
      <c r="G359" s="159" t="s">
        <v>24</v>
      </c>
      <c r="H359" s="174" t="s">
        <v>59</v>
      </c>
      <c r="I359" s="175">
        <v>0</v>
      </c>
      <c r="J359" s="23"/>
    </row>
    <row r="360" spans="1:10" x14ac:dyDescent="0.25">
      <c r="A360" s="65" t="str">
        <f t="shared" si="5"/>
        <v>Cohort 201442278G4 (exclusief Den Haag)ManTotaalEritreaGeen onderwijs</v>
      </c>
      <c r="B360" s="159" t="s">
        <v>6</v>
      </c>
      <c r="C360" s="166">
        <v>42278</v>
      </c>
      <c r="D360" s="159" t="s">
        <v>15</v>
      </c>
      <c r="E360" s="159" t="s">
        <v>28</v>
      </c>
      <c r="F360" s="159" t="s">
        <v>8</v>
      </c>
      <c r="G360" s="159" t="s">
        <v>24</v>
      </c>
      <c r="H360" s="159" t="s">
        <v>60</v>
      </c>
      <c r="I360" s="175">
        <v>20</v>
      </c>
      <c r="J360" s="23"/>
    </row>
    <row r="361" spans="1:10" x14ac:dyDescent="0.25">
      <c r="A361" s="65" t="str">
        <f t="shared" si="5"/>
        <v>Cohort 201442278G4 (exclusief Den Haag)ManTotaalOverigTotaal</v>
      </c>
      <c r="B361" s="159" t="s">
        <v>6</v>
      </c>
      <c r="C361" s="166">
        <v>42278</v>
      </c>
      <c r="D361" s="159" t="s">
        <v>15</v>
      </c>
      <c r="E361" s="159" t="s">
        <v>28</v>
      </c>
      <c r="F361" s="159" t="s">
        <v>8</v>
      </c>
      <c r="G361" s="159" t="s">
        <v>25</v>
      </c>
      <c r="H361" s="162" t="s">
        <v>8</v>
      </c>
      <c r="I361" s="175">
        <v>60</v>
      </c>
      <c r="J361" s="23"/>
    </row>
    <row r="362" spans="1:10" x14ac:dyDescent="0.25">
      <c r="A362" s="65" t="str">
        <f t="shared" si="5"/>
        <v xml:space="preserve">Cohort 201442278G4 (exclusief Den Haag)ManTotaalOverigPrimair onderwijs </v>
      </c>
      <c r="B362" s="159" t="s">
        <v>6</v>
      </c>
      <c r="C362" s="166">
        <v>42278</v>
      </c>
      <c r="D362" s="159" t="s">
        <v>15</v>
      </c>
      <c r="E362" s="159" t="s">
        <v>28</v>
      </c>
      <c r="F362" s="159" t="s">
        <v>8</v>
      </c>
      <c r="G362" s="159" t="s">
        <v>25</v>
      </c>
      <c r="H362" s="174" t="s">
        <v>55</v>
      </c>
      <c r="I362" s="175">
        <v>15</v>
      </c>
      <c r="J362" s="23"/>
    </row>
    <row r="363" spans="1:10" x14ac:dyDescent="0.25">
      <c r="A363" s="65" t="str">
        <f t="shared" si="5"/>
        <v>Cohort 201442278G4 (exclusief Den Haag)ManTotaalOverigVoortgezet onderwijs</v>
      </c>
      <c r="B363" s="159" t="s">
        <v>6</v>
      </c>
      <c r="C363" s="166">
        <v>42278</v>
      </c>
      <c r="D363" s="159" t="s">
        <v>15</v>
      </c>
      <c r="E363" s="159" t="s">
        <v>28</v>
      </c>
      <c r="F363" s="159" t="s">
        <v>8</v>
      </c>
      <c r="G363" s="159" t="s">
        <v>25</v>
      </c>
      <c r="H363" s="174" t="s">
        <v>56</v>
      </c>
      <c r="I363" s="175">
        <v>10</v>
      </c>
      <c r="J363" s="23"/>
    </row>
    <row r="364" spans="1:10" x14ac:dyDescent="0.25">
      <c r="A364" s="65" t="str">
        <f t="shared" si="5"/>
        <v xml:space="preserve">Cohort 201442278G4 (exclusief Den Haag)ManTotaalOverigMiddelbaar beroepsonderwijs (mbo) </v>
      </c>
      <c r="B364" s="159" t="s">
        <v>6</v>
      </c>
      <c r="C364" s="166">
        <v>42278</v>
      </c>
      <c r="D364" s="159" t="s">
        <v>15</v>
      </c>
      <c r="E364" s="159" t="s">
        <v>28</v>
      </c>
      <c r="F364" s="159" t="s">
        <v>8</v>
      </c>
      <c r="G364" s="159" t="s">
        <v>25</v>
      </c>
      <c r="H364" s="174" t="s">
        <v>57</v>
      </c>
      <c r="I364" s="175">
        <v>5</v>
      </c>
      <c r="J364" s="23"/>
    </row>
    <row r="365" spans="1:10" x14ac:dyDescent="0.25">
      <c r="A365" s="65" t="str">
        <f t="shared" si="5"/>
        <v xml:space="preserve">Cohort 201442278G4 (exclusief Den Haag)ManTotaalOverigHoger beroepsonderwijs (hbo) </v>
      </c>
      <c r="B365" s="159" t="s">
        <v>6</v>
      </c>
      <c r="C365" s="166">
        <v>42278</v>
      </c>
      <c r="D365" s="159" t="s">
        <v>15</v>
      </c>
      <c r="E365" s="159" t="s">
        <v>28</v>
      </c>
      <c r="F365" s="159" t="s">
        <v>8</v>
      </c>
      <c r="G365" s="159" t="s">
        <v>25</v>
      </c>
      <c r="H365" s="174" t="s">
        <v>58</v>
      </c>
      <c r="I365" s="175">
        <v>0</v>
      </c>
      <c r="J365" s="23"/>
    </row>
    <row r="366" spans="1:10" x14ac:dyDescent="0.25">
      <c r="A366" s="65" t="str">
        <f t="shared" si="5"/>
        <v xml:space="preserve">Cohort 201442278G4 (exclusief Den Haag)ManTotaalOverigWetenschappelijk onderwijs (wo) </v>
      </c>
      <c r="B366" s="159" t="s">
        <v>6</v>
      </c>
      <c r="C366" s="166">
        <v>42278</v>
      </c>
      <c r="D366" s="159" t="s">
        <v>15</v>
      </c>
      <c r="E366" s="159" t="s">
        <v>28</v>
      </c>
      <c r="F366" s="159" t="s">
        <v>8</v>
      </c>
      <c r="G366" s="159" t="s">
        <v>25</v>
      </c>
      <c r="H366" s="174" t="s">
        <v>59</v>
      </c>
      <c r="I366" s="175">
        <v>0</v>
      </c>
      <c r="J366" s="23"/>
    </row>
    <row r="367" spans="1:10" x14ac:dyDescent="0.25">
      <c r="A367" s="65" t="str">
        <f t="shared" si="5"/>
        <v>Cohort 201442278G4 (exclusief Den Haag)ManTotaalOverigGeen onderwijs</v>
      </c>
      <c r="B367" s="159" t="s">
        <v>6</v>
      </c>
      <c r="C367" s="166">
        <v>42278</v>
      </c>
      <c r="D367" s="159" t="s">
        <v>15</v>
      </c>
      <c r="E367" s="159" t="s">
        <v>28</v>
      </c>
      <c r="F367" s="159" t="s">
        <v>8</v>
      </c>
      <c r="G367" s="159" t="s">
        <v>25</v>
      </c>
      <c r="H367" s="159" t="s">
        <v>60</v>
      </c>
      <c r="I367" s="175">
        <v>35</v>
      </c>
      <c r="J367" s="23"/>
    </row>
    <row r="368" spans="1:10" x14ac:dyDescent="0.25">
      <c r="A368" s="65" t="str">
        <f t="shared" si="5"/>
        <v>Cohort 201442278G4 (exclusief Den Haag)Man0 tot 23 jaarTotaalTotaal</v>
      </c>
      <c r="B368" s="159" t="s">
        <v>6</v>
      </c>
      <c r="C368" s="166">
        <v>42278</v>
      </c>
      <c r="D368" s="159" t="s">
        <v>15</v>
      </c>
      <c r="E368" s="159" t="s">
        <v>28</v>
      </c>
      <c r="F368" s="159" t="s">
        <v>26</v>
      </c>
      <c r="G368" s="159" t="s">
        <v>8</v>
      </c>
      <c r="H368" s="162" t="s">
        <v>8</v>
      </c>
      <c r="I368" s="175">
        <v>60</v>
      </c>
      <c r="J368" s="23"/>
    </row>
    <row r="369" spans="1:10" x14ac:dyDescent="0.25">
      <c r="A369" s="65" t="str">
        <f t="shared" si="5"/>
        <v xml:space="preserve">Cohort 201442278G4 (exclusief Den Haag)Man0 tot 23 jaarTotaalPrimair onderwijs </v>
      </c>
      <c r="B369" s="159" t="s">
        <v>6</v>
      </c>
      <c r="C369" s="166">
        <v>42278</v>
      </c>
      <c r="D369" s="159" t="s">
        <v>15</v>
      </c>
      <c r="E369" s="159" t="s">
        <v>28</v>
      </c>
      <c r="F369" s="159" t="s">
        <v>26</v>
      </c>
      <c r="G369" s="159" t="s">
        <v>8</v>
      </c>
      <c r="H369" s="174" t="s">
        <v>55</v>
      </c>
      <c r="I369" s="175">
        <v>30</v>
      </c>
      <c r="J369" s="23"/>
    </row>
    <row r="370" spans="1:10" x14ac:dyDescent="0.25">
      <c r="A370" s="65" t="str">
        <f t="shared" si="5"/>
        <v>Cohort 201442278G4 (exclusief Den Haag)Man0 tot 23 jaarTotaalVoortgezet onderwijs</v>
      </c>
      <c r="B370" s="159" t="s">
        <v>6</v>
      </c>
      <c r="C370" s="166">
        <v>42278</v>
      </c>
      <c r="D370" s="159" t="s">
        <v>15</v>
      </c>
      <c r="E370" s="159" t="s">
        <v>28</v>
      </c>
      <c r="F370" s="159" t="s">
        <v>26</v>
      </c>
      <c r="G370" s="159" t="s">
        <v>8</v>
      </c>
      <c r="H370" s="174" t="s">
        <v>56</v>
      </c>
      <c r="I370" s="175">
        <v>10</v>
      </c>
      <c r="J370" s="23"/>
    </row>
    <row r="371" spans="1:10" x14ac:dyDescent="0.25">
      <c r="A371" s="65" t="str">
        <f t="shared" si="5"/>
        <v xml:space="preserve">Cohort 201442278G4 (exclusief Den Haag)Man0 tot 23 jaarTotaalMiddelbaar beroepsonderwijs (mbo) </v>
      </c>
      <c r="B371" s="159" t="s">
        <v>6</v>
      </c>
      <c r="C371" s="166">
        <v>42278</v>
      </c>
      <c r="D371" s="159" t="s">
        <v>15</v>
      </c>
      <c r="E371" s="159" t="s">
        <v>28</v>
      </c>
      <c r="F371" s="159" t="s">
        <v>26</v>
      </c>
      <c r="G371" s="159" t="s">
        <v>8</v>
      </c>
      <c r="H371" s="174" t="s">
        <v>57</v>
      </c>
      <c r="I371" s="175">
        <v>0</v>
      </c>
      <c r="J371" s="23"/>
    </row>
    <row r="372" spans="1:10" x14ac:dyDescent="0.25">
      <c r="A372" s="65" t="str">
        <f t="shared" si="5"/>
        <v xml:space="preserve">Cohort 201442278G4 (exclusief Den Haag)Man0 tot 23 jaarTotaalHoger beroepsonderwijs (hbo) </v>
      </c>
      <c r="B372" s="159" t="s">
        <v>6</v>
      </c>
      <c r="C372" s="166">
        <v>42278</v>
      </c>
      <c r="D372" s="159" t="s">
        <v>15</v>
      </c>
      <c r="E372" s="159" t="s">
        <v>28</v>
      </c>
      <c r="F372" s="159" t="s">
        <v>26</v>
      </c>
      <c r="G372" s="159" t="s">
        <v>8</v>
      </c>
      <c r="H372" s="174" t="s">
        <v>58</v>
      </c>
      <c r="I372" s="175">
        <v>0</v>
      </c>
      <c r="J372" s="23"/>
    </row>
    <row r="373" spans="1:10" x14ac:dyDescent="0.25">
      <c r="A373" s="65" t="str">
        <f t="shared" si="5"/>
        <v xml:space="preserve">Cohort 201442278G4 (exclusief Den Haag)Man0 tot 23 jaarTotaalWetenschappelijk onderwijs (wo) </v>
      </c>
      <c r="B373" s="159" t="s">
        <v>6</v>
      </c>
      <c r="C373" s="166">
        <v>42278</v>
      </c>
      <c r="D373" s="159" t="s">
        <v>15</v>
      </c>
      <c r="E373" s="159" t="s">
        <v>28</v>
      </c>
      <c r="F373" s="159" t="s">
        <v>26</v>
      </c>
      <c r="G373" s="159" t="s">
        <v>8</v>
      </c>
      <c r="H373" s="174" t="s">
        <v>59</v>
      </c>
      <c r="I373" s="175">
        <v>0</v>
      </c>
      <c r="J373" s="23"/>
    </row>
    <row r="374" spans="1:10" x14ac:dyDescent="0.25">
      <c r="A374" s="65" t="str">
        <f t="shared" si="5"/>
        <v>Cohort 201442278G4 (exclusief Den Haag)Man0 tot 23 jaarTotaalGeen onderwijs</v>
      </c>
      <c r="B374" s="159" t="s">
        <v>6</v>
      </c>
      <c r="C374" s="166">
        <v>42278</v>
      </c>
      <c r="D374" s="159" t="s">
        <v>15</v>
      </c>
      <c r="E374" s="159" t="s">
        <v>28</v>
      </c>
      <c r="F374" s="159" t="s">
        <v>26</v>
      </c>
      <c r="G374" s="159" t="s">
        <v>8</v>
      </c>
      <c r="H374" s="159" t="s">
        <v>60</v>
      </c>
      <c r="I374" s="175">
        <v>20</v>
      </c>
      <c r="J374" s="23"/>
    </row>
    <row r="375" spans="1:10" x14ac:dyDescent="0.25">
      <c r="A375" s="65" t="str">
        <f t="shared" si="5"/>
        <v>Cohort 201442278G4 (exclusief Den Haag)Man0 tot 23 jaarSyriëTotaal</v>
      </c>
      <c r="B375" s="159" t="s">
        <v>6</v>
      </c>
      <c r="C375" s="166">
        <v>42278</v>
      </c>
      <c r="D375" s="159" t="s">
        <v>15</v>
      </c>
      <c r="E375" s="159" t="s">
        <v>28</v>
      </c>
      <c r="F375" s="159" t="s">
        <v>26</v>
      </c>
      <c r="G375" s="159" t="s">
        <v>23</v>
      </c>
      <c r="H375" s="162" t="s">
        <v>8</v>
      </c>
      <c r="I375" s="175">
        <v>15</v>
      </c>
      <c r="J375" s="23"/>
    </row>
    <row r="376" spans="1:10" x14ac:dyDescent="0.25">
      <c r="A376" s="65" t="str">
        <f t="shared" si="5"/>
        <v xml:space="preserve">Cohort 201442278G4 (exclusief Den Haag)Man0 tot 23 jaarSyriëPrimair onderwijs </v>
      </c>
      <c r="B376" s="159" t="s">
        <v>6</v>
      </c>
      <c r="C376" s="166">
        <v>42278</v>
      </c>
      <c r="D376" s="159" t="s">
        <v>15</v>
      </c>
      <c r="E376" s="159" t="s">
        <v>28</v>
      </c>
      <c r="F376" s="159" t="s">
        <v>26</v>
      </c>
      <c r="G376" s="159" t="s">
        <v>23</v>
      </c>
      <c r="H376" s="174" t="s">
        <v>55</v>
      </c>
      <c r="I376" s="175">
        <v>10</v>
      </c>
      <c r="J376" s="23"/>
    </row>
    <row r="377" spans="1:10" x14ac:dyDescent="0.25">
      <c r="A377" s="65" t="str">
        <f t="shared" si="5"/>
        <v>Cohort 201442278G4 (exclusief Den Haag)Man0 tot 23 jaarSyriëVoortgezet onderwijs</v>
      </c>
      <c r="B377" s="159" t="s">
        <v>6</v>
      </c>
      <c r="C377" s="166">
        <v>42278</v>
      </c>
      <c r="D377" s="159" t="s">
        <v>15</v>
      </c>
      <c r="E377" s="159" t="s">
        <v>28</v>
      </c>
      <c r="F377" s="159" t="s">
        <v>26</v>
      </c>
      <c r="G377" s="159" t="s">
        <v>23</v>
      </c>
      <c r="H377" s="174" t="s">
        <v>56</v>
      </c>
      <c r="I377" s="175">
        <v>0</v>
      </c>
      <c r="J377" s="23"/>
    </row>
    <row r="378" spans="1:10" x14ac:dyDescent="0.25">
      <c r="A378" s="65" t="str">
        <f t="shared" si="5"/>
        <v xml:space="preserve">Cohort 201442278G4 (exclusief Den Haag)Man0 tot 23 jaarSyriëMiddelbaar beroepsonderwijs (mbo) </v>
      </c>
      <c r="B378" s="159" t="s">
        <v>6</v>
      </c>
      <c r="C378" s="166">
        <v>42278</v>
      </c>
      <c r="D378" s="159" t="s">
        <v>15</v>
      </c>
      <c r="E378" s="159" t="s">
        <v>28</v>
      </c>
      <c r="F378" s="159" t="s">
        <v>26</v>
      </c>
      <c r="G378" s="159" t="s">
        <v>23</v>
      </c>
      <c r="H378" s="174" t="s">
        <v>57</v>
      </c>
      <c r="I378" s="175">
        <v>0</v>
      </c>
      <c r="J378" s="23"/>
    </row>
    <row r="379" spans="1:10" x14ac:dyDescent="0.25">
      <c r="A379" s="65" t="str">
        <f t="shared" si="5"/>
        <v xml:space="preserve">Cohort 201442278G4 (exclusief Den Haag)Man0 tot 23 jaarSyriëHoger beroepsonderwijs (hbo) </v>
      </c>
      <c r="B379" s="159" t="s">
        <v>6</v>
      </c>
      <c r="C379" s="166">
        <v>42278</v>
      </c>
      <c r="D379" s="159" t="s">
        <v>15</v>
      </c>
      <c r="E379" s="159" t="s">
        <v>28</v>
      </c>
      <c r="F379" s="159" t="s">
        <v>26</v>
      </c>
      <c r="G379" s="159" t="s">
        <v>23</v>
      </c>
      <c r="H379" s="174" t="s">
        <v>58</v>
      </c>
      <c r="I379" s="175">
        <v>0</v>
      </c>
      <c r="J379" s="23"/>
    </row>
    <row r="380" spans="1:10" x14ac:dyDescent="0.25">
      <c r="A380" s="65" t="str">
        <f t="shared" si="5"/>
        <v xml:space="preserve">Cohort 201442278G4 (exclusief Den Haag)Man0 tot 23 jaarSyriëWetenschappelijk onderwijs (wo) </v>
      </c>
      <c r="B380" s="159" t="s">
        <v>6</v>
      </c>
      <c r="C380" s="166">
        <v>42278</v>
      </c>
      <c r="D380" s="159" t="s">
        <v>15</v>
      </c>
      <c r="E380" s="159" t="s">
        <v>28</v>
      </c>
      <c r="F380" s="159" t="s">
        <v>26</v>
      </c>
      <c r="G380" s="159" t="s">
        <v>23</v>
      </c>
      <c r="H380" s="174" t="s">
        <v>59</v>
      </c>
      <c r="I380" s="175">
        <v>0</v>
      </c>
      <c r="J380" s="23"/>
    </row>
    <row r="381" spans="1:10" x14ac:dyDescent="0.25">
      <c r="A381" s="65" t="str">
        <f t="shared" si="5"/>
        <v>Cohort 201442278G4 (exclusief Den Haag)Man0 tot 23 jaarSyriëGeen onderwijs</v>
      </c>
      <c r="B381" s="159" t="s">
        <v>6</v>
      </c>
      <c r="C381" s="166">
        <v>42278</v>
      </c>
      <c r="D381" s="159" t="s">
        <v>15</v>
      </c>
      <c r="E381" s="159" t="s">
        <v>28</v>
      </c>
      <c r="F381" s="159" t="s">
        <v>26</v>
      </c>
      <c r="G381" s="159" t="s">
        <v>23</v>
      </c>
      <c r="H381" s="159" t="s">
        <v>60</v>
      </c>
      <c r="I381" s="175">
        <v>5</v>
      </c>
      <c r="J381" s="23"/>
    </row>
    <row r="382" spans="1:10" x14ac:dyDescent="0.25">
      <c r="A382" s="65" t="str">
        <f t="shared" si="5"/>
        <v>Cohort 201442278G4 (exclusief Den Haag)Man0 tot 23 jaarEritreaTotaal</v>
      </c>
      <c r="B382" s="159" t="s">
        <v>6</v>
      </c>
      <c r="C382" s="166">
        <v>42278</v>
      </c>
      <c r="D382" s="159" t="s">
        <v>15</v>
      </c>
      <c r="E382" s="159" t="s">
        <v>28</v>
      </c>
      <c r="F382" s="159" t="s">
        <v>26</v>
      </c>
      <c r="G382" s="159" t="s">
        <v>24</v>
      </c>
      <c r="H382" s="162" t="s">
        <v>8</v>
      </c>
      <c r="I382" s="175">
        <v>10</v>
      </c>
      <c r="J382" s="23"/>
    </row>
    <row r="383" spans="1:10" x14ac:dyDescent="0.25">
      <c r="A383" s="65" t="str">
        <f t="shared" si="5"/>
        <v xml:space="preserve">Cohort 201442278G4 (exclusief Den Haag)Man0 tot 23 jaarEritreaPrimair onderwijs </v>
      </c>
      <c r="B383" s="159" t="s">
        <v>6</v>
      </c>
      <c r="C383" s="166">
        <v>42278</v>
      </c>
      <c r="D383" s="159" t="s">
        <v>15</v>
      </c>
      <c r="E383" s="159" t="s">
        <v>28</v>
      </c>
      <c r="F383" s="159" t="s">
        <v>26</v>
      </c>
      <c r="G383" s="159" t="s">
        <v>24</v>
      </c>
      <c r="H383" s="174" t="s">
        <v>55</v>
      </c>
      <c r="I383" s="175">
        <v>5</v>
      </c>
      <c r="J383" s="23"/>
    </row>
    <row r="384" spans="1:10" x14ac:dyDescent="0.25">
      <c r="A384" s="65" t="str">
        <f t="shared" si="5"/>
        <v>Cohort 201442278G4 (exclusief Den Haag)Man0 tot 23 jaarEritreaVoortgezet onderwijs</v>
      </c>
      <c r="B384" s="159" t="s">
        <v>6</v>
      </c>
      <c r="C384" s="166">
        <v>42278</v>
      </c>
      <c r="D384" s="159" t="s">
        <v>15</v>
      </c>
      <c r="E384" s="159" t="s">
        <v>28</v>
      </c>
      <c r="F384" s="159" t="s">
        <v>26</v>
      </c>
      <c r="G384" s="159" t="s">
        <v>24</v>
      </c>
      <c r="H384" s="174" t="s">
        <v>56</v>
      </c>
      <c r="I384" s="175">
        <v>0</v>
      </c>
      <c r="J384" s="23"/>
    </row>
    <row r="385" spans="1:10" x14ac:dyDescent="0.25">
      <c r="A385" s="65" t="str">
        <f t="shared" si="5"/>
        <v xml:space="preserve">Cohort 201442278G4 (exclusief Den Haag)Man0 tot 23 jaarEritreaMiddelbaar beroepsonderwijs (mbo) </v>
      </c>
      <c r="B385" s="159" t="s">
        <v>6</v>
      </c>
      <c r="C385" s="166">
        <v>42278</v>
      </c>
      <c r="D385" s="159" t="s">
        <v>15</v>
      </c>
      <c r="E385" s="159" t="s">
        <v>28</v>
      </c>
      <c r="F385" s="159" t="s">
        <v>26</v>
      </c>
      <c r="G385" s="159" t="s">
        <v>24</v>
      </c>
      <c r="H385" s="174" t="s">
        <v>57</v>
      </c>
      <c r="I385" s="175">
        <v>0</v>
      </c>
      <c r="J385" s="23"/>
    </row>
    <row r="386" spans="1:10" x14ac:dyDescent="0.25">
      <c r="A386" s="65" t="str">
        <f t="shared" si="5"/>
        <v xml:space="preserve">Cohort 201442278G4 (exclusief Den Haag)Man0 tot 23 jaarEritreaHoger beroepsonderwijs (hbo) </v>
      </c>
      <c r="B386" s="159" t="s">
        <v>6</v>
      </c>
      <c r="C386" s="166">
        <v>42278</v>
      </c>
      <c r="D386" s="159" t="s">
        <v>15</v>
      </c>
      <c r="E386" s="159" t="s">
        <v>28</v>
      </c>
      <c r="F386" s="159" t="s">
        <v>26</v>
      </c>
      <c r="G386" s="159" t="s">
        <v>24</v>
      </c>
      <c r="H386" s="174" t="s">
        <v>58</v>
      </c>
      <c r="I386" s="175">
        <v>0</v>
      </c>
      <c r="J386" s="23"/>
    </row>
    <row r="387" spans="1:10" x14ac:dyDescent="0.25">
      <c r="A387" s="65" t="str">
        <f t="shared" si="5"/>
        <v xml:space="preserve">Cohort 201442278G4 (exclusief Den Haag)Man0 tot 23 jaarEritreaWetenschappelijk onderwijs (wo) </v>
      </c>
      <c r="B387" s="159" t="s">
        <v>6</v>
      </c>
      <c r="C387" s="166">
        <v>42278</v>
      </c>
      <c r="D387" s="159" t="s">
        <v>15</v>
      </c>
      <c r="E387" s="159" t="s">
        <v>28</v>
      </c>
      <c r="F387" s="159" t="s">
        <v>26</v>
      </c>
      <c r="G387" s="159" t="s">
        <v>24</v>
      </c>
      <c r="H387" s="174" t="s">
        <v>59</v>
      </c>
      <c r="I387" s="175">
        <v>0</v>
      </c>
      <c r="J387" s="23"/>
    </row>
    <row r="388" spans="1:10" x14ac:dyDescent="0.25">
      <c r="A388" s="65" t="str">
        <f t="shared" si="5"/>
        <v>Cohort 201442278G4 (exclusief Den Haag)Man0 tot 23 jaarEritreaGeen onderwijs</v>
      </c>
      <c r="B388" s="159" t="s">
        <v>6</v>
      </c>
      <c r="C388" s="166">
        <v>42278</v>
      </c>
      <c r="D388" s="159" t="s">
        <v>15</v>
      </c>
      <c r="E388" s="159" t="s">
        <v>28</v>
      </c>
      <c r="F388" s="159" t="s">
        <v>26</v>
      </c>
      <c r="G388" s="159" t="s">
        <v>24</v>
      </c>
      <c r="H388" s="159" t="s">
        <v>60</v>
      </c>
      <c r="I388" s="175">
        <v>5</v>
      </c>
      <c r="J388" s="23"/>
    </row>
    <row r="389" spans="1:10" x14ac:dyDescent="0.25">
      <c r="A389" s="65" t="str">
        <f t="shared" ref="A389:A452" si="6">B389&amp;C389&amp;D389&amp;E389&amp;F389&amp;G389&amp;H389</f>
        <v>Cohort 201442278G4 (exclusief Den Haag)Man0 tot 23 jaarOverigTotaal</v>
      </c>
      <c r="B389" s="159" t="s">
        <v>6</v>
      </c>
      <c r="C389" s="166">
        <v>42278</v>
      </c>
      <c r="D389" s="159" t="s">
        <v>15</v>
      </c>
      <c r="E389" s="159" t="s">
        <v>28</v>
      </c>
      <c r="F389" s="159" t="s">
        <v>26</v>
      </c>
      <c r="G389" s="159" t="s">
        <v>25</v>
      </c>
      <c r="H389" s="162" t="s">
        <v>8</v>
      </c>
      <c r="I389" s="175">
        <v>35</v>
      </c>
      <c r="J389" s="23"/>
    </row>
    <row r="390" spans="1:10" x14ac:dyDescent="0.25">
      <c r="A390" s="65" t="str">
        <f t="shared" si="6"/>
        <v xml:space="preserve">Cohort 201442278G4 (exclusief Den Haag)Man0 tot 23 jaarOverigPrimair onderwijs </v>
      </c>
      <c r="B390" s="159" t="s">
        <v>6</v>
      </c>
      <c r="C390" s="166">
        <v>42278</v>
      </c>
      <c r="D390" s="159" t="s">
        <v>15</v>
      </c>
      <c r="E390" s="159" t="s">
        <v>28</v>
      </c>
      <c r="F390" s="159" t="s">
        <v>26</v>
      </c>
      <c r="G390" s="159" t="s">
        <v>25</v>
      </c>
      <c r="H390" s="174" t="s">
        <v>55</v>
      </c>
      <c r="I390" s="175">
        <v>15</v>
      </c>
      <c r="J390" s="23"/>
    </row>
    <row r="391" spans="1:10" x14ac:dyDescent="0.25">
      <c r="A391" s="65" t="str">
        <f t="shared" si="6"/>
        <v>Cohort 201442278G4 (exclusief Den Haag)Man0 tot 23 jaarOverigVoortgezet onderwijs</v>
      </c>
      <c r="B391" s="159" t="s">
        <v>6</v>
      </c>
      <c r="C391" s="166">
        <v>42278</v>
      </c>
      <c r="D391" s="159" t="s">
        <v>15</v>
      </c>
      <c r="E391" s="159" t="s">
        <v>28</v>
      </c>
      <c r="F391" s="159" t="s">
        <v>26</v>
      </c>
      <c r="G391" s="159" t="s">
        <v>25</v>
      </c>
      <c r="H391" s="174" t="s">
        <v>56</v>
      </c>
      <c r="I391" s="175">
        <v>10</v>
      </c>
      <c r="J391" s="23"/>
    </row>
    <row r="392" spans="1:10" x14ac:dyDescent="0.25">
      <c r="A392" s="65" t="str">
        <f t="shared" si="6"/>
        <v xml:space="preserve">Cohort 201442278G4 (exclusief Den Haag)Man0 tot 23 jaarOverigMiddelbaar beroepsonderwijs (mbo) </v>
      </c>
      <c r="B392" s="159" t="s">
        <v>6</v>
      </c>
      <c r="C392" s="166">
        <v>42278</v>
      </c>
      <c r="D392" s="159" t="s">
        <v>15</v>
      </c>
      <c r="E392" s="159" t="s">
        <v>28</v>
      </c>
      <c r="F392" s="159" t="s">
        <v>26</v>
      </c>
      <c r="G392" s="159" t="s">
        <v>25</v>
      </c>
      <c r="H392" s="174" t="s">
        <v>57</v>
      </c>
      <c r="I392" s="175">
        <v>0</v>
      </c>
      <c r="J392" s="23"/>
    </row>
    <row r="393" spans="1:10" x14ac:dyDescent="0.25">
      <c r="A393" s="65" t="str">
        <f t="shared" si="6"/>
        <v xml:space="preserve">Cohort 201442278G4 (exclusief Den Haag)Man0 tot 23 jaarOverigHoger beroepsonderwijs (hbo) </v>
      </c>
      <c r="B393" s="159" t="s">
        <v>6</v>
      </c>
      <c r="C393" s="166">
        <v>42278</v>
      </c>
      <c r="D393" s="159" t="s">
        <v>15</v>
      </c>
      <c r="E393" s="159" t="s">
        <v>28</v>
      </c>
      <c r="F393" s="159" t="s">
        <v>26</v>
      </c>
      <c r="G393" s="159" t="s">
        <v>25</v>
      </c>
      <c r="H393" s="174" t="s">
        <v>58</v>
      </c>
      <c r="I393" s="175">
        <v>0</v>
      </c>
      <c r="J393" s="23"/>
    </row>
    <row r="394" spans="1:10" x14ac:dyDescent="0.25">
      <c r="A394" s="65" t="str">
        <f t="shared" si="6"/>
        <v xml:space="preserve">Cohort 201442278G4 (exclusief Den Haag)Man0 tot 23 jaarOverigWetenschappelijk onderwijs (wo) </v>
      </c>
      <c r="B394" s="159" t="s">
        <v>6</v>
      </c>
      <c r="C394" s="166">
        <v>42278</v>
      </c>
      <c r="D394" s="159" t="s">
        <v>15</v>
      </c>
      <c r="E394" s="159" t="s">
        <v>28</v>
      </c>
      <c r="F394" s="159" t="s">
        <v>26</v>
      </c>
      <c r="G394" s="159" t="s">
        <v>25</v>
      </c>
      <c r="H394" s="174" t="s">
        <v>59</v>
      </c>
      <c r="I394" s="175">
        <v>0</v>
      </c>
      <c r="J394" s="23"/>
    </row>
    <row r="395" spans="1:10" x14ac:dyDescent="0.25">
      <c r="A395" s="65" t="str">
        <f t="shared" si="6"/>
        <v>Cohort 201442278G4 (exclusief Den Haag)Man0 tot 23 jaarOverigGeen onderwijs</v>
      </c>
      <c r="B395" s="159" t="s">
        <v>6</v>
      </c>
      <c r="C395" s="166">
        <v>42278</v>
      </c>
      <c r="D395" s="159" t="s">
        <v>15</v>
      </c>
      <c r="E395" s="159" t="s">
        <v>28</v>
      </c>
      <c r="F395" s="159" t="s">
        <v>26</v>
      </c>
      <c r="G395" s="159" t="s">
        <v>25</v>
      </c>
      <c r="H395" s="159" t="s">
        <v>60</v>
      </c>
      <c r="I395" s="175">
        <v>10</v>
      </c>
      <c r="J395" s="23"/>
    </row>
    <row r="396" spans="1:10" x14ac:dyDescent="0.25">
      <c r="A396" s="65" t="str">
        <f t="shared" si="6"/>
        <v>Cohort 201442278G4 (exclusief Den Haag)Man23 tot 30 jaarTotaalTotaal</v>
      </c>
      <c r="B396" s="159" t="s">
        <v>6</v>
      </c>
      <c r="C396" s="166">
        <v>42278</v>
      </c>
      <c r="D396" s="159" t="s">
        <v>15</v>
      </c>
      <c r="E396" s="159" t="s">
        <v>28</v>
      </c>
      <c r="F396" s="159" t="s">
        <v>61</v>
      </c>
      <c r="G396" s="159" t="s">
        <v>8</v>
      </c>
      <c r="H396" s="162" t="s">
        <v>8</v>
      </c>
      <c r="I396" s="175">
        <v>65</v>
      </c>
      <c r="J396" s="23"/>
    </row>
    <row r="397" spans="1:10" x14ac:dyDescent="0.25">
      <c r="A397" s="65" t="str">
        <f t="shared" si="6"/>
        <v xml:space="preserve">Cohort 201442278G4 (exclusief Den Haag)Man23 tot 30 jaarTotaalPrimair onderwijs </v>
      </c>
      <c r="B397" s="159" t="s">
        <v>6</v>
      </c>
      <c r="C397" s="166">
        <v>42278</v>
      </c>
      <c r="D397" s="159" t="s">
        <v>15</v>
      </c>
      <c r="E397" s="159" t="s">
        <v>28</v>
      </c>
      <c r="F397" s="159" t="s">
        <v>61</v>
      </c>
      <c r="G397" s="159" t="s">
        <v>8</v>
      </c>
      <c r="H397" s="174" t="s">
        <v>55</v>
      </c>
      <c r="I397" s="175">
        <v>0</v>
      </c>
      <c r="J397" s="23"/>
    </row>
    <row r="398" spans="1:10" x14ac:dyDescent="0.25">
      <c r="A398" s="65" t="str">
        <f t="shared" si="6"/>
        <v>Cohort 201442278G4 (exclusief Den Haag)Man23 tot 30 jaarTotaalVoortgezet onderwijs</v>
      </c>
      <c r="B398" s="159" t="s">
        <v>6</v>
      </c>
      <c r="C398" s="166">
        <v>42278</v>
      </c>
      <c r="D398" s="159" t="s">
        <v>15</v>
      </c>
      <c r="E398" s="159" t="s">
        <v>28</v>
      </c>
      <c r="F398" s="159" t="s">
        <v>61</v>
      </c>
      <c r="G398" s="159" t="s">
        <v>8</v>
      </c>
      <c r="H398" s="174" t="s">
        <v>56</v>
      </c>
      <c r="I398" s="175">
        <v>0</v>
      </c>
      <c r="J398" s="23"/>
    </row>
    <row r="399" spans="1:10" x14ac:dyDescent="0.25">
      <c r="A399" s="65" t="str">
        <f t="shared" si="6"/>
        <v xml:space="preserve">Cohort 201442278G4 (exclusief Den Haag)Man23 tot 30 jaarTotaalMiddelbaar beroepsonderwijs (mbo) </v>
      </c>
      <c r="B399" s="159" t="s">
        <v>6</v>
      </c>
      <c r="C399" s="166">
        <v>42278</v>
      </c>
      <c r="D399" s="159" t="s">
        <v>15</v>
      </c>
      <c r="E399" s="159" t="s">
        <v>28</v>
      </c>
      <c r="F399" s="159" t="s">
        <v>61</v>
      </c>
      <c r="G399" s="159" t="s">
        <v>8</v>
      </c>
      <c r="H399" s="174" t="s">
        <v>57</v>
      </c>
      <c r="I399" s="175">
        <v>0</v>
      </c>
      <c r="J399" s="23"/>
    </row>
    <row r="400" spans="1:10" x14ac:dyDescent="0.25">
      <c r="A400" s="65" t="str">
        <f t="shared" si="6"/>
        <v xml:space="preserve">Cohort 201442278G4 (exclusief Den Haag)Man23 tot 30 jaarTotaalHoger beroepsonderwijs (hbo) </v>
      </c>
      <c r="B400" s="159" t="s">
        <v>6</v>
      </c>
      <c r="C400" s="166">
        <v>42278</v>
      </c>
      <c r="D400" s="159" t="s">
        <v>15</v>
      </c>
      <c r="E400" s="159" t="s">
        <v>28</v>
      </c>
      <c r="F400" s="159" t="s">
        <v>61</v>
      </c>
      <c r="G400" s="159" t="s">
        <v>8</v>
      </c>
      <c r="H400" s="174" t="s">
        <v>58</v>
      </c>
      <c r="I400" s="175">
        <v>0</v>
      </c>
      <c r="J400" s="23"/>
    </row>
    <row r="401" spans="1:10" x14ac:dyDescent="0.25">
      <c r="A401" s="65" t="str">
        <f t="shared" si="6"/>
        <v xml:space="preserve">Cohort 201442278G4 (exclusief Den Haag)Man23 tot 30 jaarTotaalWetenschappelijk onderwijs (wo) </v>
      </c>
      <c r="B401" s="159" t="s">
        <v>6</v>
      </c>
      <c r="C401" s="166">
        <v>42278</v>
      </c>
      <c r="D401" s="159" t="s">
        <v>15</v>
      </c>
      <c r="E401" s="159" t="s">
        <v>28</v>
      </c>
      <c r="F401" s="159" t="s">
        <v>61</v>
      </c>
      <c r="G401" s="159" t="s">
        <v>8</v>
      </c>
      <c r="H401" s="174" t="s">
        <v>59</v>
      </c>
      <c r="I401" s="175">
        <v>0</v>
      </c>
      <c r="J401" s="23"/>
    </row>
    <row r="402" spans="1:10" x14ac:dyDescent="0.25">
      <c r="A402" s="65" t="str">
        <f t="shared" si="6"/>
        <v>Cohort 201442278G4 (exclusief Den Haag)Man23 tot 30 jaarTotaalGeen onderwijs</v>
      </c>
      <c r="B402" s="159" t="s">
        <v>6</v>
      </c>
      <c r="C402" s="166">
        <v>42278</v>
      </c>
      <c r="D402" s="159" t="s">
        <v>15</v>
      </c>
      <c r="E402" s="159" t="s">
        <v>28</v>
      </c>
      <c r="F402" s="159" t="s">
        <v>61</v>
      </c>
      <c r="G402" s="159" t="s">
        <v>8</v>
      </c>
      <c r="H402" s="159" t="s">
        <v>60</v>
      </c>
      <c r="I402" s="175">
        <v>65</v>
      </c>
      <c r="J402" s="23"/>
    </row>
    <row r="403" spans="1:10" x14ac:dyDescent="0.25">
      <c r="A403" s="65" t="str">
        <f t="shared" si="6"/>
        <v>Cohort 201442278G4 (exclusief Den Haag)Man23 tot 30 jaarSyriëTotaal</v>
      </c>
      <c r="B403" s="159" t="s">
        <v>6</v>
      </c>
      <c r="C403" s="166">
        <v>42278</v>
      </c>
      <c r="D403" s="159" t="s">
        <v>15</v>
      </c>
      <c r="E403" s="159" t="s">
        <v>28</v>
      </c>
      <c r="F403" s="159" t="s">
        <v>61</v>
      </c>
      <c r="G403" s="159" t="s">
        <v>23</v>
      </c>
      <c r="H403" s="162" t="s">
        <v>8</v>
      </c>
      <c r="I403" s="175">
        <v>30</v>
      </c>
      <c r="J403" s="23"/>
    </row>
    <row r="404" spans="1:10" x14ac:dyDescent="0.25">
      <c r="A404" s="65" t="str">
        <f t="shared" si="6"/>
        <v xml:space="preserve">Cohort 201442278G4 (exclusief Den Haag)Man23 tot 30 jaarSyriëPrimair onderwijs </v>
      </c>
      <c r="B404" s="159" t="s">
        <v>6</v>
      </c>
      <c r="C404" s="166">
        <v>42278</v>
      </c>
      <c r="D404" s="159" t="s">
        <v>15</v>
      </c>
      <c r="E404" s="159" t="s">
        <v>28</v>
      </c>
      <c r="F404" s="159" t="s">
        <v>61</v>
      </c>
      <c r="G404" s="159" t="s">
        <v>23</v>
      </c>
      <c r="H404" s="174" t="s">
        <v>55</v>
      </c>
      <c r="I404" s="175">
        <v>0</v>
      </c>
      <c r="J404" s="23"/>
    </row>
    <row r="405" spans="1:10" x14ac:dyDescent="0.25">
      <c r="A405" s="65" t="str">
        <f t="shared" si="6"/>
        <v>Cohort 201442278G4 (exclusief Den Haag)Man23 tot 30 jaarSyriëVoortgezet onderwijs</v>
      </c>
      <c r="B405" s="159" t="s">
        <v>6</v>
      </c>
      <c r="C405" s="166">
        <v>42278</v>
      </c>
      <c r="D405" s="159" t="s">
        <v>15</v>
      </c>
      <c r="E405" s="159" t="s">
        <v>28</v>
      </c>
      <c r="F405" s="159" t="s">
        <v>61</v>
      </c>
      <c r="G405" s="159" t="s">
        <v>23</v>
      </c>
      <c r="H405" s="174" t="s">
        <v>56</v>
      </c>
      <c r="I405" s="175">
        <v>0</v>
      </c>
      <c r="J405" s="23"/>
    </row>
    <row r="406" spans="1:10" x14ac:dyDescent="0.25">
      <c r="A406" s="65" t="str">
        <f t="shared" si="6"/>
        <v xml:space="preserve">Cohort 201442278G4 (exclusief Den Haag)Man23 tot 30 jaarSyriëMiddelbaar beroepsonderwijs (mbo) </v>
      </c>
      <c r="B406" s="159" t="s">
        <v>6</v>
      </c>
      <c r="C406" s="166">
        <v>42278</v>
      </c>
      <c r="D406" s="159" t="s">
        <v>15</v>
      </c>
      <c r="E406" s="159" t="s">
        <v>28</v>
      </c>
      <c r="F406" s="159" t="s">
        <v>61</v>
      </c>
      <c r="G406" s="159" t="s">
        <v>23</v>
      </c>
      <c r="H406" s="174" t="s">
        <v>57</v>
      </c>
      <c r="I406" s="175">
        <v>0</v>
      </c>
      <c r="J406" s="23"/>
    </row>
    <row r="407" spans="1:10" x14ac:dyDescent="0.25">
      <c r="A407" s="65" t="str">
        <f t="shared" si="6"/>
        <v xml:space="preserve">Cohort 201442278G4 (exclusief Den Haag)Man23 tot 30 jaarSyriëHoger beroepsonderwijs (hbo) </v>
      </c>
      <c r="B407" s="159" t="s">
        <v>6</v>
      </c>
      <c r="C407" s="166">
        <v>42278</v>
      </c>
      <c r="D407" s="159" t="s">
        <v>15</v>
      </c>
      <c r="E407" s="159" t="s">
        <v>28</v>
      </c>
      <c r="F407" s="159" t="s">
        <v>61</v>
      </c>
      <c r="G407" s="159" t="s">
        <v>23</v>
      </c>
      <c r="H407" s="174" t="s">
        <v>58</v>
      </c>
      <c r="I407" s="175">
        <v>0</v>
      </c>
      <c r="J407" s="23"/>
    </row>
    <row r="408" spans="1:10" x14ac:dyDescent="0.25">
      <c r="A408" s="65" t="str">
        <f t="shared" si="6"/>
        <v xml:space="preserve">Cohort 201442278G4 (exclusief Den Haag)Man23 tot 30 jaarSyriëWetenschappelijk onderwijs (wo) </v>
      </c>
      <c r="B408" s="159" t="s">
        <v>6</v>
      </c>
      <c r="C408" s="166">
        <v>42278</v>
      </c>
      <c r="D408" s="159" t="s">
        <v>15</v>
      </c>
      <c r="E408" s="159" t="s">
        <v>28</v>
      </c>
      <c r="F408" s="159" t="s">
        <v>61</v>
      </c>
      <c r="G408" s="159" t="s">
        <v>23</v>
      </c>
      <c r="H408" s="174" t="s">
        <v>59</v>
      </c>
      <c r="I408" s="175">
        <v>0</v>
      </c>
      <c r="J408" s="23"/>
    </row>
    <row r="409" spans="1:10" x14ac:dyDescent="0.25">
      <c r="A409" s="65" t="str">
        <f t="shared" si="6"/>
        <v>Cohort 201442278G4 (exclusief Den Haag)Man23 tot 30 jaarSyriëGeen onderwijs</v>
      </c>
      <c r="B409" s="159" t="s">
        <v>6</v>
      </c>
      <c r="C409" s="166">
        <v>42278</v>
      </c>
      <c r="D409" s="159" t="s">
        <v>15</v>
      </c>
      <c r="E409" s="159" t="s">
        <v>28</v>
      </c>
      <c r="F409" s="159" t="s">
        <v>61</v>
      </c>
      <c r="G409" s="159" t="s">
        <v>23</v>
      </c>
      <c r="H409" s="159" t="s">
        <v>60</v>
      </c>
      <c r="I409" s="175">
        <v>30</v>
      </c>
      <c r="J409" s="23"/>
    </row>
    <row r="410" spans="1:10" x14ac:dyDescent="0.25">
      <c r="A410" s="65" t="str">
        <f t="shared" si="6"/>
        <v>Cohort 201442278G4 (exclusief Den Haag)Man23 tot 30 jaarEritreaTotaal</v>
      </c>
      <c r="B410" s="159" t="s">
        <v>6</v>
      </c>
      <c r="C410" s="166">
        <v>42278</v>
      </c>
      <c r="D410" s="159" t="s">
        <v>15</v>
      </c>
      <c r="E410" s="159" t="s">
        <v>28</v>
      </c>
      <c r="F410" s="159" t="s">
        <v>61</v>
      </c>
      <c r="G410" s="159" t="s">
        <v>24</v>
      </c>
      <c r="H410" s="162" t="s">
        <v>8</v>
      </c>
      <c r="I410" s="175">
        <v>15</v>
      </c>
      <c r="J410" s="23"/>
    </row>
    <row r="411" spans="1:10" x14ac:dyDescent="0.25">
      <c r="A411" s="65" t="str">
        <f t="shared" si="6"/>
        <v xml:space="preserve">Cohort 201442278G4 (exclusief Den Haag)Man23 tot 30 jaarEritreaPrimair onderwijs </v>
      </c>
      <c r="B411" s="159" t="s">
        <v>6</v>
      </c>
      <c r="C411" s="166">
        <v>42278</v>
      </c>
      <c r="D411" s="159" t="s">
        <v>15</v>
      </c>
      <c r="E411" s="159" t="s">
        <v>28</v>
      </c>
      <c r="F411" s="159" t="s">
        <v>61</v>
      </c>
      <c r="G411" s="159" t="s">
        <v>24</v>
      </c>
      <c r="H411" s="174" t="s">
        <v>55</v>
      </c>
      <c r="I411" s="175">
        <v>0</v>
      </c>
      <c r="J411" s="23"/>
    </row>
    <row r="412" spans="1:10" x14ac:dyDescent="0.25">
      <c r="A412" s="65" t="str">
        <f t="shared" si="6"/>
        <v>Cohort 201442278G4 (exclusief Den Haag)Man23 tot 30 jaarEritreaVoortgezet onderwijs</v>
      </c>
      <c r="B412" s="159" t="s">
        <v>6</v>
      </c>
      <c r="C412" s="166">
        <v>42278</v>
      </c>
      <c r="D412" s="159" t="s">
        <v>15</v>
      </c>
      <c r="E412" s="159" t="s">
        <v>28</v>
      </c>
      <c r="F412" s="159" t="s">
        <v>61</v>
      </c>
      <c r="G412" s="159" t="s">
        <v>24</v>
      </c>
      <c r="H412" s="174" t="s">
        <v>56</v>
      </c>
      <c r="I412" s="175">
        <v>0</v>
      </c>
      <c r="J412" s="23"/>
    </row>
    <row r="413" spans="1:10" x14ac:dyDescent="0.25">
      <c r="A413" s="65" t="str">
        <f t="shared" si="6"/>
        <v xml:space="preserve">Cohort 201442278G4 (exclusief Den Haag)Man23 tot 30 jaarEritreaMiddelbaar beroepsonderwijs (mbo) </v>
      </c>
      <c r="B413" s="159" t="s">
        <v>6</v>
      </c>
      <c r="C413" s="166">
        <v>42278</v>
      </c>
      <c r="D413" s="159" t="s">
        <v>15</v>
      </c>
      <c r="E413" s="159" t="s">
        <v>28</v>
      </c>
      <c r="F413" s="159" t="s">
        <v>61</v>
      </c>
      <c r="G413" s="159" t="s">
        <v>24</v>
      </c>
      <c r="H413" s="174" t="s">
        <v>57</v>
      </c>
      <c r="I413" s="175">
        <v>0</v>
      </c>
      <c r="J413" s="23"/>
    </row>
    <row r="414" spans="1:10" x14ac:dyDescent="0.25">
      <c r="A414" s="65" t="str">
        <f t="shared" si="6"/>
        <v xml:space="preserve">Cohort 201442278G4 (exclusief Den Haag)Man23 tot 30 jaarEritreaHoger beroepsonderwijs (hbo) </v>
      </c>
      <c r="B414" s="159" t="s">
        <v>6</v>
      </c>
      <c r="C414" s="166">
        <v>42278</v>
      </c>
      <c r="D414" s="159" t="s">
        <v>15</v>
      </c>
      <c r="E414" s="159" t="s">
        <v>28</v>
      </c>
      <c r="F414" s="159" t="s">
        <v>61</v>
      </c>
      <c r="G414" s="159" t="s">
        <v>24</v>
      </c>
      <c r="H414" s="174" t="s">
        <v>58</v>
      </c>
      <c r="I414" s="175">
        <v>0</v>
      </c>
      <c r="J414" s="23"/>
    </row>
    <row r="415" spans="1:10" x14ac:dyDescent="0.25">
      <c r="A415" s="65" t="str">
        <f t="shared" si="6"/>
        <v xml:space="preserve">Cohort 201442278G4 (exclusief Den Haag)Man23 tot 30 jaarEritreaWetenschappelijk onderwijs (wo) </v>
      </c>
      <c r="B415" s="159" t="s">
        <v>6</v>
      </c>
      <c r="C415" s="166">
        <v>42278</v>
      </c>
      <c r="D415" s="159" t="s">
        <v>15</v>
      </c>
      <c r="E415" s="159" t="s">
        <v>28</v>
      </c>
      <c r="F415" s="159" t="s">
        <v>61</v>
      </c>
      <c r="G415" s="159" t="s">
        <v>24</v>
      </c>
      <c r="H415" s="174" t="s">
        <v>59</v>
      </c>
      <c r="I415" s="175">
        <v>0</v>
      </c>
      <c r="J415" s="23"/>
    </row>
    <row r="416" spans="1:10" x14ac:dyDescent="0.25">
      <c r="A416" s="65" t="str">
        <f t="shared" si="6"/>
        <v>Cohort 201442278G4 (exclusief Den Haag)Man23 tot 30 jaarEritreaGeen onderwijs</v>
      </c>
      <c r="B416" s="159" t="s">
        <v>6</v>
      </c>
      <c r="C416" s="166">
        <v>42278</v>
      </c>
      <c r="D416" s="159" t="s">
        <v>15</v>
      </c>
      <c r="E416" s="159" t="s">
        <v>28</v>
      </c>
      <c r="F416" s="159" t="s">
        <v>61</v>
      </c>
      <c r="G416" s="159" t="s">
        <v>24</v>
      </c>
      <c r="H416" s="159" t="s">
        <v>60</v>
      </c>
      <c r="I416" s="175">
        <v>15</v>
      </c>
      <c r="J416" s="23"/>
    </row>
    <row r="417" spans="1:10" x14ac:dyDescent="0.25">
      <c r="A417" s="65" t="str">
        <f t="shared" si="6"/>
        <v>Cohort 201442278G4 (exclusief Den Haag)Man23 tot 30 jaarOverigTotaal</v>
      </c>
      <c r="B417" s="159" t="s">
        <v>6</v>
      </c>
      <c r="C417" s="166">
        <v>42278</v>
      </c>
      <c r="D417" s="159" t="s">
        <v>15</v>
      </c>
      <c r="E417" s="159" t="s">
        <v>28</v>
      </c>
      <c r="F417" s="159" t="s">
        <v>61</v>
      </c>
      <c r="G417" s="159" t="s">
        <v>25</v>
      </c>
      <c r="H417" s="162" t="s">
        <v>8</v>
      </c>
      <c r="I417" s="175">
        <v>25</v>
      </c>
      <c r="J417" s="23"/>
    </row>
    <row r="418" spans="1:10" x14ac:dyDescent="0.25">
      <c r="A418" s="65" t="str">
        <f t="shared" si="6"/>
        <v xml:space="preserve">Cohort 201442278G4 (exclusief Den Haag)Man23 tot 30 jaarOverigPrimair onderwijs </v>
      </c>
      <c r="B418" s="159" t="s">
        <v>6</v>
      </c>
      <c r="C418" s="166">
        <v>42278</v>
      </c>
      <c r="D418" s="159" t="s">
        <v>15</v>
      </c>
      <c r="E418" s="159" t="s">
        <v>28</v>
      </c>
      <c r="F418" s="159" t="s">
        <v>61</v>
      </c>
      <c r="G418" s="159" t="s">
        <v>25</v>
      </c>
      <c r="H418" s="174" t="s">
        <v>55</v>
      </c>
      <c r="I418" s="175">
        <v>0</v>
      </c>
      <c r="J418" s="23"/>
    </row>
    <row r="419" spans="1:10" x14ac:dyDescent="0.25">
      <c r="A419" s="65" t="str">
        <f t="shared" si="6"/>
        <v>Cohort 201442278G4 (exclusief Den Haag)Man23 tot 30 jaarOverigVoortgezet onderwijs</v>
      </c>
      <c r="B419" s="159" t="s">
        <v>6</v>
      </c>
      <c r="C419" s="166">
        <v>42278</v>
      </c>
      <c r="D419" s="159" t="s">
        <v>15</v>
      </c>
      <c r="E419" s="159" t="s">
        <v>28</v>
      </c>
      <c r="F419" s="159" t="s">
        <v>61</v>
      </c>
      <c r="G419" s="159" t="s">
        <v>25</v>
      </c>
      <c r="H419" s="174" t="s">
        <v>56</v>
      </c>
      <c r="I419" s="175">
        <v>0</v>
      </c>
      <c r="J419" s="23"/>
    </row>
    <row r="420" spans="1:10" x14ac:dyDescent="0.25">
      <c r="A420" s="65" t="str">
        <f t="shared" si="6"/>
        <v xml:space="preserve">Cohort 201442278G4 (exclusief Den Haag)Man23 tot 30 jaarOverigMiddelbaar beroepsonderwijs (mbo) </v>
      </c>
      <c r="B420" s="159" t="s">
        <v>6</v>
      </c>
      <c r="C420" s="166">
        <v>42278</v>
      </c>
      <c r="D420" s="159" t="s">
        <v>15</v>
      </c>
      <c r="E420" s="159" t="s">
        <v>28</v>
      </c>
      <c r="F420" s="159" t="s">
        <v>61</v>
      </c>
      <c r="G420" s="159" t="s">
        <v>25</v>
      </c>
      <c r="H420" s="174" t="s">
        <v>57</v>
      </c>
      <c r="I420" s="175">
        <v>0</v>
      </c>
      <c r="J420" s="23"/>
    </row>
    <row r="421" spans="1:10" x14ac:dyDescent="0.25">
      <c r="A421" s="65" t="str">
        <f t="shared" si="6"/>
        <v xml:space="preserve">Cohort 201442278G4 (exclusief Den Haag)Man23 tot 30 jaarOverigHoger beroepsonderwijs (hbo) </v>
      </c>
      <c r="B421" s="159" t="s">
        <v>6</v>
      </c>
      <c r="C421" s="166">
        <v>42278</v>
      </c>
      <c r="D421" s="159" t="s">
        <v>15</v>
      </c>
      <c r="E421" s="159" t="s">
        <v>28</v>
      </c>
      <c r="F421" s="159" t="s">
        <v>61</v>
      </c>
      <c r="G421" s="159" t="s">
        <v>25</v>
      </c>
      <c r="H421" s="174" t="s">
        <v>58</v>
      </c>
      <c r="I421" s="175">
        <v>0</v>
      </c>
      <c r="J421" s="23"/>
    </row>
    <row r="422" spans="1:10" x14ac:dyDescent="0.25">
      <c r="A422" s="65" t="str">
        <f t="shared" si="6"/>
        <v xml:space="preserve">Cohort 201442278G4 (exclusief Den Haag)Man23 tot 30 jaarOverigWetenschappelijk onderwijs (wo) </v>
      </c>
      <c r="B422" s="159" t="s">
        <v>6</v>
      </c>
      <c r="C422" s="166">
        <v>42278</v>
      </c>
      <c r="D422" s="159" t="s">
        <v>15</v>
      </c>
      <c r="E422" s="159" t="s">
        <v>28</v>
      </c>
      <c r="F422" s="159" t="s">
        <v>61</v>
      </c>
      <c r="G422" s="159" t="s">
        <v>25</v>
      </c>
      <c r="H422" s="174" t="s">
        <v>59</v>
      </c>
      <c r="I422" s="175">
        <v>0</v>
      </c>
      <c r="J422" s="23"/>
    </row>
    <row r="423" spans="1:10" x14ac:dyDescent="0.25">
      <c r="A423" s="65" t="str">
        <f t="shared" si="6"/>
        <v>Cohort 201442278G4 (exclusief Den Haag)Man23 tot 30 jaarOverigGeen onderwijs</v>
      </c>
      <c r="B423" s="159" t="s">
        <v>6</v>
      </c>
      <c r="C423" s="166">
        <v>42278</v>
      </c>
      <c r="D423" s="159" t="s">
        <v>15</v>
      </c>
      <c r="E423" s="159" t="s">
        <v>28</v>
      </c>
      <c r="F423" s="159" t="s">
        <v>61</v>
      </c>
      <c r="G423" s="159" t="s">
        <v>25</v>
      </c>
      <c r="H423" s="159" t="s">
        <v>60</v>
      </c>
      <c r="I423" s="175">
        <v>20</v>
      </c>
      <c r="J423" s="23"/>
    </row>
    <row r="424" spans="1:10" x14ac:dyDescent="0.25">
      <c r="A424" s="65" t="str">
        <f t="shared" si="6"/>
        <v>Cohort 201442278G4 (exclusief Den Haag)VrouwTotaalTotaalTotaal</v>
      </c>
      <c r="B424" s="159" t="s">
        <v>6</v>
      </c>
      <c r="C424" s="166">
        <v>42278</v>
      </c>
      <c r="D424" s="159" t="s">
        <v>15</v>
      </c>
      <c r="E424" s="159" t="s">
        <v>29</v>
      </c>
      <c r="F424" s="159" t="s">
        <v>8</v>
      </c>
      <c r="G424" s="159" t="s">
        <v>8</v>
      </c>
      <c r="H424" s="162" t="s">
        <v>8</v>
      </c>
      <c r="I424" s="175">
        <v>110</v>
      </c>
      <c r="J424" s="23"/>
    </row>
    <row r="425" spans="1:10" x14ac:dyDescent="0.25">
      <c r="A425" s="65" t="str">
        <f t="shared" si="6"/>
        <v xml:space="preserve">Cohort 201442278G4 (exclusief Den Haag)VrouwTotaalTotaalPrimair onderwijs </v>
      </c>
      <c r="B425" s="159" t="s">
        <v>6</v>
      </c>
      <c r="C425" s="166">
        <v>42278</v>
      </c>
      <c r="D425" s="159" t="s">
        <v>15</v>
      </c>
      <c r="E425" s="159" t="s">
        <v>29</v>
      </c>
      <c r="F425" s="159" t="s">
        <v>8</v>
      </c>
      <c r="G425" s="159" t="s">
        <v>8</v>
      </c>
      <c r="H425" s="174" t="s">
        <v>55</v>
      </c>
      <c r="I425" s="175">
        <v>30</v>
      </c>
      <c r="J425" s="23"/>
    </row>
    <row r="426" spans="1:10" x14ac:dyDescent="0.25">
      <c r="A426" s="65" t="str">
        <f t="shared" si="6"/>
        <v>Cohort 201442278G4 (exclusief Den Haag)VrouwTotaalTotaalVoortgezet onderwijs</v>
      </c>
      <c r="B426" s="159" t="s">
        <v>6</v>
      </c>
      <c r="C426" s="166">
        <v>42278</v>
      </c>
      <c r="D426" s="159" t="s">
        <v>15</v>
      </c>
      <c r="E426" s="159" t="s">
        <v>29</v>
      </c>
      <c r="F426" s="159" t="s">
        <v>8</v>
      </c>
      <c r="G426" s="159" t="s">
        <v>8</v>
      </c>
      <c r="H426" s="174" t="s">
        <v>56</v>
      </c>
      <c r="I426" s="175">
        <v>20</v>
      </c>
      <c r="J426" s="23"/>
    </row>
    <row r="427" spans="1:10" x14ac:dyDescent="0.25">
      <c r="A427" s="65" t="str">
        <f t="shared" si="6"/>
        <v xml:space="preserve">Cohort 201442278G4 (exclusief Den Haag)VrouwTotaalTotaalMiddelbaar beroepsonderwijs (mbo) </v>
      </c>
      <c r="B427" s="159" t="s">
        <v>6</v>
      </c>
      <c r="C427" s="166">
        <v>42278</v>
      </c>
      <c r="D427" s="159" t="s">
        <v>15</v>
      </c>
      <c r="E427" s="159" t="s">
        <v>29</v>
      </c>
      <c r="F427" s="159" t="s">
        <v>8</v>
      </c>
      <c r="G427" s="159" t="s">
        <v>8</v>
      </c>
      <c r="H427" s="174" t="s">
        <v>57</v>
      </c>
      <c r="I427" s="175">
        <v>5</v>
      </c>
      <c r="J427" s="23"/>
    </row>
    <row r="428" spans="1:10" x14ac:dyDescent="0.25">
      <c r="A428" s="65" t="str">
        <f t="shared" si="6"/>
        <v xml:space="preserve">Cohort 201442278G4 (exclusief Den Haag)VrouwTotaalTotaalHoger beroepsonderwijs (hbo) </v>
      </c>
      <c r="B428" s="159" t="s">
        <v>6</v>
      </c>
      <c r="C428" s="166">
        <v>42278</v>
      </c>
      <c r="D428" s="159" t="s">
        <v>15</v>
      </c>
      <c r="E428" s="159" t="s">
        <v>29</v>
      </c>
      <c r="F428" s="159" t="s">
        <v>8</v>
      </c>
      <c r="G428" s="159" t="s">
        <v>8</v>
      </c>
      <c r="H428" s="174" t="s">
        <v>58</v>
      </c>
      <c r="I428" s="175">
        <v>0</v>
      </c>
      <c r="J428" s="23"/>
    </row>
    <row r="429" spans="1:10" x14ac:dyDescent="0.25">
      <c r="A429" s="65" t="str">
        <f t="shared" si="6"/>
        <v xml:space="preserve">Cohort 201442278G4 (exclusief Den Haag)VrouwTotaalTotaalWetenschappelijk onderwijs (wo) </v>
      </c>
      <c r="B429" s="159" t="s">
        <v>6</v>
      </c>
      <c r="C429" s="166">
        <v>42278</v>
      </c>
      <c r="D429" s="159" t="s">
        <v>15</v>
      </c>
      <c r="E429" s="159" t="s">
        <v>29</v>
      </c>
      <c r="F429" s="159" t="s">
        <v>8</v>
      </c>
      <c r="G429" s="159" t="s">
        <v>8</v>
      </c>
      <c r="H429" s="174" t="s">
        <v>59</v>
      </c>
      <c r="I429" s="175">
        <v>5</v>
      </c>
      <c r="J429" s="23"/>
    </row>
    <row r="430" spans="1:10" x14ac:dyDescent="0.25">
      <c r="A430" s="65" t="str">
        <f t="shared" si="6"/>
        <v>Cohort 201442278G4 (exclusief Den Haag)VrouwTotaalTotaalGeen onderwijs</v>
      </c>
      <c r="B430" s="159" t="s">
        <v>6</v>
      </c>
      <c r="C430" s="166">
        <v>42278</v>
      </c>
      <c r="D430" s="159" t="s">
        <v>15</v>
      </c>
      <c r="E430" s="159" t="s">
        <v>29</v>
      </c>
      <c r="F430" s="159" t="s">
        <v>8</v>
      </c>
      <c r="G430" s="159" t="s">
        <v>8</v>
      </c>
      <c r="H430" s="159" t="s">
        <v>60</v>
      </c>
      <c r="I430" s="175">
        <v>55</v>
      </c>
      <c r="J430" s="23"/>
    </row>
    <row r="431" spans="1:10" x14ac:dyDescent="0.25">
      <c r="A431" s="65" t="str">
        <f t="shared" si="6"/>
        <v>Cohort 201442278G4 (exclusief Den Haag)VrouwTotaalSyriëTotaal</v>
      </c>
      <c r="B431" s="159" t="s">
        <v>6</v>
      </c>
      <c r="C431" s="166">
        <v>42278</v>
      </c>
      <c r="D431" s="159" t="s">
        <v>15</v>
      </c>
      <c r="E431" s="159" t="s">
        <v>29</v>
      </c>
      <c r="F431" s="159" t="s">
        <v>8</v>
      </c>
      <c r="G431" s="159" t="s">
        <v>23</v>
      </c>
      <c r="H431" s="162" t="s">
        <v>8</v>
      </c>
      <c r="I431" s="175">
        <v>25</v>
      </c>
      <c r="J431" s="23"/>
    </row>
    <row r="432" spans="1:10" x14ac:dyDescent="0.25">
      <c r="A432" s="65" t="str">
        <f t="shared" si="6"/>
        <v xml:space="preserve">Cohort 201442278G4 (exclusief Den Haag)VrouwTotaalSyriëPrimair onderwijs </v>
      </c>
      <c r="B432" s="159" t="s">
        <v>6</v>
      </c>
      <c r="C432" s="166">
        <v>42278</v>
      </c>
      <c r="D432" s="159" t="s">
        <v>15</v>
      </c>
      <c r="E432" s="159" t="s">
        <v>29</v>
      </c>
      <c r="F432" s="159" t="s">
        <v>8</v>
      </c>
      <c r="G432" s="159" t="s">
        <v>23</v>
      </c>
      <c r="H432" s="174" t="s">
        <v>55</v>
      </c>
      <c r="I432" s="175">
        <v>10</v>
      </c>
      <c r="J432" s="23"/>
    </row>
    <row r="433" spans="1:10" x14ac:dyDescent="0.25">
      <c r="A433" s="65" t="str">
        <f t="shared" si="6"/>
        <v>Cohort 201442278G4 (exclusief Den Haag)VrouwTotaalSyriëVoortgezet onderwijs</v>
      </c>
      <c r="B433" s="159" t="s">
        <v>6</v>
      </c>
      <c r="C433" s="166">
        <v>42278</v>
      </c>
      <c r="D433" s="159" t="s">
        <v>15</v>
      </c>
      <c r="E433" s="159" t="s">
        <v>29</v>
      </c>
      <c r="F433" s="159" t="s">
        <v>8</v>
      </c>
      <c r="G433" s="159" t="s">
        <v>23</v>
      </c>
      <c r="H433" s="174" t="s">
        <v>56</v>
      </c>
      <c r="I433" s="175">
        <v>0</v>
      </c>
      <c r="J433" s="23"/>
    </row>
    <row r="434" spans="1:10" x14ac:dyDescent="0.25">
      <c r="A434" s="65" t="str">
        <f t="shared" si="6"/>
        <v xml:space="preserve">Cohort 201442278G4 (exclusief Den Haag)VrouwTotaalSyriëMiddelbaar beroepsonderwijs (mbo) </v>
      </c>
      <c r="B434" s="159" t="s">
        <v>6</v>
      </c>
      <c r="C434" s="166">
        <v>42278</v>
      </c>
      <c r="D434" s="159" t="s">
        <v>15</v>
      </c>
      <c r="E434" s="159" t="s">
        <v>29</v>
      </c>
      <c r="F434" s="159" t="s">
        <v>8</v>
      </c>
      <c r="G434" s="159" t="s">
        <v>23</v>
      </c>
      <c r="H434" s="174" t="s">
        <v>57</v>
      </c>
      <c r="I434" s="175">
        <v>0</v>
      </c>
      <c r="J434" s="23"/>
    </row>
    <row r="435" spans="1:10" x14ac:dyDescent="0.25">
      <c r="A435" s="65" t="str">
        <f t="shared" si="6"/>
        <v xml:space="preserve">Cohort 201442278G4 (exclusief Den Haag)VrouwTotaalSyriëHoger beroepsonderwijs (hbo) </v>
      </c>
      <c r="B435" s="159" t="s">
        <v>6</v>
      </c>
      <c r="C435" s="166">
        <v>42278</v>
      </c>
      <c r="D435" s="159" t="s">
        <v>15</v>
      </c>
      <c r="E435" s="159" t="s">
        <v>29</v>
      </c>
      <c r="F435" s="159" t="s">
        <v>8</v>
      </c>
      <c r="G435" s="159" t="s">
        <v>23</v>
      </c>
      <c r="H435" s="174" t="s">
        <v>58</v>
      </c>
      <c r="I435" s="175">
        <v>0</v>
      </c>
      <c r="J435" s="23"/>
    </row>
    <row r="436" spans="1:10" x14ac:dyDescent="0.25">
      <c r="A436" s="65" t="str">
        <f t="shared" si="6"/>
        <v xml:space="preserve">Cohort 201442278G4 (exclusief Den Haag)VrouwTotaalSyriëWetenschappelijk onderwijs (wo) </v>
      </c>
      <c r="B436" s="159" t="s">
        <v>6</v>
      </c>
      <c r="C436" s="166">
        <v>42278</v>
      </c>
      <c r="D436" s="159" t="s">
        <v>15</v>
      </c>
      <c r="E436" s="159" t="s">
        <v>29</v>
      </c>
      <c r="F436" s="159" t="s">
        <v>8</v>
      </c>
      <c r="G436" s="159" t="s">
        <v>23</v>
      </c>
      <c r="H436" s="174" t="s">
        <v>59</v>
      </c>
      <c r="I436" s="175">
        <v>0</v>
      </c>
      <c r="J436" s="23"/>
    </row>
    <row r="437" spans="1:10" x14ac:dyDescent="0.25">
      <c r="A437" s="65" t="str">
        <f t="shared" si="6"/>
        <v>Cohort 201442278G4 (exclusief Den Haag)VrouwTotaalSyriëGeen onderwijs</v>
      </c>
      <c r="B437" s="159" t="s">
        <v>6</v>
      </c>
      <c r="C437" s="166">
        <v>42278</v>
      </c>
      <c r="D437" s="159" t="s">
        <v>15</v>
      </c>
      <c r="E437" s="159" t="s">
        <v>29</v>
      </c>
      <c r="F437" s="159" t="s">
        <v>8</v>
      </c>
      <c r="G437" s="159" t="s">
        <v>23</v>
      </c>
      <c r="H437" s="159" t="s">
        <v>60</v>
      </c>
      <c r="I437" s="175">
        <v>15</v>
      </c>
      <c r="J437" s="23"/>
    </row>
    <row r="438" spans="1:10" x14ac:dyDescent="0.25">
      <c r="A438" s="65" t="str">
        <f t="shared" si="6"/>
        <v>Cohort 201442278G4 (exclusief Den Haag)VrouwTotaalEritreaTotaal</v>
      </c>
      <c r="B438" s="159" t="s">
        <v>6</v>
      </c>
      <c r="C438" s="166">
        <v>42278</v>
      </c>
      <c r="D438" s="159" t="s">
        <v>15</v>
      </c>
      <c r="E438" s="159" t="s">
        <v>29</v>
      </c>
      <c r="F438" s="159" t="s">
        <v>8</v>
      </c>
      <c r="G438" s="159" t="s">
        <v>24</v>
      </c>
      <c r="H438" s="162" t="s">
        <v>8</v>
      </c>
      <c r="I438" s="175">
        <v>15</v>
      </c>
      <c r="J438" s="23"/>
    </row>
    <row r="439" spans="1:10" x14ac:dyDescent="0.25">
      <c r="A439" s="65" t="str">
        <f t="shared" si="6"/>
        <v xml:space="preserve">Cohort 201442278G4 (exclusief Den Haag)VrouwTotaalEritreaPrimair onderwijs </v>
      </c>
      <c r="B439" s="159" t="s">
        <v>6</v>
      </c>
      <c r="C439" s="166">
        <v>42278</v>
      </c>
      <c r="D439" s="159" t="s">
        <v>15</v>
      </c>
      <c r="E439" s="159" t="s">
        <v>29</v>
      </c>
      <c r="F439" s="159" t="s">
        <v>8</v>
      </c>
      <c r="G439" s="159" t="s">
        <v>24</v>
      </c>
      <c r="H439" s="174" t="s">
        <v>55</v>
      </c>
      <c r="I439" s="175">
        <v>5</v>
      </c>
      <c r="J439" s="23"/>
    </row>
    <row r="440" spans="1:10" x14ac:dyDescent="0.25">
      <c r="A440" s="65" t="str">
        <f t="shared" si="6"/>
        <v>Cohort 201442278G4 (exclusief Den Haag)VrouwTotaalEritreaVoortgezet onderwijs</v>
      </c>
      <c r="B440" s="159" t="s">
        <v>6</v>
      </c>
      <c r="C440" s="166">
        <v>42278</v>
      </c>
      <c r="D440" s="159" t="s">
        <v>15</v>
      </c>
      <c r="E440" s="159" t="s">
        <v>29</v>
      </c>
      <c r="F440" s="159" t="s">
        <v>8</v>
      </c>
      <c r="G440" s="159" t="s">
        <v>24</v>
      </c>
      <c r="H440" s="174" t="s">
        <v>56</v>
      </c>
      <c r="I440" s="175">
        <v>0</v>
      </c>
      <c r="J440" s="23"/>
    </row>
    <row r="441" spans="1:10" x14ac:dyDescent="0.25">
      <c r="A441" s="65" t="str">
        <f t="shared" si="6"/>
        <v xml:space="preserve">Cohort 201442278G4 (exclusief Den Haag)VrouwTotaalEritreaMiddelbaar beroepsonderwijs (mbo) </v>
      </c>
      <c r="B441" s="159" t="s">
        <v>6</v>
      </c>
      <c r="C441" s="166">
        <v>42278</v>
      </c>
      <c r="D441" s="159" t="s">
        <v>15</v>
      </c>
      <c r="E441" s="159" t="s">
        <v>29</v>
      </c>
      <c r="F441" s="159" t="s">
        <v>8</v>
      </c>
      <c r="G441" s="159" t="s">
        <v>24</v>
      </c>
      <c r="H441" s="174" t="s">
        <v>57</v>
      </c>
      <c r="I441" s="175">
        <v>0</v>
      </c>
      <c r="J441" s="23"/>
    </row>
    <row r="442" spans="1:10" x14ac:dyDescent="0.25">
      <c r="A442" s="65" t="str">
        <f t="shared" si="6"/>
        <v xml:space="preserve">Cohort 201442278G4 (exclusief Den Haag)VrouwTotaalEritreaHoger beroepsonderwijs (hbo) </v>
      </c>
      <c r="B442" s="159" t="s">
        <v>6</v>
      </c>
      <c r="C442" s="166">
        <v>42278</v>
      </c>
      <c r="D442" s="159" t="s">
        <v>15</v>
      </c>
      <c r="E442" s="159" t="s">
        <v>29</v>
      </c>
      <c r="F442" s="159" t="s">
        <v>8</v>
      </c>
      <c r="G442" s="159" t="s">
        <v>24</v>
      </c>
      <c r="H442" s="174" t="s">
        <v>58</v>
      </c>
      <c r="I442" s="175">
        <v>0</v>
      </c>
      <c r="J442" s="23"/>
    </row>
    <row r="443" spans="1:10" x14ac:dyDescent="0.25">
      <c r="A443" s="65" t="str">
        <f t="shared" si="6"/>
        <v xml:space="preserve">Cohort 201442278G4 (exclusief Den Haag)VrouwTotaalEritreaWetenschappelijk onderwijs (wo) </v>
      </c>
      <c r="B443" s="159" t="s">
        <v>6</v>
      </c>
      <c r="C443" s="166">
        <v>42278</v>
      </c>
      <c r="D443" s="159" t="s">
        <v>15</v>
      </c>
      <c r="E443" s="159" t="s">
        <v>29</v>
      </c>
      <c r="F443" s="159" t="s">
        <v>8</v>
      </c>
      <c r="G443" s="159" t="s">
        <v>24</v>
      </c>
      <c r="H443" s="174" t="s">
        <v>59</v>
      </c>
      <c r="I443" s="175">
        <v>0</v>
      </c>
      <c r="J443" s="23"/>
    </row>
    <row r="444" spans="1:10" x14ac:dyDescent="0.25">
      <c r="A444" s="65" t="str">
        <f t="shared" si="6"/>
        <v>Cohort 201442278G4 (exclusief Den Haag)VrouwTotaalEritreaGeen onderwijs</v>
      </c>
      <c r="B444" s="159" t="s">
        <v>6</v>
      </c>
      <c r="C444" s="166">
        <v>42278</v>
      </c>
      <c r="D444" s="159" t="s">
        <v>15</v>
      </c>
      <c r="E444" s="159" t="s">
        <v>29</v>
      </c>
      <c r="F444" s="159" t="s">
        <v>8</v>
      </c>
      <c r="G444" s="159" t="s">
        <v>24</v>
      </c>
      <c r="H444" s="159" t="s">
        <v>60</v>
      </c>
      <c r="I444" s="175">
        <v>10</v>
      </c>
      <c r="J444" s="23"/>
    </row>
    <row r="445" spans="1:10" x14ac:dyDescent="0.25">
      <c r="A445" s="65" t="str">
        <f t="shared" si="6"/>
        <v>Cohort 201442278G4 (exclusief Den Haag)VrouwTotaalOverigTotaal</v>
      </c>
      <c r="B445" s="159" t="s">
        <v>6</v>
      </c>
      <c r="C445" s="166">
        <v>42278</v>
      </c>
      <c r="D445" s="159" t="s">
        <v>15</v>
      </c>
      <c r="E445" s="159" t="s">
        <v>29</v>
      </c>
      <c r="F445" s="159" t="s">
        <v>8</v>
      </c>
      <c r="G445" s="159" t="s">
        <v>25</v>
      </c>
      <c r="H445" s="162" t="s">
        <v>8</v>
      </c>
      <c r="I445" s="175">
        <v>70</v>
      </c>
      <c r="J445" s="23"/>
    </row>
    <row r="446" spans="1:10" x14ac:dyDescent="0.25">
      <c r="A446" s="65" t="str">
        <f t="shared" si="6"/>
        <v xml:space="preserve">Cohort 201442278G4 (exclusief Den Haag)VrouwTotaalOverigPrimair onderwijs </v>
      </c>
      <c r="B446" s="159" t="s">
        <v>6</v>
      </c>
      <c r="C446" s="166">
        <v>42278</v>
      </c>
      <c r="D446" s="159" t="s">
        <v>15</v>
      </c>
      <c r="E446" s="159" t="s">
        <v>29</v>
      </c>
      <c r="F446" s="159" t="s">
        <v>8</v>
      </c>
      <c r="G446" s="159" t="s">
        <v>25</v>
      </c>
      <c r="H446" s="174" t="s">
        <v>55</v>
      </c>
      <c r="I446" s="175">
        <v>15</v>
      </c>
      <c r="J446" s="23"/>
    </row>
    <row r="447" spans="1:10" x14ac:dyDescent="0.25">
      <c r="A447" s="65" t="str">
        <f t="shared" si="6"/>
        <v>Cohort 201442278G4 (exclusief Den Haag)VrouwTotaalOverigVoortgezet onderwijs</v>
      </c>
      <c r="B447" s="159" t="s">
        <v>6</v>
      </c>
      <c r="C447" s="166">
        <v>42278</v>
      </c>
      <c r="D447" s="159" t="s">
        <v>15</v>
      </c>
      <c r="E447" s="159" t="s">
        <v>29</v>
      </c>
      <c r="F447" s="159" t="s">
        <v>8</v>
      </c>
      <c r="G447" s="159" t="s">
        <v>25</v>
      </c>
      <c r="H447" s="174" t="s">
        <v>56</v>
      </c>
      <c r="I447" s="175">
        <v>15</v>
      </c>
      <c r="J447" s="23"/>
    </row>
    <row r="448" spans="1:10" x14ac:dyDescent="0.25">
      <c r="A448" s="65" t="str">
        <f t="shared" si="6"/>
        <v xml:space="preserve">Cohort 201442278G4 (exclusief Den Haag)VrouwTotaalOverigMiddelbaar beroepsonderwijs (mbo) </v>
      </c>
      <c r="B448" s="159" t="s">
        <v>6</v>
      </c>
      <c r="C448" s="166">
        <v>42278</v>
      </c>
      <c r="D448" s="159" t="s">
        <v>15</v>
      </c>
      <c r="E448" s="159" t="s">
        <v>29</v>
      </c>
      <c r="F448" s="159" t="s">
        <v>8</v>
      </c>
      <c r="G448" s="159" t="s">
        <v>25</v>
      </c>
      <c r="H448" s="174" t="s">
        <v>57</v>
      </c>
      <c r="I448" s="175">
        <v>5</v>
      </c>
      <c r="J448" s="23"/>
    </row>
    <row r="449" spans="1:10" x14ac:dyDescent="0.25">
      <c r="A449" s="65" t="str">
        <f t="shared" si="6"/>
        <v xml:space="preserve">Cohort 201442278G4 (exclusief Den Haag)VrouwTotaalOverigHoger beroepsonderwijs (hbo) </v>
      </c>
      <c r="B449" s="159" t="s">
        <v>6</v>
      </c>
      <c r="C449" s="166">
        <v>42278</v>
      </c>
      <c r="D449" s="159" t="s">
        <v>15</v>
      </c>
      <c r="E449" s="159" t="s">
        <v>29</v>
      </c>
      <c r="F449" s="159" t="s">
        <v>8</v>
      </c>
      <c r="G449" s="159" t="s">
        <v>25</v>
      </c>
      <c r="H449" s="174" t="s">
        <v>58</v>
      </c>
      <c r="I449" s="175">
        <v>0</v>
      </c>
      <c r="J449" s="23"/>
    </row>
    <row r="450" spans="1:10" x14ac:dyDescent="0.25">
      <c r="A450" s="65" t="str">
        <f t="shared" si="6"/>
        <v xml:space="preserve">Cohort 201442278G4 (exclusief Den Haag)VrouwTotaalOverigWetenschappelijk onderwijs (wo) </v>
      </c>
      <c r="B450" s="159" t="s">
        <v>6</v>
      </c>
      <c r="C450" s="166">
        <v>42278</v>
      </c>
      <c r="D450" s="159" t="s">
        <v>15</v>
      </c>
      <c r="E450" s="159" t="s">
        <v>29</v>
      </c>
      <c r="F450" s="159" t="s">
        <v>8</v>
      </c>
      <c r="G450" s="159" t="s">
        <v>25</v>
      </c>
      <c r="H450" s="174" t="s">
        <v>59</v>
      </c>
      <c r="I450" s="175">
        <v>5</v>
      </c>
      <c r="J450" s="23"/>
    </row>
    <row r="451" spans="1:10" x14ac:dyDescent="0.25">
      <c r="A451" s="65" t="str">
        <f t="shared" si="6"/>
        <v>Cohort 201442278G4 (exclusief Den Haag)VrouwTotaalOverigGeen onderwijs</v>
      </c>
      <c r="B451" s="159" t="s">
        <v>6</v>
      </c>
      <c r="C451" s="166">
        <v>42278</v>
      </c>
      <c r="D451" s="159" t="s">
        <v>15</v>
      </c>
      <c r="E451" s="159" t="s">
        <v>29</v>
      </c>
      <c r="F451" s="159" t="s">
        <v>8</v>
      </c>
      <c r="G451" s="159" t="s">
        <v>25</v>
      </c>
      <c r="H451" s="159" t="s">
        <v>60</v>
      </c>
      <c r="I451" s="175">
        <v>35</v>
      </c>
      <c r="J451" s="23"/>
    </row>
    <row r="452" spans="1:10" x14ac:dyDescent="0.25">
      <c r="A452" s="65" t="str">
        <f t="shared" si="6"/>
        <v>Cohort 201442278G4 (exclusief Den Haag)Vrouw0 tot 23 jaarTotaalTotaal</v>
      </c>
      <c r="B452" s="159" t="s">
        <v>6</v>
      </c>
      <c r="C452" s="166">
        <v>42278</v>
      </c>
      <c r="D452" s="159" t="s">
        <v>15</v>
      </c>
      <c r="E452" s="159" t="s">
        <v>29</v>
      </c>
      <c r="F452" s="159" t="s">
        <v>26</v>
      </c>
      <c r="G452" s="159" t="s">
        <v>8</v>
      </c>
      <c r="H452" s="162" t="s">
        <v>8</v>
      </c>
      <c r="I452" s="175">
        <v>70</v>
      </c>
      <c r="J452" s="23"/>
    </row>
    <row r="453" spans="1:10" x14ac:dyDescent="0.25">
      <c r="A453" s="65" t="str">
        <f t="shared" ref="A453:A516" si="7">B453&amp;C453&amp;D453&amp;E453&amp;F453&amp;G453&amp;H453</f>
        <v xml:space="preserve">Cohort 201442278G4 (exclusief Den Haag)Vrouw0 tot 23 jaarTotaalPrimair onderwijs </v>
      </c>
      <c r="B453" s="159" t="s">
        <v>6</v>
      </c>
      <c r="C453" s="166">
        <v>42278</v>
      </c>
      <c r="D453" s="159" t="s">
        <v>15</v>
      </c>
      <c r="E453" s="159" t="s">
        <v>29</v>
      </c>
      <c r="F453" s="159" t="s">
        <v>26</v>
      </c>
      <c r="G453" s="159" t="s">
        <v>8</v>
      </c>
      <c r="H453" s="174" t="s">
        <v>55</v>
      </c>
      <c r="I453" s="175">
        <v>30</v>
      </c>
      <c r="J453" s="23"/>
    </row>
    <row r="454" spans="1:10" x14ac:dyDescent="0.25">
      <c r="A454" s="65" t="str">
        <f t="shared" si="7"/>
        <v>Cohort 201442278G4 (exclusief Den Haag)Vrouw0 tot 23 jaarTotaalVoortgezet onderwijs</v>
      </c>
      <c r="B454" s="159" t="s">
        <v>6</v>
      </c>
      <c r="C454" s="166">
        <v>42278</v>
      </c>
      <c r="D454" s="159" t="s">
        <v>15</v>
      </c>
      <c r="E454" s="159" t="s">
        <v>29</v>
      </c>
      <c r="F454" s="159" t="s">
        <v>26</v>
      </c>
      <c r="G454" s="159" t="s">
        <v>8</v>
      </c>
      <c r="H454" s="174" t="s">
        <v>56</v>
      </c>
      <c r="I454" s="175">
        <v>20</v>
      </c>
      <c r="J454" s="23"/>
    </row>
    <row r="455" spans="1:10" x14ac:dyDescent="0.25">
      <c r="A455" s="65" t="str">
        <f t="shared" si="7"/>
        <v xml:space="preserve">Cohort 201442278G4 (exclusief Den Haag)Vrouw0 tot 23 jaarTotaalMiddelbaar beroepsonderwijs (mbo) </v>
      </c>
      <c r="B455" s="159" t="s">
        <v>6</v>
      </c>
      <c r="C455" s="166">
        <v>42278</v>
      </c>
      <c r="D455" s="159" t="s">
        <v>15</v>
      </c>
      <c r="E455" s="159" t="s">
        <v>29</v>
      </c>
      <c r="F455" s="159" t="s">
        <v>26</v>
      </c>
      <c r="G455" s="159" t="s">
        <v>8</v>
      </c>
      <c r="H455" s="174" t="s">
        <v>57</v>
      </c>
      <c r="I455" s="175">
        <v>0</v>
      </c>
      <c r="J455" s="23"/>
    </row>
    <row r="456" spans="1:10" x14ac:dyDescent="0.25">
      <c r="A456" s="65" t="str">
        <f t="shared" si="7"/>
        <v xml:space="preserve">Cohort 201442278G4 (exclusief Den Haag)Vrouw0 tot 23 jaarTotaalHoger beroepsonderwijs (hbo) </v>
      </c>
      <c r="B456" s="159" t="s">
        <v>6</v>
      </c>
      <c r="C456" s="166">
        <v>42278</v>
      </c>
      <c r="D456" s="159" t="s">
        <v>15</v>
      </c>
      <c r="E456" s="159" t="s">
        <v>29</v>
      </c>
      <c r="F456" s="159" t="s">
        <v>26</v>
      </c>
      <c r="G456" s="159" t="s">
        <v>8</v>
      </c>
      <c r="H456" s="174" t="s">
        <v>58</v>
      </c>
      <c r="I456" s="175">
        <v>0</v>
      </c>
      <c r="J456" s="23"/>
    </row>
    <row r="457" spans="1:10" x14ac:dyDescent="0.25">
      <c r="A457" s="65" t="str">
        <f t="shared" si="7"/>
        <v xml:space="preserve">Cohort 201442278G4 (exclusief Den Haag)Vrouw0 tot 23 jaarTotaalWetenschappelijk onderwijs (wo) </v>
      </c>
      <c r="B457" s="159" t="s">
        <v>6</v>
      </c>
      <c r="C457" s="166">
        <v>42278</v>
      </c>
      <c r="D457" s="159" t="s">
        <v>15</v>
      </c>
      <c r="E457" s="159" t="s">
        <v>29</v>
      </c>
      <c r="F457" s="159" t="s">
        <v>26</v>
      </c>
      <c r="G457" s="159" t="s">
        <v>8</v>
      </c>
      <c r="H457" s="174" t="s">
        <v>59</v>
      </c>
      <c r="I457" s="175">
        <v>0</v>
      </c>
      <c r="J457" s="23"/>
    </row>
    <row r="458" spans="1:10" x14ac:dyDescent="0.25">
      <c r="A458" s="65" t="str">
        <f t="shared" si="7"/>
        <v>Cohort 201442278G4 (exclusief Den Haag)Vrouw0 tot 23 jaarTotaalGeen onderwijs</v>
      </c>
      <c r="B458" s="159" t="s">
        <v>6</v>
      </c>
      <c r="C458" s="166">
        <v>42278</v>
      </c>
      <c r="D458" s="159" t="s">
        <v>15</v>
      </c>
      <c r="E458" s="159" t="s">
        <v>29</v>
      </c>
      <c r="F458" s="159" t="s">
        <v>26</v>
      </c>
      <c r="G458" s="159" t="s">
        <v>8</v>
      </c>
      <c r="H458" s="159" t="s">
        <v>60</v>
      </c>
      <c r="I458" s="175">
        <v>20</v>
      </c>
      <c r="J458" s="23"/>
    </row>
    <row r="459" spans="1:10" x14ac:dyDescent="0.25">
      <c r="A459" s="65" t="str">
        <f t="shared" si="7"/>
        <v>Cohort 201442278G4 (exclusief Den Haag)Vrouw0 tot 23 jaarSyriëTotaal</v>
      </c>
      <c r="B459" s="159" t="s">
        <v>6</v>
      </c>
      <c r="C459" s="166">
        <v>42278</v>
      </c>
      <c r="D459" s="159" t="s">
        <v>15</v>
      </c>
      <c r="E459" s="159" t="s">
        <v>29</v>
      </c>
      <c r="F459" s="159" t="s">
        <v>26</v>
      </c>
      <c r="G459" s="159" t="s">
        <v>23</v>
      </c>
      <c r="H459" s="162" t="s">
        <v>8</v>
      </c>
      <c r="I459" s="175">
        <v>20</v>
      </c>
      <c r="J459" s="23"/>
    </row>
    <row r="460" spans="1:10" x14ac:dyDescent="0.25">
      <c r="A460" s="65" t="str">
        <f t="shared" si="7"/>
        <v xml:space="preserve">Cohort 201442278G4 (exclusief Den Haag)Vrouw0 tot 23 jaarSyriëPrimair onderwijs </v>
      </c>
      <c r="B460" s="159" t="s">
        <v>6</v>
      </c>
      <c r="C460" s="166">
        <v>42278</v>
      </c>
      <c r="D460" s="159" t="s">
        <v>15</v>
      </c>
      <c r="E460" s="159" t="s">
        <v>29</v>
      </c>
      <c r="F460" s="159" t="s">
        <v>26</v>
      </c>
      <c r="G460" s="159" t="s">
        <v>23</v>
      </c>
      <c r="H460" s="174" t="s">
        <v>55</v>
      </c>
      <c r="I460" s="175">
        <v>10</v>
      </c>
      <c r="J460" s="23"/>
    </row>
    <row r="461" spans="1:10" x14ac:dyDescent="0.25">
      <c r="A461" s="65" t="str">
        <f t="shared" si="7"/>
        <v>Cohort 201442278G4 (exclusief Den Haag)Vrouw0 tot 23 jaarSyriëVoortgezet onderwijs</v>
      </c>
      <c r="B461" s="159" t="s">
        <v>6</v>
      </c>
      <c r="C461" s="166">
        <v>42278</v>
      </c>
      <c r="D461" s="159" t="s">
        <v>15</v>
      </c>
      <c r="E461" s="159" t="s">
        <v>29</v>
      </c>
      <c r="F461" s="159" t="s">
        <v>26</v>
      </c>
      <c r="G461" s="159" t="s">
        <v>23</v>
      </c>
      <c r="H461" s="174" t="s">
        <v>56</v>
      </c>
      <c r="I461" s="175">
        <v>0</v>
      </c>
      <c r="J461" s="23"/>
    </row>
    <row r="462" spans="1:10" x14ac:dyDescent="0.25">
      <c r="A462" s="65" t="str">
        <f t="shared" si="7"/>
        <v xml:space="preserve">Cohort 201442278G4 (exclusief Den Haag)Vrouw0 tot 23 jaarSyriëMiddelbaar beroepsonderwijs (mbo) </v>
      </c>
      <c r="B462" s="159" t="s">
        <v>6</v>
      </c>
      <c r="C462" s="166">
        <v>42278</v>
      </c>
      <c r="D462" s="159" t="s">
        <v>15</v>
      </c>
      <c r="E462" s="159" t="s">
        <v>29</v>
      </c>
      <c r="F462" s="159" t="s">
        <v>26</v>
      </c>
      <c r="G462" s="159" t="s">
        <v>23</v>
      </c>
      <c r="H462" s="174" t="s">
        <v>57</v>
      </c>
      <c r="I462" s="175">
        <v>0</v>
      </c>
      <c r="J462" s="23"/>
    </row>
    <row r="463" spans="1:10" x14ac:dyDescent="0.25">
      <c r="A463" s="65" t="str">
        <f t="shared" si="7"/>
        <v xml:space="preserve">Cohort 201442278G4 (exclusief Den Haag)Vrouw0 tot 23 jaarSyriëHoger beroepsonderwijs (hbo) </v>
      </c>
      <c r="B463" s="159" t="s">
        <v>6</v>
      </c>
      <c r="C463" s="166">
        <v>42278</v>
      </c>
      <c r="D463" s="159" t="s">
        <v>15</v>
      </c>
      <c r="E463" s="159" t="s">
        <v>29</v>
      </c>
      <c r="F463" s="159" t="s">
        <v>26</v>
      </c>
      <c r="G463" s="159" t="s">
        <v>23</v>
      </c>
      <c r="H463" s="174" t="s">
        <v>58</v>
      </c>
      <c r="I463" s="175">
        <v>0</v>
      </c>
      <c r="J463" s="23"/>
    </row>
    <row r="464" spans="1:10" x14ac:dyDescent="0.25">
      <c r="A464" s="65" t="str">
        <f t="shared" si="7"/>
        <v xml:space="preserve">Cohort 201442278G4 (exclusief Den Haag)Vrouw0 tot 23 jaarSyriëWetenschappelijk onderwijs (wo) </v>
      </c>
      <c r="B464" s="159" t="s">
        <v>6</v>
      </c>
      <c r="C464" s="166">
        <v>42278</v>
      </c>
      <c r="D464" s="159" t="s">
        <v>15</v>
      </c>
      <c r="E464" s="159" t="s">
        <v>29</v>
      </c>
      <c r="F464" s="159" t="s">
        <v>26</v>
      </c>
      <c r="G464" s="159" t="s">
        <v>23</v>
      </c>
      <c r="H464" s="174" t="s">
        <v>59</v>
      </c>
      <c r="I464" s="175">
        <v>0</v>
      </c>
      <c r="J464" s="23"/>
    </row>
    <row r="465" spans="1:10" x14ac:dyDescent="0.25">
      <c r="A465" s="65" t="str">
        <f t="shared" si="7"/>
        <v>Cohort 201442278G4 (exclusief Den Haag)Vrouw0 tot 23 jaarSyriëGeen onderwijs</v>
      </c>
      <c r="B465" s="159" t="s">
        <v>6</v>
      </c>
      <c r="C465" s="166">
        <v>42278</v>
      </c>
      <c r="D465" s="159" t="s">
        <v>15</v>
      </c>
      <c r="E465" s="159" t="s">
        <v>29</v>
      </c>
      <c r="F465" s="159" t="s">
        <v>26</v>
      </c>
      <c r="G465" s="159" t="s">
        <v>23</v>
      </c>
      <c r="H465" s="159" t="s">
        <v>60</v>
      </c>
      <c r="I465" s="175">
        <v>5</v>
      </c>
      <c r="J465" s="23"/>
    </row>
    <row r="466" spans="1:10" x14ac:dyDescent="0.25">
      <c r="A466" s="65" t="str">
        <f t="shared" si="7"/>
        <v>Cohort 201442278G4 (exclusief Den Haag)Vrouw0 tot 23 jaarEritreaTotaal</v>
      </c>
      <c r="B466" s="159" t="s">
        <v>6</v>
      </c>
      <c r="C466" s="166">
        <v>42278</v>
      </c>
      <c r="D466" s="159" t="s">
        <v>15</v>
      </c>
      <c r="E466" s="159" t="s">
        <v>29</v>
      </c>
      <c r="F466" s="159" t="s">
        <v>26</v>
      </c>
      <c r="G466" s="159" t="s">
        <v>24</v>
      </c>
      <c r="H466" s="162" t="s">
        <v>8</v>
      </c>
      <c r="I466" s="175">
        <v>5</v>
      </c>
      <c r="J466" s="23"/>
    </row>
    <row r="467" spans="1:10" x14ac:dyDescent="0.25">
      <c r="A467" s="65" t="str">
        <f t="shared" si="7"/>
        <v xml:space="preserve">Cohort 201442278G4 (exclusief Den Haag)Vrouw0 tot 23 jaarEritreaPrimair onderwijs </v>
      </c>
      <c r="B467" s="159" t="s">
        <v>6</v>
      </c>
      <c r="C467" s="166">
        <v>42278</v>
      </c>
      <c r="D467" s="159" t="s">
        <v>15</v>
      </c>
      <c r="E467" s="159" t="s">
        <v>29</v>
      </c>
      <c r="F467" s="159" t="s">
        <v>26</v>
      </c>
      <c r="G467" s="159" t="s">
        <v>24</v>
      </c>
      <c r="H467" s="174" t="s">
        <v>55</v>
      </c>
      <c r="I467" s="175">
        <v>5</v>
      </c>
      <c r="J467" s="23"/>
    </row>
    <row r="468" spans="1:10" x14ac:dyDescent="0.25">
      <c r="A468" s="65" t="str">
        <f t="shared" si="7"/>
        <v>Cohort 201442278G4 (exclusief Den Haag)Vrouw0 tot 23 jaarEritreaVoortgezet onderwijs</v>
      </c>
      <c r="B468" s="159" t="s">
        <v>6</v>
      </c>
      <c r="C468" s="166">
        <v>42278</v>
      </c>
      <c r="D468" s="159" t="s">
        <v>15</v>
      </c>
      <c r="E468" s="159" t="s">
        <v>29</v>
      </c>
      <c r="F468" s="159" t="s">
        <v>26</v>
      </c>
      <c r="G468" s="159" t="s">
        <v>24</v>
      </c>
      <c r="H468" s="174" t="s">
        <v>56</v>
      </c>
      <c r="I468" s="175">
        <v>0</v>
      </c>
      <c r="J468" s="23"/>
    </row>
    <row r="469" spans="1:10" x14ac:dyDescent="0.25">
      <c r="A469" s="65" t="str">
        <f t="shared" si="7"/>
        <v xml:space="preserve">Cohort 201442278G4 (exclusief Den Haag)Vrouw0 tot 23 jaarEritreaMiddelbaar beroepsonderwijs (mbo) </v>
      </c>
      <c r="B469" s="159" t="s">
        <v>6</v>
      </c>
      <c r="C469" s="166">
        <v>42278</v>
      </c>
      <c r="D469" s="159" t="s">
        <v>15</v>
      </c>
      <c r="E469" s="159" t="s">
        <v>29</v>
      </c>
      <c r="F469" s="159" t="s">
        <v>26</v>
      </c>
      <c r="G469" s="159" t="s">
        <v>24</v>
      </c>
      <c r="H469" s="174" t="s">
        <v>57</v>
      </c>
      <c r="I469" s="175">
        <v>0</v>
      </c>
      <c r="J469" s="23"/>
    </row>
    <row r="470" spans="1:10" x14ac:dyDescent="0.25">
      <c r="A470" s="65" t="str">
        <f t="shared" si="7"/>
        <v xml:space="preserve">Cohort 201442278G4 (exclusief Den Haag)Vrouw0 tot 23 jaarEritreaHoger beroepsonderwijs (hbo) </v>
      </c>
      <c r="B470" s="159" t="s">
        <v>6</v>
      </c>
      <c r="C470" s="166">
        <v>42278</v>
      </c>
      <c r="D470" s="159" t="s">
        <v>15</v>
      </c>
      <c r="E470" s="159" t="s">
        <v>29</v>
      </c>
      <c r="F470" s="159" t="s">
        <v>26</v>
      </c>
      <c r="G470" s="159" t="s">
        <v>24</v>
      </c>
      <c r="H470" s="174" t="s">
        <v>58</v>
      </c>
      <c r="I470" s="175">
        <v>0</v>
      </c>
      <c r="J470" s="23"/>
    </row>
    <row r="471" spans="1:10" x14ac:dyDescent="0.25">
      <c r="A471" s="65" t="str">
        <f t="shared" si="7"/>
        <v xml:space="preserve">Cohort 201442278G4 (exclusief Den Haag)Vrouw0 tot 23 jaarEritreaWetenschappelijk onderwijs (wo) </v>
      </c>
      <c r="B471" s="159" t="s">
        <v>6</v>
      </c>
      <c r="C471" s="166">
        <v>42278</v>
      </c>
      <c r="D471" s="159" t="s">
        <v>15</v>
      </c>
      <c r="E471" s="159" t="s">
        <v>29</v>
      </c>
      <c r="F471" s="159" t="s">
        <v>26</v>
      </c>
      <c r="G471" s="159" t="s">
        <v>24</v>
      </c>
      <c r="H471" s="174" t="s">
        <v>59</v>
      </c>
      <c r="I471" s="175">
        <v>0</v>
      </c>
      <c r="J471" s="23"/>
    </row>
    <row r="472" spans="1:10" x14ac:dyDescent="0.25">
      <c r="A472" s="65" t="str">
        <f t="shared" si="7"/>
        <v>Cohort 201442278G4 (exclusief Den Haag)Vrouw0 tot 23 jaarEritreaGeen onderwijs</v>
      </c>
      <c r="B472" s="159" t="s">
        <v>6</v>
      </c>
      <c r="C472" s="166">
        <v>42278</v>
      </c>
      <c r="D472" s="159" t="s">
        <v>15</v>
      </c>
      <c r="E472" s="159" t="s">
        <v>29</v>
      </c>
      <c r="F472" s="159" t="s">
        <v>26</v>
      </c>
      <c r="G472" s="159" t="s">
        <v>24</v>
      </c>
      <c r="H472" s="159" t="s">
        <v>60</v>
      </c>
      <c r="I472" s="175">
        <v>0</v>
      </c>
      <c r="J472" s="23"/>
    </row>
    <row r="473" spans="1:10" x14ac:dyDescent="0.25">
      <c r="A473" s="65" t="str">
        <f t="shared" si="7"/>
        <v>Cohort 201442278G4 (exclusief Den Haag)Vrouw0 tot 23 jaarOverigTotaal</v>
      </c>
      <c r="B473" s="159" t="s">
        <v>6</v>
      </c>
      <c r="C473" s="166">
        <v>42278</v>
      </c>
      <c r="D473" s="159" t="s">
        <v>15</v>
      </c>
      <c r="E473" s="159" t="s">
        <v>29</v>
      </c>
      <c r="F473" s="159" t="s">
        <v>26</v>
      </c>
      <c r="G473" s="159" t="s">
        <v>25</v>
      </c>
      <c r="H473" s="162" t="s">
        <v>8</v>
      </c>
      <c r="I473" s="175">
        <v>45</v>
      </c>
      <c r="J473" s="23"/>
    </row>
    <row r="474" spans="1:10" x14ac:dyDescent="0.25">
      <c r="A474" s="65" t="str">
        <f t="shared" si="7"/>
        <v xml:space="preserve">Cohort 201442278G4 (exclusief Den Haag)Vrouw0 tot 23 jaarOverigPrimair onderwijs </v>
      </c>
      <c r="B474" s="159" t="s">
        <v>6</v>
      </c>
      <c r="C474" s="166">
        <v>42278</v>
      </c>
      <c r="D474" s="159" t="s">
        <v>15</v>
      </c>
      <c r="E474" s="159" t="s">
        <v>29</v>
      </c>
      <c r="F474" s="159" t="s">
        <v>26</v>
      </c>
      <c r="G474" s="159" t="s">
        <v>25</v>
      </c>
      <c r="H474" s="174" t="s">
        <v>55</v>
      </c>
      <c r="I474" s="175">
        <v>15</v>
      </c>
      <c r="J474" s="23"/>
    </row>
    <row r="475" spans="1:10" x14ac:dyDescent="0.25">
      <c r="A475" s="65" t="str">
        <f t="shared" si="7"/>
        <v>Cohort 201442278G4 (exclusief Den Haag)Vrouw0 tot 23 jaarOverigVoortgezet onderwijs</v>
      </c>
      <c r="B475" s="159" t="s">
        <v>6</v>
      </c>
      <c r="C475" s="166">
        <v>42278</v>
      </c>
      <c r="D475" s="159" t="s">
        <v>15</v>
      </c>
      <c r="E475" s="159" t="s">
        <v>29</v>
      </c>
      <c r="F475" s="159" t="s">
        <v>26</v>
      </c>
      <c r="G475" s="159" t="s">
        <v>25</v>
      </c>
      <c r="H475" s="174" t="s">
        <v>56</v>
      </c>
      <c r="I475" s="175">
        <v>15</v>
      </c>
      <c r="J475" s="23"/>
    </row>
    <row r="476" spans="1:10" x14ac:dyDescent="0.25">
      <c r="A476" s="65" t="str">
        <f t="shared" si="7"/>
        <v xml:space="preserve">Cohort 201442278G4 (exclusief Den Haag)Vrouw0 tot 23 jaarOverigMiddelbaar beroepsonderwijs (mbo) </v>
      </c>
      <c r="B476" s="159" t="s">
        <v>6</v>
      </c>
      <c r="C476" s="166">
        <v>42278</v>
      </c>
      <c r="D476" s="159" t="s">
        <v>15</v>
      </c>
      <c r="E476" s="159" t="s">
        <v>29</v>
      </c>
      <c r="F476" s="159" t="s">
        <v>26</v>
      </c>
      <c r="G476" s="159" t="s">
        <v>25</v>
      </c>
      <c r="H476" s="174" t="s">
        <v>57</v>
      </c>
      <c r="I476" s="175">
        <v>0</v>
      </c>
      <c r="J476" s="23"/>
    </row>
    <row r="477" spans="1:10" x14ac:dyDescent="0.25">
      <c r="A477" s="65" t="str">
        <f t="shared" si="7"/>
        <v xml:space="preserve">Cohort 201442278G4 (exclusief Den Haag)Vrouw0 tot 23 jaarOverigHoger beroepsonderwijs (hbo) </v>
      </c>
      <c r="B477" s="159" t="s">
        <v>6</v>
      </c>
      <c r="C477" s="166">
        <v>42278</v>
      </c>
      <c r="D477" s="159" t="s">
        <v>15</v>
      </c>
      <c r="E477" s="159" t="s">
        <v>29</v>
      </c>
      <c r="F477" s="159" t="s">
        <v>26</v>
      </c>
      <c r="G477" s="159" t="s">
        <v>25</v>
      </c>
      <c r="H477" s="174" t="s">
        <v>58</v>
      </c>
      <c r="I477" s="175">
        <v>0</v>
      </c>
      <c r="J477" s="23"/>
    </row>
    <row r="478" spans="1:10" x14ac:dyDescent="0.25">
      <c r="A478" s="65" t="str">
        <f t="shared" si="7"/>
        <v xml:space="preserve">Cohort 201442278G4 (exclusief Den Haag)Vrouw0 tot 23 jaarOverigWetenschappelijk onderwijs (wo) </v>
      </c>
      <c r="B478" s="159" t="s">
        <v>6</v>
      </c>
      <c r="C478" s="166">
        <v>42278</v>
      </c>
      <c r="D478" s="159" t="s">
        <v>15</v>
      </c>
      <c r="E478" s="159" t="s">
        <v>29</v>
      </c>
      <c r="F478" s="159" t="s">
        <v>26</v>
      </c>
      <c r="G478" s="159" t="s">
        <v>25</v>
      </c>
      <c r="H478" s="174" t="s">
        <v>59</v>
      </c>
      <c r="I478" s="175">
        <v>0</v>
      </c>
      <c r="J478" s="23"/>
    </row>
    <row r="479" spans="1:10" x14ac:dyDescent="0.25">
      <c r="A479" s="65" t="str">
        <f t="shared" si="7"/>
        <v>Cohort 201442278G4 (exclusief Den Haag)Vrouw0 tot 23 jaarOverigGeen onderwijs</v>
      </c>
      <c r="B479" s="159" t="s">
        <v>6</v>
      </c>
      <c r="C479" s="166">
        <v>42278</v>
      </c>
      <c r="D479" s="159" t="s">
        <v>15</v>
      </c>
      <c r="E479" s="159" t="s">
        <v>29</v>
      </c>
      <c r="F479" s="159" t="s">
        <v>26</v>
      </c>
      <c r="G479" s="159" t="s">
        <v>25</v>
      </c>
      <c r="H479" s="159" t="s">
        <v>60</v>
      </c>
      <c r="I479" s="175">
        <v>15</v>
      </c>
      <c r="J479" s="23"/>
    </row>
    <row r="480" spans="1:10" x14ac:dyDescent="0.25">
      <c r="A480" s="65" t="str">
        <f t="shared" si="7"/>
        <v>Cohort 201442278G4 (exclusief Den Haag)Vrouw23 tot 30 jaarTotaalTotaal</v>
      </c>
      <c r="B480" s="159" t="s">
        <v>6</v>
      </c>
      <c r="C480" s="166">
        <v>42278</v>
      </c>
      <c r="D480" s="159" t="s">
        <v>15</v>
      </c>
      <c r="E480" s="159" t="s">
        <v>29</v>
      </c>
      <c r="F480" s="159" t="s">
        <v>61</v>
      </c>
      <c r="G480" s="159" t="s">
        <v>8</v>
      </c>
      <c r="H480" s="162" t="s">
        <v>8</v>
      </c>
      <c r="I480" s="175">
        <v>40</v>
      </c>
      <c r="J480" s="23"/>
    </row>
    <row r="481" spans="1:10" x14ac:dyDescent="0.25">
      <c r="A481" s="65" t="str">
        <f t="shared" si="7"/>
        <v xml:space="preserve">Cohort 201442278G4 (exclusief Den Haag)Vrouw23 tot 30 jaarTotaalPrimair onderwijs </v>
      </c>
      <c r="B481" s="159" t="s">
        <v>6</v>
      </c>
      <c r="C481" s="166">
        <v>42278</v>
      </c>
      <c r="D481" s="159" t="s">
        <v>15</v>
      </c>
      <c r="E481" s="159" t="s">
        <v>29</v>
      </c>
      <c r="F481" s="159" t="s">
        <v>61</v>
      </c>
      <c r="G481" s="159" t="s">
        <v>8</v>
      </c>
      <c r="H481" s="174" t="s">
        <v>55</v>
      </c>
      <c r="I481" s="175">
        <v>0</v>
      </c>
      <c r="J481" s="23"/>
    </row>
    <row r="482" spans="1:10" x14ac:dyDescent="0.25">
      <c r="A482" s="65" t="str">
        <f t="shared" si="7"/>
        <v>Cohort 201442278G4 (exclusief Den Haag)Vrouw23 tot 30 jaarTotaalVoortgezet onderwijs</v>
      </c>
      <c r="B482" s="159" t="s">
        <v>6</v>
      </c>
      <c r="C482" s="166">
        <v>42278</v>
      </c>
      <c r="D482" s="159" t="s">
        <v>15</v>
      </c>
      <c r="E482" s="159" t="s">
        <v>29</v>
      </c>
      <c r="F482" s="159" t="s">
        <v>61</v>
      </c>
      <c r="G482" s="159" t="s">
        <v>8</v>
      </c>
      <c r="H482" s="174" t="s">
        <v>56</v>
      </c>
      <c r="I482" s="175">
        <v>0</v>
      </c>
      <c r="J482" s="23"/>
    </row>
    <row r="483" spans="1:10" x14ac:dyDescent="0.25">
      <c r="A483" s="65" t="str">
        <f t="shared" si="7"/>
        <v xml:space="preserve">Cohort 201442278G4 (exclusief Den Haag)Vrouw23 tot 30 jaarTotaalMiddelbaar beroepsonderwijs (mbo) </v>
      </c>
      <c r="B483" s="159" t="s">
        <v>6</v>
      </c>
      <c r="C483" s="166">
        <v>42278</v>
      </c>
      <c r="D483" s="159" t="s">
        <v>15</v>
      </c>
      <c r="E483" s="159" t="s">
        <v>29</v>
      </c>
      <c r="F483" s="159" t="s">
        <v>61</v>
      </c>
      <c r="G483" s="159" t="s">
        <v>8</v>
      </c>
      <c r="H483" s="174" t="s">
        <v>57</v>
      </c>
      <c r="I483" s="175">
        <v>0</v>
      </c>
      <c r="J483" s="23"/>
    </row>
    <row r="484" spans="1:10" x14ac:dyDescent="0.25">
      <c r="A484" s="65" t="str">
        <f t="shared" si="7"/>
        <v xml:space="preserve">Cohort 201442278G4 (exclusief Den Haag)Vrouw23 tot 30 jaarTotaalHoger beroepsonderwijs (hbo) </v>
      </c>
      <c r="B484" s="159" t="s">
        <v>6</v>
      </c>
      <c r="C484" s="166">
        <v>42278</v>
      </c>
      <c r="D484" s="159" t="s">
        <v>15</v>
      </c>
      <c r="E484" s="159" t="s">
        <v>29</v>
      </c>
      <c r="F484" s="159" t="s">
        <v>61</v>
      </c>
      <c r="G484" s="159" t="s">
        <v>8</v>
      </c>
      <c r="H484" s="174" t="s">
        <v>58</v>
      </c>
      <c r="I484" s="175">
        <v>0</v>
      </c>
      <c r="J484" s="23"/>
    </row>
    <row r="485" spans="1:10" x14ac:dyDescent="0.25">
      <c r="A485" s="65" t="str">
        <f t="shared" si="7"/>
        <v xml:space="preserve">Cohort 201442278G4 (exclusief Den Haag)Vrouw23 tot 30 jaarTotaalWetenschappelijk onderwijs (wo) </v>
      </c>
      <c r="B485" s="159" t="s">
        <v>6</v>
      </c>
      <c r="C485" s="166">
        <v>42278</v>
      </c>
      <c r="D485" s="159" t="s">
        <v>15</v>
      </c>
      <c r="E485" s="159" t="s">
        <v>29</v>
      </c>
      <c r="F485" s="159" t="s">
        <v>61</v>
      </c>
      <c r="G485" s="159" t="s">
        <v>8</v>
      </c>
      <c r="H485" s="174" t="s">
        <v>59</v>
      </c>
      <c r="I485" s="175">
        <v>5</v>
      </c>
      <c r="J485" s="23"/>
    </row>
    <row r="486" spans="1:10" x14ac:dyDescent="0.25">
      <c r="A486" s="65" t="str">
        <f t="shared" si="7"/>
        <v>Cohort 201442278G4 (exclusief Den Haag)Vrouw23 tot 30 jaarTotaalGeen onderwijs</v>
      </c>
      <c r="B486" s="159" t="s">
        <v>6</v>
      </c>
      <c r="C486" s="166">
        <v>42278</v>
      </c>
      <c r="D486" s="159" t="s">
        <v>15</v>
      </c>
      <c r="E486" s="159" t="s">
        <v>29</v>
      </c>
      <c r="F486" s="159" t="s">
        <v>61</v>
      </c>
      <c r="G486" s="159" t="s">
        <v>8</v>
      </c>
      <c r="H486" s="159" t="s">
        <v>60</v>
      </c>
      <c r="I486" s="175">
        <v>35</v>
      </c>
      <c r="J486" s="23"/>
    </row>
    <row r="487" spans="1:10" x14ac:dyDescent="0.25">
      <c r="A487" s="65" t="str">
        <f t="shared" si="7"/>
        <v>Cohort 201442278G4 (exclusief Den Haag)Vrouw23 tot 30 jaarSyriëTotaal</v>
      </c>
      <c r="B487" s="159" t="s">
        <v>6</v>
      </c>
      <c r="C487" s="166">
        <v>42278</v>
      </c>
      <c r="D487" s="159" t="s">
        <v>15</v>
      </c>
      <c r="E487" s="159" t="s">
        <v>29</v>
      </c>
      <c r="F487" s="159" t="s">
        <v>61</v>
      </c>
      <c r="G487" s="159" t="s">
        <v>23</v>
      </c>
      <c r="H487" s="162" t="s">
        <v>8</v>
      </c>
      <c r="I487" s="175">
        <v>5</v>
      </c>
      <c r="J487" s="23"/>
    </row>
    <row r="488" spans="1:10" x14ac:dyDescent="0.25">
      <c r="A488" s="65" t="str">
        <f t="shared" si="7"/>
        <v xml:space="preserve">Cohort 201442278G4 (exclusief Den Haag)Vrouw23 tot 30 jaarSyriëPrimair onderwijs </v>
      </c>
      <c r="B488" s="159" t="s">
        <v>6</v>
      </c>
      <c r="C488" s="166">
        <v>42278</v>
      </c>
      <c r="D488" s="159" t="s">
        <v>15</v>
      </c>
      <c r="E488" s="159" t="s">
        <v>29</v>
      </c>
      <c r="F488" s="159" t="s">
        <v>61</v>
      </c>
      <c r="G488" s="159" t="s">
        <v>23</v>
      </c>
      <c r="H488" s="174" t="s">
        <v>55</v>
      </c>
      <c r="I488" s="175">
        <v>0</v>
      </c>
      <c r="J488" s="23"/>
    </row>
    <row r="489" spans="1:10" x14ac:dyDescent="0.25">
      <c r="A489" s="65" t="str">
        <f t="shared" si="7"/>
        <v>Cohort 201442278G4 (exclusief Den Haag)Vrouw23 tot 30 jaarSyriëVoortgezet onderwijs</v>
      </c>
      <c r="B489" s="159" t="s">
        <v>6</v>
      </c>
      <c r="C489" s="166">
        <v>42278</v>
      </c>
      <c r="D489" s="159" t="s">
        <v>15</v>
      </c>
      <c r="E489" s="159" t="s">
        <v>29</v>
      </c>
      <c r="F489" s="159" t="s">
        <v>61</v>
      </c>
      <c r="G489" s="159" t="s">
        <v>23</v>
      </c>
      <c r="H489" s="174" t="s">
        <v>56</v>
      </c>
      <c r="I489" s="175">
        <v>0</v>
      </c>
      <c r="J489" s="23"/>
    </row>
    <row r="490" spans="1:10" x14ac:dyDescent="0.25">
      <c r="A490" s="65" t="str">
        <f t="shared" si="7"/>
        <v xml:space="preserve">Cohort 201442278G4 (exclusief Den Haag)Vrouw23 tot 30 jaarSyriëMiddelbaar beroepsonderwijs (mbo) </v>
      </c>
      <c r="B490" s="159" t="s">
        <v>6</v>
      </c>
      <c r="C490" s="166">
        <v>42278</v>
      </c>
      <c r="D490" s="159" t="s">
        <v>15</v>
      </c>
      <c r="E490" s="159" t="s">
        <v>29</v>
      </c>
      <c r="F490" s="159" t="s">
        <v>61</v>
      </c>
      <c r="G490" s="159" t="s">
        <v>23</v>
      </c>
      <c r="H490" s="174" t="s">
        <v>57</v>
      </c>
      <c r="I490" s="175">
        <v>0</v>
      </c>
      <c r="J490" s="23"/>
    </row>
    <row r="491" spans="1:10" x14ac:dyDescent="0.25">
      <c r="A491" s="65" t="str">
        <f t="shared" si="7"/>
        <v xml:space="preserve">Cohort 201442278G4 (exclusief Den Haag)Vrouw23 tot 30 jaarSyriëHoger beroepsonderwijs (hbo) </v>
      </c>
      <c r="B491" s="159" t="s">
        <v>6</v>
      </c>
      <c r="C491" s="166">
        <v>42278</v>
      </c>
      <c r="D491" s="159" t="s">
        <v>15</v>
      </c>
      <c r="E491" s="159" t="s">
        <v>29</v>
      </c>
      <c r="F491" s="159" t="s">
        <v>61</v>
      </c>
      <c r="G491" s="159" t="s">
        <v>23</v>
      </c>
      <c r="H491" s="174" t="s">
        <v>58</v>
      </c>
      <c r="I491" s="175">
        <v>0</v>
      </c>
      <c r="J491" s="23"/>
    </row>
    <row r="492" spans="1:10" x14ac:dyDescent="0.25">
      <c r="A492" s="65" t="str">
        <f t="shared" si="7"/>
        <v xml:space="preserve">Cohort 201442278G4 (exclusief Den Haag)Vrouw23 tot 30 jaarSyriëWetenschappelijk onderwijs (wo) </v>
      </c>
      <c r="B492" s="159" t="s">
        <v>6</v>
      </c>
      <c r="C492" s="166">
        <v>42278</v>
      </c>
      <c r="D492" s="159" t="s">
        <v>15</v>
      </c>
      <c r="E492" s="159" t="s">
        <v>29</v>
      </c>
      <c r="F492" s="159" t="s">
        <v>61</v>
      </c>
      <c r="G492" s="159" t="s">
        <v>23</v>
      </c>
      <c r="H492" s="174" t="s">
        <v>59</v>
      </c>
      <c r="I492" s="175">
        <v>0</v>
      </c>
      <c r="J492" s="23"/>
    </row>
    <row r="493" spans="1:10" x14ac:dyDescent="0.25">
      <c r="A493" s="65" t="str">
        <f t="shared" si="7"/>
        <v>Cohort 201442278G4 (exclusief Den Haag)Vrouw23 tot 30 jaarSyriëGeen onderwijs</v>
      </c>
      <c r="B493" s="159" t="s">
        <v>6</v>
      </c>
      <c r="C493" s="166">
        <v>42278</v>
      </c>
      <c r="D493" s="159" t="s">
        <v>15</v>
      </c>
      <c r="E493" s="159" t="s">
        <v>29</v>
      </c>
      <c r="F493" s="159" t="s">
        <v>61</v>
      </c>
      <c r="G493" s="159" t="s">
        <v>23</v>
      </c>
      <c r="H493" s="159" t="s">
        <v>60</v>
      </c>
      <c r="I493" s="175">
        <v>5</v>
      </c>
      <c r="J493" s="23"/>
    </row>
    <row r="494" spans="1:10" x14ac:dyDescent="0.25">
      <c r="A494" s="65" t="str">
        <f t="shared" si="7"/>
        <v>Cohort 201442278G4 (exclusief Den Haag)Vrouw23 tot 30 jaarEritreaTotaal</v>
      </c>
      <c r="B494" s="159" t="s">
        <v>6</v>
      </c>
      <c r="C494" s="166">
        <v>42278</v>
      </c>
      <c r="D494" s="159" t="s">
        <v>15</v>
      </c>
      <c r="E494" s="159" t="s">
        <v>29</v>
      </c>
      <c r="F494" s="159" t="s">
        <v>61</v>
      </c>
      <c r="G494" s="159" t="s">
        <v>24</v>
      </c>
      <c r="H494" s="162" t="s">
        <v>8</v>
      </c>
      <c r="I494" s="175">
        <v>10</v>
      </c>
      <c r="J494" s="23"/>
    </row>
    <row r="495" spans="1:10" x14ac:dyDescent="0.25">
      <c r="A495" s="65" t="str">
        <f t="shared" si="7"/>
        <v xml:space="preserve">Cohort 201442278G4 (exclusief Den Haag)Vrouw23 tot 30 jaarEritreaPrimair onderwijs </v>
      </c>
      <c r="B495" s="159" t="s">
        <v>6</v>
      </c>
      <c r="C495" s="166">
        <v>42278</v>
      </c>
      <c r="D495" s="159" t="s">
        <v>15</v>
      </c>
      <c r="E495" s="159" t="s">
        <v>29</v>
      </c>
      <c r="F495" s="159" t="s">
        <v>61</v>
      </c>
      <c r="G495" s="159" t="s">
        <v>24</v>
      </c>
      <c r="H495" s="174" t="s">
        <v>55</v>
      </c>
      <c r="I495" s="175">
        <v>0</v>
      </c>
      <c r="J495" s="23"/>
    </row>
    <row r="496" spans="1:10" x14ac:dyDescent="0.25">
      <c r="A496" s="65" t="str">
        <f t="shared" si="7"/>
        <v>Cohort 201442278G4 (exclusief Den Haag)Vrouw23 tot 30 jaarEritreaVoortgezet onderwijs</v>
      </c>
      <c r="B496" s="159" t="s">
        <v>6</v>
      </c>
      <c r="C496" s="166">
        <v>42278</v>
      </c>
      <c r="D496" s="159" t="s">
        <v>15</v>
      </c>
      <c r="E496" s="159" t="s">
        <v>29</v>
      </c>
      <c r="F496" s="159" t="s">
        <v>61</v>
      </c>
      <c r="G496" s="159" t="s">
        <v>24</v>
      </c>
      <c r="H496" s="174" t="s">
        <v>56</v>
      </c>
      <c r="I496" s="175">
        <v>0</v>
      </c>
      <c r="J496" s="23"/>
    </row>
    <row r="497" spans="1:10" x14ac:dyDescent="0.25">
      <c r="A497" s="65" t="str">
        <f t="shared" si="7"/>
        <v xml:space="preserve">Cohort 201442278G4 (exclusief Den Haag)Vrouw23 tot 30 jaarEritreaMiddelbaar beroepsonderwijs (mbo) </v>
      </c>
      <c r="B497" s="159" t="s">
        <v>6</v>
      </c>
      <c r="C497" s="166">
        <v>42278</v>
      </c>
      <c r="D497" s="159" t="s">
        <v>15</v>
      </c>
      <c r="E497" s="159" t="s">
        <v>29</v>
      </c>
      <c r="F497" s="159" t="s">
        <v>61</v>
      </c>
      <c r="G497" s="159" t="s">
        <v>24</v>
      </c>
      <c r="H497" s="174" t="s">
        <v>57</v>
      </c>
      <c r="I497" s="175">
        <v>0</v>
      </c>
      <c r="J497" s="23"/>
    </row>
    <row r="498" spans="1:10" x14ac:dyDescent="0.25">
      <c r="A498" s="65" t="str">
        <f t="shared" si="7"/>
        <v xml:space="preserve">Cohort 201442278G4 (exclusief Den Haag)Vrouw23 tot 30 jaarEritreaHoger beroepsonderwijs (hbo) </v>
      </c>
      <c r="B498" s="159" t="s">
        <v>6</v>
      </c>
      <c r="C498" s="166">
        <v>42278</v>
      </c>
      <c r="D498" s="159" t="s">
        <v>15</v>
      </c>
      <c r="E498" s="159" t="s">
        <v>29</v>
      </c>
      <c r="F498" s="159" t="s">
        <v>61</v>
      </c>
      <c r="G498" s="159" t="s">
        <v>24</v>
      </c>
      <c r="H498" s="174" t="s">
        <v>58</v>
      </c>
      <c r="I498" s="175">
        <v>0</v>
      </c>
      <c r="J498" s="23"/>
    </row>
    <row r="499" spans="1:10" x14ac:dyDescent="0.25">
      <c r="A499" s="65" t="str">
        <f t="shared" si="7"/>
        <v xml:space="preserve">Cohort 201442278G4 (exclusief Den Haag)Vrouw23 tot 30 jaarEritreaWetenschappelijk onderwijs (wo) </v>
      </c>
      <c r="B499" s="159" t="s">
        <v>6</v>
      </c>
      <c r="C499" s="166">
        <v>42278</v>
      </c>
      <c r="D499" s="159" t="s">
        <v>15</v>
      </c>
      <c r="E499" s="159" t="s">
        <v>29</v>
      </c>
      <c r="F499" s="159" t="s">
        <v>61</v>
      </c>
      <c r="G499" s="159" t="s">
        <v>24</v>
      </c>
      <c r="H499" s="174" t="s">
        <v>59</v>
      </c>
      <c r="I499" s="175">
        <v>0</v>
      </c>
      <c r="J499" s="23"/>
    </row>
    <row r="500" spans="1:10" x14ac:dyDescent="0.25">
      <c r="A500" s="65" t="str">
        <f t="shared" si="7"/>
        <v>Cohort 201442278G4 (exclusief Den Haag)Vrouw23 tot 30 jaarEritreaGeen onderwijs</v>
      </c>
      <c r="B500" s="159" t="s">
        <v>6</v>
      </c>
      <c r="C500" s="166">
        <v>42278</v>
      </c>
      <c r="D500" s="159" t="s">
        <v>15</v>
      </c>
      <c r="E500" s="159" t="s">
        <v>29</v>
      </c>
      <c r="F500" s="159" t="s">
        <v>61</v>
      </c>
      <c r="G500" s="159" t="s">
        <v>24</v>
      </c>
      <c r="H500" s="159" t="s">
        <v>60</v>
      </c>
      <c r="I500" s="175">
        <v>10</v>
      </c>
      <c r="J500" s="23"/>
    </row>
    <row r="501" spans="1:10" x14ac:dyDescent="0.25">
      <c r="A501" s="65" t="str">
        <f t="shared" si="7"/>
        <v>Cohort 201442278G4 (exclusief Den Haag)Vrouw23 tot 30 jaarOverigTotaal</v>
      </c>
      <c r="B501" s="159" t="s">
        <v>6</v>
      </c>
      <c r="C501" s="166">
        <v>42278</v>
      </c>
      <c r="D501" s="159" t="s">
        <v>15</v>
      </c>
      <c r="E501" s="159" t="s">
        <v>29</v>
      </c>
      <c r="F501" s="159" t="s">
        <v>61</v>
      </c>
      <c r="G501" s="159" t="s">
        <v>25</v>
      </c>
      <c r="H501" s="162" t="s">
        <v>8</v>
      </c>
      <c r="I501" s="175">
        <v>25</v>
      </c>
      <c r="J501" s="23"/>
    </row>
    <row r="502" spans="1:10" x14ac:dyDescent="0.25">
      <c r="A502" s="65" t="str">
        <f t="shared" si="7"/>
        <v xml:space="preserve">Cohort 201442278G4 (exclusief Den Haag)Vrouw23 tot 30 jaarOverigPrimair onderwijs </v>
      </c>
      <c r="B502" s="159" t="s">
        <v>6</v>
      </c>
      <c r="C502" s="166">
        <v>42278</v>
      </c>
      <c r="D502" s="159" t="s">
        <v>15</v>
      </c>
      <c r="E502" s="159" t="s">
        <v>29</v>
      </c>
      <c r="F502" s="159" t="s">
        <v>61</v>
      </c>
      <c r="G502" s="159" t="s">
        <v>25</v>
      </c>
      <c r="H502" s="174" t="s">
        <v>55</v>
      </c>
      <c r="I502" s="175">
        <v>0</v>
      </c>
      <c r="J502" s="23"/>
    </row>
    <row r="503" spans="1:10" x14ac:dyDescent="0.25">
      <c r="A503" s="65" t="str">
        <f t="shared" si="7"/>
        <v>Cohort 201442278G4 (exclusief Den Haag)Vrouw23 tot 30 jaarOverigVoortgezet onderwijs</v>
      </c>
      <c r="B503" s="159" t="s">
        <v>6</v>
      </c>
      <c r="C503" s="166">
        <v>42278</v>
      </c>
      <c r="D503" s="159" t="s">
        <v>15</v>
      </c>
      <c r="E503" s="159" t="s">
        <v>29</v>
      </c>
      <c r="F503" s="159" t="s">
        <v>61</v>
      </c>
      <c r="G503" s="159" t="s">
        <v>25</v>
      </c>
      <c r="H503" s="174" t="s">
        <v>56</v>
      </c>
      <c r="I503" s="175">
        <v>0</v>
      </c>
      <c r="J503" s="23"/>
    </row>
    <row r="504" spans="1:10" x14ac:dyDescent="0.25">
      <c r="A504" s="65" t="str">
        <f t="shared" si="7"/>
        <v xml:space="preserve">Cohort 201442278G4 (exclusief Den Haag)Vrouw23 tot 30 jaarOverigMiddelbaar beroepsonderwijs (mbo) </v>
      </c>
      <c r="B504" s="159" t="s">
        <v>6</v>
      </c>
      <c r="C504" s="166">
        <v>42278</v>
      </c>
      <c r="D504" s="159" t="s">
        <v>15</v>
      </c>
      <c r="E504" s="159" t="s">
        <v>29</v>
      </c>
      <c r="F504" s="159" t="s">
        <v>61</v>
      </c>
      <c r="G504" s="159" t="s">
        <v>25</v>
      </c>
      <c r="H504" s="174" t="s">
        <v>57</v>
      </c>
      <c r="I504" s="175">
        <v>0</v>
      </c>
      <c r="J504" s="23"/>
    </row>
    <row r="505" spans="1:10" x14ac:dyDescent="0.25">
      <c r="A505" s="65" t="str">
        <f t="shared" si="7"/>
        <v xml:space="preserve">Cohort 201442278G4 (exclusief Den Haag)Vrouw23 tot 30 jaarOverigHoger beroepsonderwijs (hbo) </v>
      </c>
      <c r="B505" s="159" t="s">
        <v>6</v>
      </c>
      <c r="C505" s="166">
        <v>42278</v>
      </c>
      <c r="D505" s="159" t="s">
        <v>15</v>
      </c>
      <c r="E505" s="159" t="s">
        <v>29</v>
      </c>
      <c r="F505" s="159" t="s">
        <v>61</v>
      </c>
      <c r="G505" s="159" t="s">
        <v>25</v>
      </c>
      <c r="H505" s="174" t="s">
        <v>58</v>
      </c>
      <c r="I505" s="175">
        <v>0</v>
      </c>
      <c r="J505" s="23"/>
    </row>
    <row r="506" spans="1:10" x14ac:dyDescent="0.25">
      <c r="A506" s="65" t="str">
        <f t="shared" si="7"/>
        <v xml:space="preserve">Cohort 201442278G4 (exclusief Den Haag)Vrouw23 tot 30 jaarOverigWetenschappelijk onderwijs (wo) </v>
      </c>
      <c r="B506" s="159" t="s">
        <v>6</v>
      </c>
      <c r="C506" s="166">
        <v>42278</v>
      </c>
      <c r="D506" s="159" t="s">
        <v>15</v>
      </c>
      <c r="E506" s="159" t="s">
        <v>29</v>
      </c>
      <c r="F506" s="159" t="s">
        <v>61</v>
      </c>
      <c r="G506" s="159" t="s">
        <v>25</v>
      </c>
      <c r="H506" s="174" t="s">
        <v>59</v>
      </c>
      <c r="I506" s="175">
        <v>5</v>
      </c>
      <c r="J506" s="23"/>
    </row>
    <row r="507" spans="1:10" x14ac:dyDescent="0.25">
      <c r="A507" s="65" t="str">
        <f t="shared" si="7"/>
        <v>Cohort 201442278G4 (exclusief Den Haag)Vrouw23 tot 30 jaarOverigGeen onderwijs</v>
      </c>
      <c r="B507" s="159" t="s">
        <v>6</v>
      </c>
      <c r="C507" s="166">
        <v>42278</v>
      </c>
      <c r="D507" s="159" t="s">
        <v>15</v>
      </c>
      <c r="E507" s="159" t="s">
        <v>29</v>
      </c>
      <c r="F507" s="159" t="s">
        <v>61</v>
      </c>
      <c r="G507" s="159" t="s">
        <v>25</v>
      </c>
      <c r="H507" s="159" t="s">
        <v>60</v>
      </c>
      <c r="I507" s="175">
        <v>20</v>
      </c>
      <c r="J507" s="23"/>
    </row>
    <row r="508" spans="1:10" x14ac:dyDescent="0.25">
      <c r="A508" s="65" t="str">
        <f t="shared" si="7"/>
        <v>Cohort 201442644Den HaagTotaalTotaalTotaalTotaal</v>
      </c>
      <c r="B508" s="159" t="s">
        <v>6</v>
      </c>
      <c r="C508" s="166">
        <v>42644</v>
      </c>
      <c r="D508" s="159" t="s">
        <v>7</v>
      </c>
      <c r="E508" s="159" t="s">
        <v>8</v>
      </c>
      <c r="F508" s="159" t="s">
        <v>8</v>
      </c>
      <c r="G508" s="159" t="s">
        <v>8</v>
      </c>
      <c r="H508" s="162" t="s">
        <v>8</v>
      </c>
      <c r="I508" s="175">
        <v>70</v>
      </c>
      <c r="J508" s="23"/>
    </row>
    <row r="509" spans="1:10" x14ac:dyDescent="0.25">
      <c r="A509" s="65" t="str">
        <f t="shared" si="7"/>
        <v xml:space="preserve">Cohort 201442644Den HaagTotaalTotaalTotaalPrimair onderwijs </v>
      </c>
      <c r="B509" s="159" t="s">
        <v>6</v>
      </c>
      <c r="C509" s="166">
        <v>42644</v>
      </c>
      <c r="D509" s="159" t="s">
        <v>7</v>
      </c>
      <c r="E509" s="159" t="s">
        <v>8</v>
      </c>
      <c r="F509" s="159" t="s">
        <v>8</v>
      </c>
      <c r="G509" s="159" t="s">
        <v>8</v>
      </c>
      <c r="H509" s="174" t="s">
        <v>55</v>
      </c>
      <c r="I509" s="175">
        <v>20</v>
      </c>
      <c r="J509" s="23"/>
    </row>
    <row r="510" spans="1:10" x14ac:dyDescent="0.25">
      <c r="A510" s="65" t="str">
        <f t="shared" si="7"/>
        <v>Cohort 201442644Den HaagTotaalTotaalTotaalVoortgezet onderwijs</v>
      </c>
      <c r="B510" s="159" t="s">
        <v>6</v>
      </c>
      <c r="C510" s="166">
        <v>42644</v>
      </c>
      <c r="D510" s="159" t="s">
        <v>7</v>
      </c>
      <c r="E510" s="159" t="s">
        <v>8</v>
      </c>
      <c r="F510" s="159" t="s">
        <v>8</v>
      </c>
      <c r="G510" s="159" t="s">
        <v>8</v>
      </c>
      <c r="H510" s="174" t="s">
        <v>56</v>
      </c>
      <c r="I510" s="175">
        <v>15</v>
      </c>
      <c r="J510" s="23"/>
    </row>
    <row r="511" spans="1:10" x14ac:dyDescent="0.25">
      <c r="A511" s="65" t="str">
        <f t="shared" si="7"/>
        <v xml:space="preserve">Cohort 201442644Den HaagTotaalTotaalTotaalMiddelbaar beroepsonderwijs (mbo) </v>
      </c>
      <c r="B511" s="159" t="s">
        <v>6</v>
      </c>
      <c r="C511" s="166">
        <v>42644</v>
      </c>
      <c r="D511" s="159" t="s">
        <v>7</v>
      </c>
      <c r="E511" s="159" t="s">
        <v>8</v>
      </c>
      <c r="F511" s="159" t="s">
        <v>8</v>
      </c>
      <c r="G511" s="159" t="s">
        <v>8</v>
      </c>
      <c r="H511" s="174" t="s">
        <v>57</v>
      </c>
      <c r="I511" s="175">
        <v>10</v>
      </c>
      <c r="J511" s="23"/>
    </row>
    <row r="512" spans="1:10" x14ac:dyDescent="0.25">
      <c r="A512" s="65" t="str">
        <f t="shared" si="7"/>
        <v xml:space="preserve">Cohort 201442644Den HaagTotaalTotaalTotaalHoger beroepsonderwijs (hbo) </v>
      </c>
      <c r="B512" s="159" t="s">
        <v>6</v>
      </c>
      <c r="C512" s="166">
        <v>42644</v>
      </c>
      <c r="D512" s="159" t="s">
        <v>7</v>
      </c>
      <c r="E512" s="159" t="s">
        <v>8</v>
      </c>
      <c r="F512" s="159" t="s">
        <v>8</v>
      </c>
      <c r="G512" s="159" t="s">
        <v>8</v>
      </c>
      <c r="H512" s="174" t="s">
        <v>58</v>
      </c>
      <c r="I512" s="175">
        <v>0</v>
      </c>
      <c r="J512" s="23"/>
    </row>
    <row r="513" spans="1:10" x14ac:dyDescent="0.25">
      <c r="A513" s="65" t="str">
        <f t="shared" si="7"/>
        <v xml:space="preserve">Cohort 201442644Den HaagTotaalTotaalTotaalWetenschappelijk onderwijs (wo) </v>
      </c>
      <c r="B513" s="159" t="s">
        <v>6</v>
      </c>
      <c r="C513" s="166">
        <v>42644</v>
      </c>
      <c r="D513" s="159" t="s">
        <v>7</v>
      </c>
      <c r="E513" s="159" t="s">
        <v>8</v>
      </c>
      <c r="F513" s="159" t="s">
        <v>8</v>
      </c>
      <c r="G513" s="159" t="s">
        <v>8</v>
      </c>
      <c r="H513" s="174" t="s">
        <v>59</v>
      </c>
      <c r="I513" s="175">
        <v>0</v>
      </c>
      <c r="J513" s="23"/>
    </row>
    <row r="514" spans="1:10" x14ac:dyDescent="0.25">
      <c r="A514" s="65" t="str">
        <f t="shared" si="7"/>
        <v>Cohort 201442644Den HaagTotaalTotaalTotaalGeen onderwijs</v>
      </c>
      <c r="B514" s="159" t="s">
        <v>6</v>
      </c>
      <c r="C514" s="166">
        <v>42644</v>
      </c>
      <c r="D514" s="159" t="s">
        <v>7</v>
      </c>
      <c r="E514" s="159" t="s">
        <v>8</v>
      </c>
      <c r="F514" s="159" t="s">
        <v>8</v>
      </c>
      <c r="G514" s="159" t="s">
        <v>8</v>
      </c>
      <c r="H514" s="159" t="s">
        <v>60</v>
      </c>
      <c r="I514" s="175">
        <v>35</v>
      </c>
      <c r="J514" s="23"/>
    </row>
    <row r="515" spans="1:10" x14ac:dyDescent="0.25">
      <c r="A515" s="65" t="str">
        <f t="shared" si="7"/>
        <v>Cohort 201442644Den HaagTotaalTotaalSyriëTotaal</v>
      </c>
      <c r="B515" s="159" t="s">
        <v>6</v>
      </c>
      <c r="C515" s="166">
        <v>42644</v>
      </c>
      <c r="D515" s="159" t="s">
        <v>7</v>
      </c>
      <c r="E515" s="159" t="s">
        <v>8</v>
      </c>
      <c r="F515" s="159" t="s">
        <v>8</v>
      </c>
      <c r="G515" s="159" t="s">
        <v>23</v>
      </c>
      <c r="H515" s="162" t="s">
        <v>8</v>
      </c>
      <c r="I515" s="175">
        <v>15</v>
      </c>
      <c r="J515" s="23"/>
    </row>
    <row r="516" spans="1:10" x14ac:dyDescent="0.25">
      <c r="A516" s="65" t="str">
        <f t="shared" si="7"/>
        <v xml:space="preserve">Cohort 201442644Den HaagTotaalTotaalSyriëPrimair onderwijs </v>
      </c>
      <c r="B516" s="159" t="s">
        <v>6</v>
      </c>
      <c r="C516" s="166">
        <v>42644</v>
      </c>
      <c r="D516" s="159" t="s">
        <v>7</v>
      </c>
      <c r="E516" s="159" t="s">
        <v>8</v>
      </c>
      <c r="F516" s="159" t="s">
        <v>8</v>
      </c>
      <c r="G516" s="159" t="s">
        <v>23</v>
      </c>
      <c r="H516" s="174" t="s">
        <v>55</v>
      </c>
      <c r="I516" s="175">
        <v>5</v>
      </c>
      <c r="J516" s="23"/>
    </row>
    <row r="517" spans="1:10" x14ac:dyDescent="0.25">
      <c r="A517" s="65" t="str">
        <f t="shared" ref="A517:A580" si="8">B517&amp;C517&amp;D517&amp;E517&amp;F517&amp;G517&amp;H517</f>
        <v>Cohort 201442644Den HaagTotaalTotaalSyriëVoortgezet onderwijs</v>
      </c>
      <c r="B517" s="159" t="s">
        <v>6</v>
      </c>
      <c r="C517" s="166">
        <v>42644</v>
      </c>
      <c r="D517" s="159" t="s">
        <v>7</v>
      </c>
      <c r="E517" s="159" t="s">
        <v>8</v>
      </c>
      <c r="F517" s="159" t="s">
        <v>8</v>
      </c>
      <c r="G517" s="159" t="s">
        <v>23</v>
      </c>
      <c r="H517" s="174" t="s">
        <v>56</v>
      </c>
      <c r="I517" s="175">
        <v>0</v>
      </c>
      <c r="J517" s="23"/>
    </row>
    <row r="518" spans="1:10" x14ac:dyDescent="0.25">
      <c r="A518" s="65" t="str">
        <f t="shared" si="8"/>
        <v xml:space="preserve">Cohort 201442644Den HaagTotaalTotaalSyriëMiddelbaar beroepsonderwijs (mbo) </v>
      </c>
      <c r="B518" s="159" t="s">
        <v>6</v>
      </c>
      <c r="C518" s="166">
        <v>42644</v>
      </c>
      <c r="D518" s="159" t="s">
        <v>7</v>
      </c>
      <c r="E518" s="159" t="s">
        <v>8</v>
      </c>
      <c r="F518" s="159" t="s">
        <v>8</v>
      </c>
      <c r="G518" s="159" t="s">
        <v>23</v>
      </c>
      <c r="H518" s="174" t="s">
        <v>57</v>
      </c>
      <c r="I518" s="175">
        <v>0</v>
      </c>
      <c r="J518" s="23"/>
    </row>
    <row r="519" spans="1:10" x14ac:dyDescent="0.25">
      <c r="A519" s="65" t="str">
        <f t="shared" si="8"/>
        <v xml:space="preserve">Cohort 201442644Den HaagTotaalTotaalSyriëHoger beroepsonderwijs (hbo) </v>
      </c>
      <c r="B519" s="159" t="s">
        <v>6</v>
      </c>
      <c r="C519" s="166">
        <v>42644</v>
      </c>
      <c r="D519" s="159" t="s">
        <v>7</v>
      </c>
      <c r="E519" s="159" t="s">
        <v>8</v>
      </c>
      <c r="F519" s="159" t="s">
        <v>8</v>
      </c>
      <c r="G519" s="159" t="s">
        <v>23</v>
      </c>
      <c r="H519" s="174" t="s">
        <v>58</v>
      </c>
      <c r="I519" s="175">
        <v>0</v>
      </c>
      <c r="J519" s="23"/>
    </row>
    <row r="520" spans="1:10" x14ac:dyDescent="0.25">
      <c r="A520" s="65" t="str">
        <f t="shared" si="8"/>
        <v xml:space="preserve">Cohort 201442644Den HaagTotaalTotaalSyriëWetenschappelijk onderwijs (wo) </v>
      </c>
      <c r="B520" s="159" t="s">
        <v>6</v>
      </c>
      <c r="C520" s="166">
        <v>42644</v>
      </c>
      <c r="D520" s="159" t="s">
        <v>7</v>
      </c>
      <c r="E520" s="159" t="s">
        <v>8</v>
      </c>
      <c r="F520" s="159" t="s">
        <v>8</v>
      </c>
      <c r="G520" s="159" t="s">
        <v>23</v>
      </c>
      <c r="H520" s="174" t="s">
        <v>59</v>
      </c>
      <c r="I520" s="175">
        <v>0</v>
      </c>
      <c r="J520" s="23"/>
    </row>
    <row r="521" spans="1:10" x14ac:dyDescent="0.25">
      <c r="A521" s="65" t="str">
        <f t="shared" si="8"/>
        <v>Cohort 201442644Den HaagTotaalTotaalSyriëGeen onderwijs</v>
      </c>
      <c r="B521" s="159" t="s">
        <v>6</v>
      </c>
      <c r="C521" s="166">
        <v>42644</v>
      </c>
      <c r="D521" s="159" t="s">
        <v>7</v>
      </c>
      <c r="E521" s="159" t="s">
        <v>8</v>
      </c>
      <c r="F521" s="159" t="s">
        <v>8</v>
      </c>
      <c r="G521" s="159" t="s">
        <v>23</v>
      </c>
      <c r="H521" s="159" t="s">
        <v>60</v>
      </c>
      <c r="I521" s="175">
        <v>10</v>
      </c>
      <c r="J521" s="23"/>
    </row>
    <row r="522" spans="1:10" x14ac:dyDescent="0.25">
      <c r="A522" s="65" t="str">
        <f t="shared" si="8"/>
        <v>Cohort 201442644Den HaagTotaalTotaalEritreaTotaal</v>
      </c>
      <c r="B522" s="159" t="s">
        <v>6</v>
      </c>
      <c r="C522" s="166">
        <v>42644</v>
      </c>
      <c r="D522" s="159" t="s">
        <v>7</v>
      </c>
      <c r="E522" s="159" t="s">
        <v>8</v>
      </c>
      <c r="F522" s="159" t="s">
        <v>8</v>
      </c>
      <c r="G522" s="159" t="s">
        <v>24</v>
      </c>
      <c r="H522" s="162" t="s">
        <v>8</v>
      </c>
      <c r="I522" s="175">
        <v>5</v>
      </c>
      <c r="J522" s="23"/>
    </row>
    <row r="523" spans="1:10" x14ac:dyDescent="0.25">
      <c r="A523" s="65" t="str">
        <f t="shared" si="8"/>
        <v xml:space="preserve">Cohort 201442644Den HaagTotaalTotaalEritreaPrimair onderwijs </v>
      </c>
      <c r="B523" s="159" t="s">
        <v>6</v>
      </c>
      <c r="C523" s="166">
        <v>42644</v>
      </c>
      <c r="D523" s="159" t="s">
        <v>7</v>
      </c>
      <c r="E523" s="159" t="s">
        <v>8</v>
      </c>
      <c r="F523" s="159" t="s">
        <v>8</v>
      </c>
      <c r="G523" s="159" t="s">
        <v>24</v>
      </c>
      <c r="H523" s="174" t="s">
        <v>55</v>
      </c>
      <c r="I523" s="175">
        <v>0</v>
      </c>
      <c r="J523" s="23"/>
    </row>
    <row r="524" spans="1:10" x14ac:dyDescent="0.25">
      <c r="A524" s="65" t="str">
        <f t="shared" si="8"/>
        <v>Cohort 201442644Den HaagTotaalTotaalEritreaVoortgezet onderwijs</v>
      </c>
      <c r="B524" s="159" t="s">
        <v>6</v>
      </c>
      <c r="C524" s="166">
        <v>42644</v>
      </c>
      <c r="D524" s="159" t="s">
        <v>7</v>
      </c>
      <c r="E524" s="159" t="s">
        <v>8</v>
      </c>
      <c r="F524" s="159" t="s">
        <v>8</v>
      </c>
      <c r="G524" s="159" t="s">
        <v>24</v>
      </c>
      <c r="H524" s="174" t="s">
        <v>56</v>
      </c>
      <c r="I524" s="175">
        <v>0</v>
      </c>
      <c r="J524" s="23"/>
    </row>
    <row r="525" spans="1:10" x14ac:dyDescent="0.25">
      <c r="A525" s="65" t="str">
        <f t="shared" si="8"/>
        <v xml:space="preserve">Cohort 201442644Den HaagTotaalTotaalEritreaMiddelbaar beroepsonderwijs (mbo) </v>
      </c>
      <c r="B525" s="159" t="s">
        <v>6</v>
      </c>
      <c r="C525" s="166">
        <v>42644</v>
      </c>
      <c r="D525" s="159" t="s">
        <v>7</v>
      </c>
      <c r="E525" s="159" t="s">
        <v>8</v>
      </c>
      <c r="F525" s="159" t="s">
        <v>8</v>
      </c>
      <c r="G525" s="159" t="s">
        <v>24</v>
      </c>
      <c r="H525" s="174" t="s">
        <v>57</v>
      </c>
      <c r="I525" s="175">
        <v>0</v>
      </c>
      <c r="J525" s="23"/>
    </row>
    <row r="526" spans="1:10" x14ac:dyDescent="0.25">
      <c r="A526" s="65" t="str">
        <f t="shared" si="8"/>
        <v xml:space="preserve">Cohort 201442644Den HaagTotaalTotaalEritreaHoger beroepsonderwijs (hbo) </v>
      </c>
      <c r="B526" s="159" t="s">
        <v>6</v>
      </c>
      <c r="C526" s="166">
        <v>42644</v>
      </c>
      <c r="D526" s="159" t="s">
        <v>7</v>
      </c>
      <c r="E526" s="159" t="s">
        <v>8</v>
      </c>
      <c r="F526" s="159" t="s">
        <v>8</v>
      </c>
      <c r="G526" s="159" t="s">
        <v>24</v>
      </c>
      <c r="H526" s="174" t="s">
        <v>58</v>
      </c>
      <c r="I526" s="175">
        <v>0</v>
      </c>
      <c r="J526" s="23"/>
    </row>
    <row r="527" spans="1:10" x14ac:dyDescent="0.25">
      <c r="A527" s="65" t="str">
        <f t="shared" si="8"/>
        <v xml:space="preserve">Cohort 201442644Den HaagTotaalTotaalEritreaWetenschappelijk onderwijs (wo) </v>
      </c>
      <c r="B527" s="159" t="s">
        <v>6</v>
      </c>
      <c r="C527" s="166">
        <v>42644</v>
      </c>
      <c r="D527" s="159" t="s">
        <v>7</v>
      </c>
      <c r="E527" s="159" t="s">
        <v>8</v>
      </c>
      <c r="F527" s="159" t="s">
        <v>8</v>
      </c>
      <c r="G527" s="159" t="s">
        <v>24</v>
      </c>
      <c r="H527" s="174" t="s">
        <v>59</v>
      </c>
      <c r="I527" s="175">
        <v>0</v>
      </c>
      <c r="J527" s="23"/>
    </row>
    <row r="528" spans="1:10" x14ac:dyDescent="0.25">
      <c r="A528" s="65" t="str">
        <f t="shared" si="8"/>
        <v>Cohort 201442644Den HaagTotaalTotaalEritreaGeen onderwijs</v>
      </c>
      <c r="B528" s="159" t="s">
        <v>6</v>
      </c>
      <c r="C528" s="166">
        <v>42644</v>
      </c>
      <c r="D528" s="159" t="s">
        <v>7</v>
      </c>
      <c r="E528" s="159" t="s">
        <v>8</v>
      </c>
      <c r="F528" s="159" t="s">
        <v>8</v>
      </c>
      <c r="G528" s="159" t="s">
        <v>24</v>
      </c>
      <c r="H528" s="159" t="s">
        <v>60</v>
      </c>
      <c r="I528" s="175">
        <v>5</v>
      </c>
      <c r="J528" s="23"/>
    </row>
    <row r="529" spans="1:10" x14ac:dyDescent="0.25">
      <c r="A529" s="65" t="str">
        <f t="shared" si="8"/>
        <v>Cohort 201442644Den HaagTotaalTotaalOverigTotaal</v>
      </c>
      <c r="B529" s="159" t="s">
        <v>6</v>
      </c>
      <c r="C529" s="166">
        <v>42644</v>
      </c>
      <c r="D529" s="159" t="s">
        <v>7</v>
      </c>
      <c r="E529" s="159" t="s">
        <v>8</v>
      </c>
      <c r="F529" s="159" t="s">
        <v>8</v>
      </c>
      <c r="G529" s="159" t="s">
        <v>25</v>
      </c>
      <c r="H529" s="162" t="s">
        <v>8</v>
      </c>
      <c r="I529" s="175">
        <v>50</v>
      </c>
      <c r="J529" s="23"/>
    </row>
    <row r="530" spans="1:10" x14ac:dyDescent="0.25">
      <c r="A530" s="65" t="str">
        <f t="shared" si="8"/>
        <v xml:space="preserve">Cohort 201442644Den HaagTotaalTotaalOverigPrimair onderwijs </v>
      </c>
      <c r="B530" s="159" t="s">
        <v>6</v>
      </c>
      <c r="C530" s="166">
        <v>42644</v>
      </c>
      <c r="D530" s="159" t="s">
        <v>7</v>
      </c>
      <c r="E530" s="159" t="s">
        <v>8</v>
      </c>
      <c r="F530" s="159" t="s">
        <v>8</v>
      </c>
      <c r="G530" s="159" t="s">
        <v>25</v>
      </c>
      <c r="H530" s="174" t="s">
        <v>55</v>
      </c>
      <c r="I530" s="175">
        <v>15</v>
      </c>
      <c r="J530" s="23"/>
    </row>
    <row r="531" spans="1:10" x14ac:dyDescent="0.25">
      <c r="A531" s="65" t="str">
        <f t="shared" si="8"/>
        <v>Cohort 201442644Den HaagTotaalTotaalOverigVoortgezet onderwijs</v>
      </c>
      <c r="B531" s="159" t="s">
        <v>6</v>
      </c>
      <c r="C531" s="166">
        <v>42644</v>
      </c>
      <c r="D531" s="159" t="s">
        <v>7</v>
      </c>
      <c r="E531" s="159" t="s">
        <v>8</v>
      </c>
      <c r="F531" s="159" t="s">
        <v>8</v>
      </c>
      <c r="G531" s="159" t="s">
        <v>25</v>
      </c>
      <c r="H531" s="174" t="s">
        <v>56</v>
      </c>
      <c r="I531" s="175">
        <v>10</v>
      </c>
      <c r="J531" s="23"/>
    </row>
    <row r="532" spans="1:10" x14ac:dyDescent="0.25">
      <c r="A532" s="65" t="str">
        <f t="shared" si="8"/>
        <v xml:space="preserve">Cohort 201442644Den HaagTotaalTotaalOverigMiddelbaar beroepsonderwijs (mbo) </v>
      </c>
      <c r="B532" s="159" t="s">
        <v>6</v>
      </c>
      <c r="C532" s="166">
        <v>42644</v>
      </c>
      <c r="D532" s="159" t="s">
        <v>7</v>
      </c>
      <c r="E532" s="159" t="s">
        <v>8</v>
      </c>
      <c r="F532" s="159" t="s">
        <v>8</v>
      </c>
      <c r="G532" s="159" t="s">
        <v>25</v>
      </c>
      <c r="H532" s="174" t="s">
        <v>57</v>
      </c>
      <c r="I532" s="175">
        <v>5</v>
      </c>
      <c r="J532" s="23"/>
    </row>
    <row r="533" spans="1:10" x14ac:dyDescent="0.25">
      <c r="A533" s="65" t="str">
        <f t="shared" si="8"/>
        <v xml:space="preserve">Cohort 201442644Den HaagTotaalTotaalOverigHoger beroepsonderwijs (hbo) </v>
      </c>
      <c r="B533" s="159" t="s">
        <v>6</v>
      </c>
      <c r="C533" s="166">
        <v>42644</v>
      </c>
      <c r="D533" s="159" t="s">
        <v>7</v>
      </c>
      <c r="E533" s="159" t="s">
        <v>8</v>
      </c>
      <c r="F533" s="159" t="s">
        <v>8</v>
      </c>
      <c r="G533" s="159" t="s">
        <v>25</v>
      </c>
      <c r="H533" s="174" t="s">
        <v>58</v>
      </c>
      <c r="I533" s="175">
        <v>0</v>
      </c>
      <c r="J533" s="23"/>
    </row>
    <row r="534" spans="1:10" x14ac:dyDescent="0.25">
      <c r="A534" s="65" t="str">
        <f t="shared" si="8"/>
        <v xml:space="preserve">Cohort 201442644Den HaagTotaalTotaalOverigWetenschappelijk onderwijs (wo) </v>
      </c>
      <c r="B534" s="159" t="s">
        <v>6</v>
      </c>
      <c r="C534" s="166">
        <v>42644</v>
      </c>
      <c r="D534" s="159" t="s">
        <v>7</v>
      </c>
      <c r="E534" s="159" t="s">
        <v>8</v>
      </c>
      <c r="F534" s="159" t="s">
        <v>8</v>
      </c>
      <c r="G534" s="159" t="s">
        <v>25</v>
      </c>
      <c r="H534" s="174" t="s">
        <v>59</v>
      </c>
      <c r="I534" s="175">
        <v>0</v>
      </c>
      <c r="J534" s="23"/>
    </row>
    <row r="535" spans="1:10" x14ac:dyDescent="0.25">
      <c r="A535" s="65" t="str">
        <f t="shared" si="8"/>
        <v>Cohort 201442644Den HaagTotaalTotaalOverigGeen onderwijs</v>
      </c>
      <c r="B535" s="159" t="s">
        <v>6</v>
      </c>
      <c r="C535" s="166">
        <v>42644</v>
      </c>
      <c r="D535" s="159" t="s">
        <v>7</v>
      </c>
      <c r="E535" s="159" t="s">
        <v>8</v>
      </c>
      <c r="F535" s="159" t="s">
        <v>8</v>
      </c>
      <c r="G535" s="159" t="s">
        <v>25</v>
      </c>
      <c r="H535" s="159" t="s">
        <v>60</v>
      </c>
      <c r="I535" s="175">
        <v>20</v>
      </c>
      <c r="J535" s="23"/>
    </row>
    <row r="536" spans="1:10" x14ac:dyDescent="0.25">
      <c r="A536" s="65" t="str">
        <f t="shared" si="8"/>
        <v>Cohort 201442644Den HaagTotaal0 tot 23 jaarTotaalTotaal</v>
      </c>
      <c r="B536" s="159" t="s">
        <v>6</v>
      </c>
      <c r="C536" s="166">
        <v>42644</v>
      </c>
      <c r="D536" s="159" t="s">
        <v>7</v>
      </c>
      <c r="E536" s="159" t="s">
        <v>8</v>
      </c>
      <c r="F536" s="159" t="s">
        <v>26</v>
      </c>
      <c r="G536" s="159" t="s">
        <v>8</v>
      </c>
      <c r="H536" s="162" t="s">
        <v>8</v>
      </c>
      <c r="I536" s="175">
        <v>45</v>
      </c>
      <c r="J536" s="23"/>
    </row>
    <row r="537" spans="1:10" x14ac:dyDescent="0.25">
      <c r="A537" s="65" t="str">
        <f t="shared" si="8"/>
        <v xml:space="preserve">Cohort 201442644Den HaagTotaal0 tot 23 jaarTotaalPrimair onderwijs </v>
      </c>
      <c r="B537" s="159" t="s">
        <v>6</v>
      </c>
      <c r="C537" s="166">
        <v>42644</v>
      </c>
      <c r="D537" s="159" t="s">
        <v>7</v>
      </c>
      <c r="E537" s="159" t="s">
        <v>8</v>
      </c>
      <c r="F537" s="159" t="s">
        <v>26</v>
      </c>
      <c r="G537" s="159" t="s">
        <v>8</v>
      </c>
      <c r="H537" s="174" t="s">
        <v>55</v>
      </c>
      <c r="I537" s="175">
        <v>20</v>
      </c>
      <c r="J537" s="23"/>
    </row>
    <row r="538" spans="1:10" x14ac:dyDescent="0.25">
      <c r="A538" s="65" t="str">
        <f t="shared" si="8"/>
        <v>Cohort 201442644Den HaagTotaal0 tot 23 jaarTotaalVoortgezet onderwijs</v>
      </c>
      <c r="B538" s="159" t="s">
        <v>6</v>
      </c>
      <c r="C538" s="166">
        <v>42644</v>
      </c>
      <c r="D538" s="159" t="s">
        <v>7</v>
      </c>
      <c r="E538" s="159" t="s">
        <v>8</v>
      </c>
      <c r="F538" s="159" t="s">
        <v>26</v>
      </c>
      <c r="G538" s="159" t="s">
        <v>8</v>
      </c>
      <c r="H538" s="174" t="s">
        <v>56</v>
      </c>
      <c r="I538" s="175">
        <v>15</v>
      </c>
      <c r="J538" s="23"/>
    </row>
    <row r="539" spans="1:10" x14ac:dyDescent="0.25">
      <c r="A539" s="65" t="str">
        <f t="shared" si="8"/>
        <v xml:space="preserve">Cohort 201442644Den HaagTotaal0 tot 23 jaarTotaalMiddelbaar beroepsonderwijs (mbo) </v>
      </c>
      <c r="B539" s="159" t="s">
        <v>6</v>
      </c>
      <c r="C539" s="166">
        <v>42644</v>
      </c>
      <c r="D539" s="159" t="s">
        <v>7</v>
      </c>
      <c r="E539" s="159" t="s">
        <v>8</v>
      </c>
      <c r="F539" s="159" t="s">
        <v>26</v>
      </c>
      <c r="G539" s="159" t="s">
        <v>8</v>
      </c>
      <c r="H539" s="174" t="s">
        <v>57</v>
      </c>
      <c r="I539" s="175">
        <v>5</v>
      </c>
      <c r="J539" s="23"/>
    </row>
    <row r="540" spans="1:10" x14ac:dyDescent="0.25">
      <c r="A540" s="65" t="str">
        <f t="shared" si="8"/>
        <v xml:space="preserve">Cohort 201442644Den HaagTotaal0 tot 23 jaarTotaalHoger beroepsonderwijs (hbo) </v>
      </c>
      <c r="B540" s="159" t="s">
        <v>6</v>
      </c>
      <c r="C540" s="166">
        <v>42644</v>
      </c>
      <c r="D540" s="159" t="s">
        <v>7</v>
      </c>
      <c r="E540" s="159" t="s">
        <v>8</v>
      </c>
      <c r="F540" s="159" t="s">
        <v>26</v>
      </c>
      <c r="G540" s="159" t="s">
        <v>8</v>
      </c>
      <c r="H540" s="174" t="s">
        <v>58</v>
      </c>
      <c r="I540" s="175">
        <v>0</v>
      </c>
      <c r="J540" s="23"/>
    </row>
    <row r="541" spans="1:10" x14ac:dyDescent="0.25">
      <c r="A541" s="65" t="str">
        <f t="shared" si="8"/>
        <v xml:space="preserve">Cohort 201442644Den HaagTotaal0 tot 23 jaarTotaalWetenschappelijk onderwijs (wo) </v>
      </c>
      <c r="B541" s="159" t="s">
        <v>6</v>
      </c>
      <c r="C541" s="166">
        <v>42644</v>
      </c>
      <c r="D541" s="159" t="s">
        <v>7</v>
      </c>
      <c r="E541" s="159" t="s">
        <v>8</v>
      </c>
      <c r="F541" s="159" t="s">
        <v>26</v>
      </c>
      <c r="G541" s="159" t="s">
        <v>8</v>
      </c>
      <c r="H541" s="174" t="s">
        <v>59</v>
      </c>
      <c r="I541" s="175">
        <v>0</v>
      </c>
      <c r="J541" s="23"/>
    </row>
    <row r="542" spans="1:10" x14ac:dyDescent="0.25">
      <c r="A542" s="65" t="str">
        <f t="shared" si="8"/>
        <v>Cohort 201442644Den HaagTotaal0 tot 23 jaarTotaalGeen onderwijs</v>
      </c>
      <c r="B542" s="159" t="s">
        <v>6</v>
      </c>
      <c r="C542" s="166">
        <v>42644</v>
      </c>
      <c r="D542" s="159" t="s">
        <v>7</v>
      </c>
      <c r="E542" s="159" t="s">
        <v>8</v>
      </c>
      <c r="F542" s="159" t="s">
        <v>26</v>
      </c>
      <c r="G542" s="159" t="s">
        <v>8</v>
      </c>
      <c r="H542" s="159" t="s">
        <v>60</v>
      </c>
      <c r="I542" s="175">
        <v>10</v>
      </c>
      <c r="J542" s="23"/>
    </row>
    <row r="543" spans="1:10" x14ac:dyDescent="0.25">
      <c r="A543" s="65" t="str">
        <f t="shared" si="8"/>
        <v>Cohort 201442644Den HaagTotaal0 tot 23 jaarSyriëTotaal</v>
      </c>
      <c r="B543" s="159" t="s">
        <v>6</v>
      </c>
      <c r="C543" s="166">
        <v>42644</v>
      </c>
      <c r="D543" s="159" t="s">
        <v>7</v>
      </c>
      <c r="E543" s="159" t="s">
        <v>8</v>
      </c>
      <c r="F543" s="159" t="s">
        <v>26</v>
      </c>
      <c r="G543" s="159" t="s">
        <v>23</v>
      </c>
      <c r="H543" s="162" t="s">
        <v>8</v>
      </c>
      <c r="I543" s="175">
        <v>5</v>
      </c>
      <c r="J543" s="23"/>
    </row>
    <row r="544" spans="1:10" x14ac:dyDescent="0.25">
      <c r="A544" s="65" t="str">
        <f t="shared" si="8"/>
        <v xml:space="preserve">Cohort 201442644Den HaagTotaal0 tot 23 jaarSyriëPrimair onderwijs </v>
      </c>
      <c r="B544" s="159" t="s">
        <v>6</v>
      </c>
      <c r="C544" s="166">
        <v>42644</v>
      </c>
      <c r="D544" s="159" t="s">
        <v>7</v>
      </c>
      <c r="E544" s="159" t="s">
        <v>8</v>
      </c>
      <c r="F544" s="159" t="s">
        <v>26</v>
      </c>
      <c r="G544" s="159" t="s">
        <v>23</v>
      </c>
      <c r="H544" s="174" t="s">
        <v>55</v>
      </c>
      <c r="I544" s="175">
        <v>5</v>
      </c>
      <c r="J544" s="23"/>
    </row>
    <row r="545" spans="1:10" x14ac:dyDescent="0.25">
      <c r="A545" s="65" t="str">
        <f t="shared" si="8"/>
        <v>Cohort 201442644Den HaagTotaal0 tot 23 jaarSyriëVoortgezet onderwijs</v>
      </c>
      <c r="B545" s="159" t="s">
        <v>6</v>
      </c>
      <c r="C545" s="166">
        <v>42644</v>
      </c>
      <c r="D545" s="159" t="s">
        <v>7</v>
      </c>
      <c r="E545" s="159" t="s">
        <v>8</v>
      </c>
      <c r="F545" s="159" t="s">
        <v>26</v>
      </c>
      <c r="G545" s="159" t="s">
        <v>23</v>
      </c>
      <c r="H545" s="174" t="s">
        <v>56</v>
      </c>
      <c r="I545" s="175">
        <v>0</v>
      </c>
      <c r="J545" s="23"/>
    </row>
    <row r="546" spans="1:10" x14ac:dyDescent="0.25">
      <c r="A546" s="65" t="str">
        <f t="shared" si="8"/>
        <v xml:space="preserve">Cohort 201442644Den HaagTotaal0 tot 23 jaarSyriëMiddelbaar beroepsonderwijs (mbo) </v>
      </c>
      <c r="B546" s="159" t="s">
        <v>6</v>
      </c>
      <c r="C546" s="166">
        <v>42644</v>
      </c>
      <c r="D546" s="159" t="s">
        <v>7</v>
      </c>
      <c r="E546" s="159" t="s">
        <v>8</v>
      </c>
      <c r="F546" s="159" t="s">
        <v>26</v>
      </c>
      <c r="G546" s="159" t="s">
        <v>23</v>
      </c>
      <c r="H546" s="174" t="s">
        <v>57</v>
      </c>
      <c r="I546" s="175">
        <v>0</v>
      </c>
      <c r="J546" s="23"/>
    </row>
    <row r="547" spans="1:10" x14ac:dyDescent="0.25">
      <c r="A547" s="65" t="str">
        <f t="shared" si="8"/>
        <v xml:space="preserve">Cohort 201442644Den HaagTotaal0 tot 23 jaarSyriëHoger beroepsonderwijs (hbo) </v>
      </c>
      <c r="B547" s="159" t="s">
        <v>6</v>
      </c>
      <c r="C547" s="166">
        <v>42644</v>
      </c>
      <c r="D547" s="159" t="s">
        <v>7</v>
      </c>
      <c r="E547" s="159" t="s">
        <v>8</v>
      </c>
      <c r="F547" s="159" t="s">
        <v>26</v>
      </c>
      <c r="G547" s="159" t="s">
        <v>23</v>
      </c>
      <c r="H547" s="174" t="s">
        <v>58</v>
      </c>
      <c r="I547" s="175">
        <v>0</v>
      </c>
      <c r="J547" s="23"/>
    </row>
    <row r="548" spans="1:10" x14ac:dyDescent="0.25">
      <c r="A548" s="65" t="str">
        <f t="shared" si="8"/>
        <v xml:space="preserve">Cohort 201442644Den HaagTotaal0 tot 23 jaarSyriëWetenschappelijk onderwijs (wo) </v>
      </c>
      <c r="B548" s="159" t="s">
        <v>6</v>
      </c>
      <c r="C548" s="166">
        <v>42644</v>
      </c>
      <c r="D548" s="159" t="s">
        <v>7</v>
      </c>
      <c r="E548" s="159" t="s">
        <v>8</v>
      </c>
      <c r="F548" s="159" t="s">
        <v>26</v>
      </c>
      <c r="G548" s="159" t="s">
        <v>23</v>
      </c>
      <c r="H548" s="174" t="s">
        <v>59</v>
      </c>
      <c r="I548" s="175">
        <v>0</v>
      </c>
      <c r="J548" s="23"/>
    </row>
    <row r="549" spans="1:10" x14ac:dyDescent="0.25">
      <c r="A549" s="65" t="str">
        <f t="shared" si="8"/>
        <v>Cohort 201442644Den HaagTotaal0 tot 23 jaarSyriëGeen onderwijs</v>
      </c>
      <c r="B549" s="159" t="s">
        <v>6</v>
      </c>
      <c r="C549" s="166">
        <v>42644</v>
      </c>
      <c r="D549" s="159" t="s">
        <v>7</v>
      </c>
      <c r="E549" s="159" t="s">
        <v>8</v>
      </c>
      <c r="F549" s="159" t="s">
        <v>26</v>
      </c>
      <c r="G549" s="159" t="s">
        <v>23</v>
      </c>
      <c r="H549" s="159" t="s">
        <v>60</v>
      </c>
      <c r="I549" s="175">
        <v>0</v>
      </c>
      <c r="J549" s="23"/>
    </row>
    <row r="550" spans="1:10" x14ac:dyDescent="0.25">
      <c r="A550" s="65" t="str">
        <f t="shared" si="8"/>
        <v>Cohort 201442644Den HaagTotaal0 tot 23 jaarEritreaTotaal</v>
      </c>
      <c r="B550" s="159" t="s">
        <v>6</v>
      </c>
      <c r="C550" s="166">
        <v>42644</v>
      </c>
      <c r="D550" s="159" t="s">
        <v>7</v>
      </c>
      <c r="E550" s="159" t="s">
        <v>8</v>
      </c>
      <c r="F550" s="159" t="s">
        <v>26</v>
      </c>
      <c r="G550" s="159" t="s">
        <v>24</v>
      </c>
      <c r="H550" s="162" t="s">
        <v>8</v>
      </c>
      <c r="I550" s="175">
        <v>0</v>
      </c>
      <c r="J550" s="23"/>
    </row>
    <row r="551" spans="1:10" x14ac:dyDescent="0.25">
      <c r="A551" s="65" t="str">
        <f t="shared" si="8"/>
        <v xml:space="preserve">Cohort 201442644Den HaagTotaal0 tot 23 jaarEritreaPrimair onderwijs </v>
      </c>
      <c r="B551" s="159" t="s">
        <v>6</v>
      </c>
      <c r="C551" s="166">
        <v>42644</v>
      </c>
      <c r="D551" s="159" t="s">
        <v>7</v>
      </c>
      <c r="E551" s="159" t="s">
        <v>8</v>
      </c>
      <c r="F551" s="159" t="s">
        <v>26</v>
      </c>
      <c r="G551" s="159" t="s">
        <v>24</v>
      </c>
      <c r="H551" s="174" t="s">
        <v>55</v>
      </c>
      <c r="I551" s="175">
        <v>0</v>
      </c>
      <c r="J551" s="23"/>
    </row>
    <row r="552" spans="1:10" x14ac:dyDescent="0.25">
      <c r="A552" s="65" t="str">
        <f t="shared" si="8"/>
        <v>Cohort 201442644Den HaagTotaal0 tot 23 jaarEritreaVoortgezet onderwijs</v>
      </c>
      <c r="B552" s="159" t="s">
        <v>6</v>
      </c>
      <c r="C552" s="166">
        <v>42644</v>
      </c>
      <c r="D552" s="159" t="s">
        <v>7</v>
      </c>
      <c r="E552" s="159" t="s">
        <v>8</v>
      </c>
      <c r="F552" s="159" t="s">
        <v>26</v>
      </c>
      <c r="G552" s="159" t="s">
        <v>24</v>
      </c>
      <c r="H552" s="174" t="s">
        <v>56</v>
      </c>
      <c r="I552" s="175">
        <v>0</v>
      </c>
      <c r="J552" s="23"/>
    </row>
    <row r="553" spans="1:10" x14ac:dyDescent="0.25">
      <c r="A553" s="65" t="str">
        <f t="shared" si="8"/>
        <v xml:space="preserve">Cohort 201442644Den HaagTotaal0 tot 23 jaarEritreaMiddelbaar beroepsonderwijs (mbo) </v>
      </c>
      <c r="B553" s="159" t="s">
        <v>6</v>
      </c>
      <c r="C553" s="166">
        <v>42644</v>
      </c>
      <c r="D553" s="159" t="s">
        <v>7</v>
      </c>
      <c r="E553" s="159" t="s">
        <v>8</v>
      </c>
      <c r="F553" s="159" t="s">
        <v>26</v>
      </c>
      <c r="G553" s="159" t="s">
        <v>24</v>
      </c>
      <c r="H553" s="174" t="s">
        <v>57</v>
      </c>
      <c r="I553" s="175">
        <v>0</v>
      </c>
      <c r="J553" s="23"/>
    </row>
    <row r="554" spans="1:10" x14ac:dyDescent="0.25">
      <c r="A554" s="65" t="str">
        <f t="shared" si="8"/>
        <v xml:space="preserve">Cohort 201442644Den HaagTotaal0 tot 23 jaarEritreaHoger beroepsonderwijs (hbo) </v>
      </c>
      <c r="B554" s="159" t="s">
        <v>6</v>
      </c>
      <c r="C554" s="166">
        <v>42644</v>
      </c>
      <c r="D554" s="159" t="s">
        <v>7</v>
      </c>
      <c r="E554" s="159" t="s">
        <v>8</v>
      </c>
      <c r="F554" s="159" t="s">
        <v>26</v>
      </c>
      <c r="G554" s="159" t="s">
        <v>24</v>
      </c>
      <c r="H554" s="174" t="s">
        <v>58</v>
      </c>
      <c r="I554" s="175">
        <v>0</v>
      </c>
      <c r="J554" s="23"/>
    </row>
    <row r="555" spans="1:10" x14ac:dyDescent="0.25">
      <c r="A555" s="65" t="str">
        <f t="shared" si="8"/>
        <v xml:space="preserve">Cohort 201442644Den HaagTotaal0 tot 23 jaarEritreaWetenschappelijk onderwijs (wo) </v>
      </c>
      <c r="B555" s="159" t="s">
        <v>6</v>
      </c>
      <c r="C555" s="166">
        <v>42644</v>
      </c>
      <c r="D555" s="159" t="s">
        <v>7</v>
      </c>
      <c r="E555" s="159" t="s">
        <v>8</v>
      </c>
      <c r="F555" s="159" t="s">
        <v>26</v>
      </c>
      <c r="G555" s="159" t="s">
        <v>24</v>
      </c>
      <c r="H555" s="174" t="s">
        <v>59</v>
      </c>
      <c r="I555" s="175">
        <v>0</v>
      </c>
      <c r="J555" s="23"/>
    </row>
    <row r="556" spans="1:10" x14ac:dyDescent="0.25">
      <c r="A556" s="65" t="str">
        <f t="shared" si="8"/>
        <v>Cohort 201442644Den HaagTotaal0 tot 23 jaarEritreaGeen onderwijs</v>
      </c>
      <c r="B556" s="159" t="s">
        <v>6</v>
      </c>
      <c r="C556" s="166">
        <v>42644</v>
      </c>
      <c r="D556" s="159" t="s">
        <v>7</v>
      </c>
      <c r="E556" s="159" t="s">
        <v>8</v>
      </c>
      <c r="F556" s="159" t="s">
        <v>26</v>
      </c>
      <c r="G556" s="159" t="s">
        <v>24</v>
      </c>
      <c r="H556" s="159" t="s">
        <v>60</v>
      </c>
      <c r="I556" s="175">
        <v>0</v>
      </c>
      <c r="J556" s="23"/>
    </row>
    <row r="557" spans="1:10" x14ac:dyDescent="0.25">
      <c r="A557" s="65" t="str">
        <f t="shared" si="8"/>
        <v>Cohort 201442644Den HaagTotaal0 tot 23 jaarOverigTotaal</v>
      </c>
      <c r="B557" s="159" t="s">
        <v>6</v>
      </c>
      <c r="C557" s="166">
        <v>42644</v>
      </c>
      <c r="D557" s="159" t="s">
        <v>7</v>
      </c>
      <c r="E557" s="159" t="s">
        <v>8</v>
      </c>
      <c r="F557" s="159" t="s">
        <v>26</v>
      </c>
      <c r="G557" s="159" t="s">
        <v>25</v>
      </c>
      <c r="H557" s="162" t="s">
        <v>8</v>
      </c>
      <c r="I557" s="175">
        <v>35</v>
      </c>
      <c r="J557" s="23"/>
    </row>
    <row r="558" spans="1:10" x14ac:dyDescent="0.25">
      <c r="A558" s="65" t="str">
        <f t="shared" si="8"/>
        <v xml:space="preserve">Cohort 201442644Den HaagTotaal0 tot 23 jaarOverigPrimair onderwijs </v>
      </c>
      <c r="B558" s="159" t="s">
        <v>6</v>
      </c>
      <c r="C558" s="166">
        <v>42644</v>
      </c>
      <c r="D558" s="159" t="s">
        <v>7</v>
      </c>
      <c r="E558" s="159" t="s">
        <v>8</v>
      </c>
      <c r="F558" s="159" t="s">
        <v>26</v>
      </c>
      <c r="G558" s="159" t="s">
        <v>25</v>
      </c>
      <c r="H558" s="174" t="s">
        <v>55</v>
      </c>
      <c r="I558" s="175">
        <v>15</v>
      </c>
      <c r="J558" s="23"/>
    </row>
    <row r="559" spans="1:10" x14ac:dyDescent="0.25">
      <c r="A559" s="65" t="str">
        <f t="shared" si="8"/>
        <v>Cohort 201442644Den HaagTotaal0 tot 23 jaarOverigVoortgezet onderwijs</v>
      </c>
      <c r="B559" s="159" t="s">
        <v>6</v>
      </c>
      <c r="C559" s="166">
        <v>42644</v>
      </c>
      <c r="D559" s="159" t="s">
        <v>7</v>
      </c>
      <c r="E559" s="159" t="s">
        <v>8</v>
      </c>
      <c r="F559" s="159" t="s">
        <v>26</v>
      </c>
      <c r="G559" s="159" t="s">
        <v>25</v>
      </c>
      <c r="H559" s="174" t="s">
        <v>56</v>
      </c>
      <c r="I559" s="175">
        <v>10</v>
      </c>
      <c r="J559" s="23"/>
    </row>
    <row r="560" spans="1:10" x14ac:dyDescent="0.25">
      <c r="A560" s="65" t="str">
        <f t="shared" si="8"/>
        <v xml:space="preserve">Cohort 201442644Den HaagTotaal0 tot 23 jaarOverigMiddelbaar beroepsonderwijs (mbo) </v>
      </c>
      <c r="B560" s="159" t="s">
        <v>6</v>
      </c>
      <c r="C560" s="166">
        <v>42644</v>
      </c>
      <c r="D560" s="159" t="s">
        <v>7</v>
      </c>
      <c r="E560" s="159" t="s">
        <v>8</v>
      </c>
      <c r="F560" s="159" t="s">
        <v>26</v>
      </c>
      <c r="G560" s="159" t="s">
        <v>25</v>
      </c>
      <c r="H560" s="174" t="s">
        <v>57</v>
      </c>
      <c r="I560" s="175">
        <v>5</v>
      </c>
      <c r="J560" s="23"/>
    </row>
    <row r="561" spans="1:10" x14ac:dyDescent="0.25">
      <c r="A561" s="65" t="str">
        <f t="shared" si="8"/>
        <v xml:space="preserve">Cohort 201442644Den HaagTotaal0 tot 23 jaarOverigHoger beroepsonderwijs (hbo) </v>
      </c>
      <c r="B561" s="159" t="s">
        <v>6</v>
      </c>
      <c r="C561" s="166">
        <v>42644</v>
      </c>
      <c r="D561" s="159" t="s">
        <v>7</v>
      </c>
      <c r="E561" s="159" t="s">
        <v>8</v>
      </c>
      <c r="F561" s="159" t="s">
        <v>26</v>
      </c>
      <c r="G561" s="159" t="s">
        <v>25</v>
      </c>
      <c r="H561" s="174" t="s">
        <v>58</v>
      </c>
      <c r="I561" s="175">
        <v>0</v>
      </c>
      <c r="J561" s="23"/>
    </row>
    <row r="562" spans="1:10" x14ac:dyDescent="0.25">
      <c r="A562" s="65" t="str">
        <f t="shared" si="8"/>
        <v xml:space="preserve">Cohort 201442644Den HaagTotaal0 tot 23 jaarOverigWetenschappelijk onderwijs (wo) </v>
      </c>
      <c r="B562" s="159" t="s">
        <v>6</v>
      </c>
      <c r="C562" s="166">
        <v>42644</v>
      </c>
      <c r="D562" s="159" t="s">
        <v>7</v>
      </c>
      <c r="E562" s="159" t="s">
        <v>8</v>
      </c>
      <c r="F562" s="159" t="s">
        <v>26</v>
      </c>
      <c r="G562" s="159" t="s">
        <v>25</v>
      </c>
      <c r="H562" s="174" t="s">
        <v>59</v>
      </c>
      <c r="I562" s="175">
        <v>0</v>
      </c>
      <c r="J562" s="23"/>
    </row>
    <row r="563" spans="1:10" x14ac:dyDescent="0.25">
      <c r="A563" s="65" t="str">
        <f t="shared" si="8"/>
        <v>Cohort 201442644Den HaagTotaal0 tot 23 jaarOverigGeen onderwijs</v>
      </c>
      <c r="B563" s="159" t="s">
        <v>6</v>
      </c>
      <c r="C563" s="166">
        <v>42644</v>
      </c>
      <c r="D563" s="159" t="s">
        <v>7</v>
      </c>
      <c r="E563" s="159" t="s">
        <v>8</v>
      </c>
      <c r="F563" s="159" t="s">
        <v>26</v>
      </c>
      <c r="G563" s="159" t="s">
        <v>25</v>
      </c>
      <c r="H563" s="159" t="s">
        <v>60</v>
      </c>
      <c r="I563" s="175">
        <v>10</v>
      </c>
      <c r="J563" s="23"/>
    </row>
    <row r="564" spans="1:10" x14ac:dyDescent="0.25">
      <c r="A564" s="65" t="str">
        <f t="shared" si="8"/>
        <v>Cohort 201442644Den HaagTotaal23 tot 30 jaarTotaalTotaal</v>
      </c>
      <c r="B564" s="159" t="s">
        <v>6</v>
      </c>
      <c r="C564" s="166">
        <v>42644</v>
      </c>
      <c r="D564" s="159" t="s">
        <v>7</v>
      </c>
      <c r="E564" s="159" t="s">
        <v>8</v>
      </c>
      <c r="F564" s="159" t="s">
        <v>61</v>
      </c>
      <c r="G564" s="159" t="s">
        <v>8</v>
      </c>
      <c r="H564" s="162" t="s">
        <v>8</v>
      </c>
      <c r="I564" s="175">
        <v>30</v>
      </c>
      <c r="J564" s="23"/>
    </row>
    <row r="565" spans="1:10" x14ac:dyDescent="0.25">
      <c r="A565" s="65" t="str">
        <f t="shared" si="8"/>
        <v xml:space="preserve">Cohort 201442644Den HaagTotaal23 tot 30 jaarTotaalPrimair onderwijs </v>
      </c>
      <c r="B565" s="159" t="s">
        <v>6</v>
      </c>
      <c r="C565" s="166">
        <v>42644</v>
      </c>
      <c r="D565" s="159" t="s">
        <v>7</v>
      </c>
      <c r="E565" s="159" t="s">
        <v>8</v>
      </c>
      <c r="F565" s="159" t="s">
        <v>61</v>
      </c>
      <c r="G565" s="159" t="s">
        <v>8</v>
      </c>
      <c r="H565" s="174" t="s">
        <v>55</v>
      </c>
      <c r="I565" s="175">
        <v>0</v>
      </c>
      <c r="J565" s="23"/>
    </row>
    <row r="566" spans="1:10" x14ac:dyDescent="0.25">
      <c r="A566" s="65" t="str">
        <f t="shared" si="8"/>
        <v>Cohort 201442644Den HaagTotaal23 tot 30 jaarTotaalVoortgezet onderwijs</v>
      </c>
      <c r="B566" s="159" t="s">
        <v>6</v>
      </c>
      <c r="C566" s="166">
        <v>42644</v>
      </c>
      <c r="D566" s="159" t="s">
        <v>7</v>
      </c>
      <c r="E566" s="159" t="s">
        <v>8</v>
      </c>
      <c r="F566" s="159" t="s">
        <v>61</v>
      </c>
      <c r="G566" s="159" t="s">
        <v>8</v>
      </c>
      <c r="H566" s="174" t="s">
        <v>56</v>
      </c>
      <c r="I566" s="175">
        <v>0</v>
      </c>
      <c r="J566" s="23"/>
    </row>
    <row r="567" spans="1:10" x14ac:dyDescent="0.25">
      <c r="A567" s="65" t="str">
        <f t="shared" si="8"/>
        <v xml:space="preserve">Cohort 201442644Den HaagTotaal23 tot 30 jaarTotaalMiddelbaar beroepsonderwijs (mbo) </v>
      </c>
      <c r="B567" s="159" t="s">
        <v>6</v>
      </c>
      <c r="C567" s="166">
        <v>42644</v>
      </c>
      <c r="D567" s="159" t="s">
        <v>7</v>
      </c>
      <c r="E567" s="159" t="s">
        <v>8</v>
      </c>
      <c r="F567" s="159" t="s">
        <v>61</v>
      </c>
      <c r="G567" s="159" t="s">
        <v>8</v>
      </c>
      <c r="H567" s="174" t="s">
        <v>57</v>
      </c>
      <c r="I567" s="175">
        <v>5</v>
      </c>
      <c r="J567" s="23"/>
    </row>
    <row r="568" spans="1:10" x14ac:dyDescent="0.25">
      <c r="A568" s="65" t="str">
        <f t="shared" si="8"/>
        <v xml:space="preserve">Cohort 201442644Den HaagTotaal23 tot 30 jaarTotaalHoger beroepsonderwijs (hbo) </v>
      </c>
      <c r="B568" s="159" t="s">
        <v>6</v>
      </c>
      <c r="C568" s="166">
        <v>42644</v>
      </c>
      <c r="D568" s="159" t="s">
        <v>7</v>
      </c>
      <c r="E568" s="159" t="s">
        <v>8</v>
      </c>
      <c r="F568" s="159" t="s">
        <v>61</v>
      </c>
      <c r="G568" s="159" t="s">
        <v>8</v>
      </c>
      <c r="H568" s="174" t="s">
        <v>58</v>
      </c>
      <c r="I568" s="175">
        <v>0</v>
      </c>
      <c r="J568" s="23"/>
    </row>
    <row r="569" spans="1:10" x14ac:dyDescent="0.25">
      <c r="A569" s="65" t="str">
        <f t="shared" si="8"/>
        <v xml:space="preserve">Cohort 201442644Den HaagTotaal23 tot 30 jaarTotaalWetenschappelijk onderwijs (wo) </v>
      </c>
      <c r="B569" s="159" t="s">
        <v>6</v>
      </c>
      <c r="C569" s="166">
        <v>42644</v>
      </c>
      <c r="D569" s="159" t="s">
        <v>7</v>
      </c>
      <c r="E569" s="159" t="s">
        <v>8</v>
      </c>
      <c r="F569" s="159" t="s">
        <v>61</v>
      </c>
      <c r="G569" s="159" t="s">
        <v>8</v>
      </c>
      <c r="H569" s="174" t="s">
        <v>59</v>
      </c>
      <c r="I569" s="175">
        <v>0</v>
      </c>
      <c r="J569" s="23"/>
    </row>
    <row r="570" spans="1:10" x14ac:dyDescent="0.25">
      <c r="A570" s="65" t="str">
        <f t="shared" si="8"/>
        <v>Cohort 201442644Den HaagTotaal23 tot 30 jaarTotaalGeen onderwijs</v>
      </c>
      <c r="B570" s="159" t="s">
        <v>6</v>
      </c>
      <c r="C570" s="166">
        <v>42644</v>
      </c>
      <c r="D570" s="159" t="s">
        <v>7</v>
      </c>
      <c r="E570" s="159" t="s">
        <v>8</v>
      </c>
      <c r="F570" s="159" t="s">
        <v>61</v>
      </c>
      <c r="G570" s="159" t="s">
        <v>8</v>
      </c>
      <c r="H570" s="159" t="s">
        <v>60</v>
      </c>
      <c r="I570" s="175">
        <v>20</v>
      </c>
      <c r="J570" s="23"/>
    </row>
    <row r="571" spans="1:10" x14ac:dyDescent="0.25">
      <c r="A571" s="65" t="str">
        <f t="shared" si="8"/>
        <v>Cohort 201442644Den HaagTotaal23 tot 30 jaarSyriëTotaal</v>
      </c>
      <c r="B571" s="159" t="s">
        <v>6</v>
      </c>
      <c r="C571" s="166">
        <v>42644</v>
      </c>
      <c r="D571" s="159" t="s">
        <v>7</v>
      </c>
      <c r="E571" s="159" t="s">
        <v>8</v>
      </c>
      <c r="F571" s="159" t="s">
        <v>61</v>
      </c>
      <c r="G571" s="159" t="s">
        <v>23</v>
      </c>
      <c r="H571" s="162" t="s">
        <v>8</v>
      </c>
      <c r="I571" s="175">
        <v>10</v>
      </c>
      <c r="J571" s="23"/>
    </row>
    <row r="572" spans="1:10" x14ac:dyDescent="0.25">
      <c r="A572" s="65" t="str">
        <f t="shared" si="8"/>
        <v xml:space="preserve">Cohort 201442644Den HaagTotaal23 tot 30 jaarSyriëPrimair onderwijs </v>
      </c>
      <c r="B572" s="159" t="s">
        <v>6</v>
      </c>
      <c r="C572" s="166">
        <v>42644</v>
      </c>
      <c r="D572" s="159" t="s">
        <v>7</v>
      </c>
      <c r="E572" s="159" t="s">
        <v>8</v>
      </c>
      <c r="F572" s="159" t="s">
        <v>61</v>
      </c>
      <c r="G572" s="159" t="s">
        <v>23</v>
      </c>
      <c r="H572" s="174" t="s">
        <v>55</v>
      </c>
      <c r="I572" s="175">
        <v>0</v>
      </c>
      <c r="J572" s="23"/>
    </row>
    <row r="573" spans="1:10" x14ac:dyDescent="0.25">
      <c r="A573" s="65" t="str">
        <f t="shared" si="8"/>
        <v>Cohort 201442644Den HaagTotaal23 tot 30 jaarSyriëVoortgezet onderwijs</v>
      </c>
      <c r="B573" s="159" t="s">
        <v>6</v>
      </c>
      <c r="C573" s="166">
        <v>42644</v>
      </c>
      <c r="D573" s="159" t="s">
        <v>7</v>
      </c>
      <c r="E573" s="159" t="s">
        <v>8</v>
      </c>
      <c r="F573" s="159" t="s">
        <v>61</v>
      </c>
      <c r="G573" s="159" t="s">
        <v>23</v>
      </c>
      <c r="H573" s="174" t="s">
        <v>56</v>
      </c>
      <c r="I573" s="175">
        <v>0</v>
      </c>
      <c r="J573" s="23"/>
    </row>
    <row r="574" spans="1:10" x14ac:dyDescent="0.25">
      <c r="A574" s="65" t="str">
        <f t="shared" si="8"/>
        <v xml:space="preserve">Cohort 201442644Den HaagTotaal23 tot 30 jaarSyriëMiddelbaar beroepsonderwijs (mbo) </v>
      </c>
      <c r="B574" s="159" t="s">
        <v>6</v>
      </c>
      <c r="C574" s="166">
        <v>42644</v>
      </c>
      <c r="D574" s="159" t="s">
        <v>7</v>
      </c>
      <c r="E574" s="159" t="s">
        <v>8</v>
      </c>
      <c r="F574" s="159" t="s">
        <v>61</v>
      </c>
      <c r="G574" s="159" t="s">
        <v>23</v>
      </c>
      <c r="H574" s="174" t="s">
        <v>57</v>
      </c>
      <c r="I574" s="175">
        <v>0</v>
      </c>
      <c r="J574" s="23"/>
    </row>
    <row r="575" spans="1:10" x14ac:dyDescent="0.25">
      <c r="A575" s="65" t="str">
        <f t="shared" si="8"/>
        <v xml:space="preserve">Cohort 201442644Den HaagTotaal23 tot 30 jaarSyriëHoger beroepsonderwijs (hbo) </v>
      </c>
      <c r="B575" s="159" t="s">
        <v>6</v>
      </c>
      <c r="C575" s="166">
        <v>42644</v>
      </c>
      <c r="D575" s="159" t="s">
        <v>7</v>
      </c>
      <c r="E575" s="159" t="s">
        <v>8</v>
      </c>
      <c r="F575" s="159" t="s">
        <v>61</v>
      </c>
      <c r="G575" s="159" t="s">
        <v>23</v>
      </c>
      <c r="H575" s="174" t="s">
        <v>58</v>
      </c>
      <c r="I575" s="175">
        <v>0</v>
      </c>
      <c r="J575" s="23"/>
    </row>
    <row r="576" spans="1:10" x14ac:dyDescent="0.25">
      <c r="A576" s="65" t="str">
        <f t="shared" si="8"/>
        <v xml:space="preserve">Cohort 201442644Den HaagTotaal23 tot 30 jaarSyriëWetenschappelijk onderwijs (wo) </v>
      </c>
      <c r="B576" s="159" t="s">
        <v>6</v>
      </c>
      <c r="C576" s="166">
        <v>42644</v>
      </c>
      <c r="D576" s="159" t="s">
        <v>7</v>
      </c>
      <c r="E576" s="159" t="s">
        <v>8</v>
      </c>
      <c r="F576" s="159" t="s">
        <v>61</v>
      </c>
      <c r="G576" s="159" t="s">
        <v>23</v>
      </c>
      <c r="H576" s="174" t="s">
        <v>59</v>
      </c>
      <c r="I576" s="175">
        <v>0</v>
      </c>
      <c r="J576" s="23"/>
    </row>
    <row r="577" spans="1:10" x14ac:dyDescent="0.25">
      <c r="A577" s="65" t="str">
        <f t="shared" si="8"/>
        <v>Cohort 201442644Den HaagTotaal23 tot 30 jaarSyriëGeen onderwijs</v>
      </c>
      <c r="B577" s="159" t="s">
        <v>6</v>
      </c>
      <c r="C577" s="166">
        <v>42644</v>
      </c>
      <c r="D577" s="159" t="s">
        <v>7</v>
      </c>
      <c r="E577" s="159" t="s">
        <v>8</v>
      </c>
      <c r="F577" s="159" t="s">
        <v>61</v>
      </c>
      <c r="G577" s="159" t="s">
        <v>23</v>
      </c>
      <c r="H577" s="159" t="s">
        <v>60</v>
      </c>
      <c r="I577" s="175">
        <v>5</v>
      </c>
      <c r="J577" s="23"/>
    </row>
    <row r="578" spans="1:10" x14ac:dyDescent="0.25">
      <c r="A578" s="65" t="str">
        <f t="shared" si="8"/>
        <v>Cohort 201442644Den HaagTotaal23 tot 30 jaarEritreaTotaal</v>
      </c>
      <c r="B578" s="159" t="s">
        <v>6</v>
      </c>
      <c r="C578" s="166">
        <v>42644</v>
      </c>
      <c r="D578" s="159" t="s">
        <v>7</v>
      </c>
      <c r="E578" s="159" t="s">
        <v>8</v>
      </c>
      <c r="F578" s="159" t="s">
        <v>61</v>
      </c>
      <c r="G578" s="159" t="s">
        <v>24</v>
      </c>
      <c r="H578" s="162" t="s">
        <v>8</v>
      </c>
      <c r="I578" s="175">
        <v>5</v>
      </c>
      <c r="J578" s="23"/>
    </row>
    <row r="579" spans="1:10" x14ac:dyDescent="0.25">
      <c r="A579" s="65" t="str">
        <f t="shared" si="8"/>
        <v xml:space="preserve">Cohort 201442644Den HaagTotaal23 tot 30 jaarEritreaPrimair onderwijs </v>
      </c>
      <c r="B579" s="159" t="s">
        <v>6</v>
      </c>
      <c r="C579" s="166">
        <v>42644</v>
      </c>
      <c r="D579" s="159" t="s">
        <v>7</v>
      </c>
      <c r="E579" s="159" t="s">
        <v>8</v>
      </c>
      <c r="F579" s="159" t="s">
        <v>61</v>
      </c>
      <c r="G579" s="159" t="s">
        <v>24</v>
      </c>
      <c r="H579" s="174" t="s">
        <v>55</v>
      </c>
      <c r="I579" s="175">
        <v>0</v>
      </c>
      <c r="J579" s="23"/>
    </row>
    <row r="580" spans="1:10" x14ac:dyDescent="0.25">
      <c r="A580" s="65" t="str">
        <f t="shared" si="8"/>
        <v>Cohort 201442644Den HaagTotaal23 tot 30 jaarEritreaVoortgezet onderwijs</v>
      </c>
      <c r="B580" s="159" t="s">
        <v>6</v>
      </c>
      <c r="C580" s="166">
        <v>42644</v>
      </c>
      <c r="D580" s="159" t="s">
        <v>7</v>
      </c>
      <c r="E580" s="159" t="s">
        <v>8</v>
      </c>
      <c r="F580" s="159" t="s">
        <v>61</v>
      </c>
      <c r="G580" s="159" t="s">
        <v>24</v>
      </c>
      <c r="H580" s="174" t="s">
        <v>56</v>
      </c>
      <c r="I580" s="175">
        <v>0</v>
      </c>
      <c r="J580" s="23"/>
    </row>
    <row r="581" spans="1:10" x14ac:dyDescent="0.25">
      <c r="A581" s="65" t="str">
        <f t="shared" ref="A581:A644" si="9">B581&amp;C581&amp;D581&amp;E581&amp;F581&amp;G581&amp;H581</f>
        <v xml:space="preserve">Cohort 201442644Den HaagTotaal23 tot 30 jaarEritreaMiddelbaar beroepsonderwijs (mbo) </v>
      </c>
      <c r="B581" s="159" t="s">
        <v>6</v>
      </c>
      <c r="C581" s="166">
        <v>42644</v>
      </c>
      <c r="D581" s="159" t="s">
        <v>7</v>
      </c>
      <c r="E581" s="159" t="s">
        <v>8</v>
      </c>
      <c r="F581" s="159" t="s">
        <v>61</v>
      </c>
      <c r="G581" s="159" t="s">
        <v>24</v>
      </c>
      <c r="H581" s="174" t="s">
        <v>57</v>
      </c>
      <c r="I581" s="175">
        <v>0</v>
      </c>
      <c r="J581" s="23"/>
    </row>
    <row r="582" spans="1:10" x14ac:dyDescent="0.25">
      <c r="A582" s="65" t="str">
        <f t="shared" si="9"/>
        <v xml:space="preserve">Cohort 201442644Den HaagTotaal23 tot 30 jaarEritreaHoger beroepsonderwijs (hbo) </v>
      </c>
      <c r="B582" s="159" t="s">
        <v>6</v>
      </c>
      <c r="C582" s="166">
        <v>42644</v>
      </c>
      <c r="D582" s="159" t="s">
        <v>7</v>
      </c>
      <c r="E582" s="159" t="s">
        <v>8</v>
      </c>
      <c r="F582" s="159" t="s">
        <v>61</v>
      </c>
      <c r="G582" s="159" t="s">
        <v>24</v>
      </c>
      <c r="H582" s="174" t="s">
        <v>58</v>
      </c>
      <c r="I582" s="175">
        <v>0</v>
      </c>
      <c r="J582" s="23"/>
    </row>
    <row r="583" spans="1:10" x14ac:dyDescent="0.25">
      <c r="A583" s="65" t="str">
        <f t="shared" si="9"/>
        <v xml:space="preserve">Cohort 201442644Den HaagTotaal23 tot 30 jaarEritreaWetenschappelijk onderwijs (wo) </v>
      </c>
      <c r="B583" s="159" t="s">
        <v>6</v>
      </c>
      <c r="C583" s="166">
        <v>42644</v>
      </c>
      <c r="D583" s="159" t="s">
        <v>7</v>
      </c>
      <c r="E583" s="159" t="s">
        <v>8</v>
      </c>
      <c r="F583" s="159" t="s">
        <v>61</v>
      </c>
      <c r="G583" s="159" t="s">
        <v>24</v>
      </c>
      <c r="H583" s="174" t="s">
        <v>59</v>
      </c>
      <c r="I583" s="175">
        <v>0</v>
      </c>
      <c r="J583" s="23"/>
    </row>
    <row r="584" spans="1:10" x14ac:dyDescent="0.25">
      <c r="A584" s="65" t="str">
        <f t="shared" si="9"/>
        <v>Cohort 201442644Den HaagTotaal23 tot 30 jaarEritreaGeen onderwijs</v>
      </c>
      <c r="B584" s="159" t="s">
        <v>6</v>
      </c>
      <c r="C584" s="166">
        <v>42644</v>
      </c>
      <c r="D584" s="159" t="s">
        <v>7</v>
      </c>
      <c r="E584" s="159" t="s">
        <v>8</v>
      </c>
      <c r="F584" s="159" t="s">
        <v>61</v>
      </c>
      <c r="G584" s="159" t="s">
        <v>24</v>
      </c>
      <c r="H584" s="159" t="s">
        <v>60</v>
      </c>
      <c r="I584" s="175">
        <v>5</v>
      </c>
      <c r="J584" s="23"/>
    </row>
    <row r="585" spans="1:10" x14ac:dyDescent="0.25">
      <c r="A585" s="65" t="str">
        <f t="shared" si="9"/>
        <v>Cohort 201442644Den HaagTotaal23 tot 30 jaarOverigTotaal</v>
      </c>
      <c r="B585" s="159" t="s">
        <v>6</v>
      </c>
      <c r="C585" s="166">
        <v>42644</v>
      </c>
      <c r="D585" s="159" t="s">
        <v>7</v>
      </c>
      <c r="E585" s="159" t="s">
        <v>8</v>
      </c>
      <c r="F585" s="159" t="s">
        <v>61</v>
      </c>
      <c r="G585" s="159" t="s">
        <v>25</v>
      </c>
      <c r="H585" s="162" t="s">
        <v>8</v>
      </c>
      <c r="I585" s="175">
        <v>15</v>
      </c>
      <c r="J585" s="23"/>
    </row>
    <row r="586" spans="1:10" x14ac:dyDescent="0.25">
      <c r="A586" s="65" t="str">
        <f t="shared" si="9"/>
        <v xml:space="preserve">Cohort 201442644Den HaagTotaal23 tot 30 jaarOverigPrimair onderwijs </v>
      </c>
      <c r="B586" s="159" t="s">
        <v>6</v>
      </c>
      <c r="C586" s="166">
        <v>42644</v>
      </c>
      <c r="D586" s="159" t="s">
        <v>7</v>
      </c>
      <c r="E586" s="159" t="s">
        <v>8</v>
      </c>
      <c r="F586" s="159" t="s">
        <v>61</v>
      </c>
      <c r="G586" s="159" t="s">
        <v>25</v>
      </c>
      <c r="H586" s="174" t="s">
        <v>55</v>
      </c>
      <c r="I586" s="175">
        <v>0</v>
      </c>
      <c r="J586" s="23"/>
    </row>
    <row r="587" spans="1:10" x14ac:dyDescent="0.25">
      <c r="A587" s="65" t="str">
        <f t="shared" si="9"/>
        <v>Cohort 201442644Den HaagTotaal23 tot 30 jaarOverigVoortgezet onderwijs</v>
      </c>
      <c r="B587" s="159" t="s">
        <v>6</v>
      </c>
      <c r="C587" s="166">
        <v>42644</v>
      </c>
      <c r="D587" s="159" t="s">
        <v>7</v>
      </c>
      <c r="E587" s="159" t="s">
        <v>8</v>
      </c>
      <c r="F587" s="159" t="s">
        <v>61</v>
      </c>
      <c r="G587" s="159" t="s">
        <v>25</v>
      </c>
      <c r="H587" s="174" t="s">
        <v>56</v>
      </c>
      <c r="I587" s="175">
        <v>0</v>
      </c>
      <c r="J587" s="23"/>
    </row>
    <row r="588" spans="1:10" x14ac:dyDescent="0.25">
      <c r="A588" s="65" t="str">
        <f t="shared" si="9"/>
        <v xml:space="preserve">Cohort 201442644Den HaagTotaal23 tot 30 jaarOverigMiddelbaar beroepsonderwijs (mbo) </v>
      </c>
      <c r="B588" s="159" t="s">
        <v>6</v>
      </c>
      <c r="C588" s="166">
        <v>42644</v>
      </c>
      <c r="D588" s="159" t="s">
        <v>7</v>
      </c>
      <c r="E588" s="159" t="s">
        <v>8</v>
      </c>
      <c r="F588" s="159" t="s">
        <v>61</v>
      </c>
      <c r="G588" s="159" t="s">
        <v>25</v>
      </c>
      <c r="H588" s="174" t="s">
        <v>57</v>
      </c>
      <c r="I588" s="175">
        <v>5</v>
      </c>
      <c r="J588" s="23"/>
    </row>
    <row r="589" spans="1:10" x14ac:dyDescent="0.25">
      <c r="A589" s="65" t="str">
        <f t="shared" si="9"/>
        <v xml:space="preserve">Cohort 201442644Den HaagTotaal23 tot 30 jaarOverigHoger beroepsonderwijs (hbo) </v>
      </c>
      <c r="B589" s="159" t="s">
        <v>6</v>
      </c>
      <c r="C589" s="166">
        <v>42644</v>
      </c>
      <c r="D589" s="159" t="s">
        <v>7</v>
      </c>
      <c r="E589" s="159" t="s">
        <v>8</v>
      </c>
      <c r="F589" s="159" t="s">
        <v>61</v>
      </c>
      <c r="G589" s="159" t="s">
        <v>25</v>
      </c>
      <c r="H589" s="174" t="s">
        <v>58</v>
      </c>
      <c r="I589" s="175">
        <v>0</v>
      </c>
      <c r="J589" s="23"/>
    </row>
    <row r="590" spans="1:10" x14ac:dyDescent="0.25">
      <c r="A590" s="65" t="str">
        <f t="shared" si="9"/>
        <v xml:space="preserve">Cohort 201442644Den HaagTotaal23 tot 30 jaarOverigWetenschappelijk onderwijs (wo) </v>
      </c>
      <c r="B590" s="159" t="s">
        <v>6</v>
      </c>
      <c r="C590" s="166">
        <v>42644</v>
      </c>
      <c r="D590" s="159" t="s">
        <v>7</v>
      </c>
      <c r="E590" s="159" t="s">
        <v>8</v>
      </c>
      <c r="F590" s="159" t="s">
        <v>61</v>
      </c>
      <c r="G590" s="159" t="s">
        <v>25</v>
      </c>
      <c r="H590" s="174" t="s">
        <v>59</v>
      </c>
      <c r="I590" s="175">
        <v>0</v>
      </c>
      <c r="J590" s="23"/>
    </row>
    <row r="591" spans="1:10" x14ac:dyDescent="0.25">
      <c r="A591" s="65" t="str">
        <f t="shared" si="9"/>
        <v>Cohort 201442644Den HaagTotaal23 tot 30 jaarOverigGeen onderwijs</v>
      </c>
      <c r="B591" s="159" t="s">
        <v>6</v>
      </c>
      <c r="C591" s="166">
        <v>42644</v>
      </c>
      <c r="D591" s="159" t="s">
        <v>7</v>
      </c>
      <c r="E591" s="159" t="s">
        <v>8</v>
      </c>
      <c r="F591" s="159" t="s">
        <v>61</v>
      </c>
      <c r="G591" s="159" t="s">
        <v>25</v>
      </c>
      <c r="H591" s="159" t="s">
        <v>60</v>
      </c>
      <c r="I591" s="175">
        <v>10</v>
      </c>
      <c r="J591" s="23"/>
    </row>
    <row r="592" spans="1:10" x14ac:dyDescent="0.25">
      <c r="A592" s="65" t="str">
        <f t="shared" si="9"/>
        <v>Cohort 201442644Den HaagManTotaalTotaalTotaal</v>
      </c>
      <c r="B592" s="159" t="s">
        <v>6</v>
      </c>
      <c r="C592" s="166">
        <v>42644</v>
      </c>
      <c r="D592" s="159" t="s">
        <v>7</v>
      </c>
      <c r="E592" s="159" t="s">
        <v>28</v>
      </c>
      <c r="F592" s="159" t="s">
        <v>8</v>
      </c>
      <c r="G592" s="159" t="s">
        <v>8</v>
      </c>
      <c r="H592" s="162" t="s">
        <v>8</v>
      </c>
      <c r="I592" s="175">
        <v>40</v>
      </c>
      <c r="J592" s="23"/>
    </row>
    <row r="593" spans="1:10" x14ac:dyDescent="0.25">
      <c r="A593" s="65" t="str">
        <f t="shared" si="9"/>
        <v xml:space="preserve">Cohort 201442644Den HaagManTotaalTotaalPrimair onderwijs </v>
      </c>
      <c r="B593" s="159" t="s">
        <v>6</v>
      </c>
      <c r="C593" s="166">
        <v>42644</v>
      </c>
      <c r="D593" s="159" t="s">
        <v>7</v>
      </c>
      <c r="E593" s="159" t="s">
        <v>28</v>
      </c>
      <c r="F593" s="159" t="s">
        <v>8</v>
      </c>
      <c r="G593" s="159" t="s">
        <v>8</v>
      </c>
      <c r="H593" s="174" t="s">
        <v>55</v>
      </c>
      <c r="I593" s="175">
        <v>10</v>
      </c>
      <c r="J593" s="23"/>
    </row>
    <row r="594" spans="1:10" x14ac:dyDescent="0.25">
      <c r="A594" s="65" t="str">
        <f t="shared" si="9"/>
        <v>Cohort 201442644Den HaagManTotaalTotaalVoortgezet onderwijs</v>
      </c>
      <c r="B594" s="159" t="s">
        <v>6</v>
      </c>
      <c r="C594" s="166">
        <v>42644</v>
      </c>
      <c r="D594" s="159" t="s">
        <v>7</v>
      </c>
      <c r="E594" s="159" t="s">
        <v>28</v>
      </c>
      <c r="F594" s="159" t="s">
        <v>8</v>
      </c>
      <c r="G594" s="159" t="s">
        <v>8</v>
      </c>
      <c r="H594" s="174" t="s">
        <v>56</v>
      </c>
      <c r="I594" s="175">
        <v>5</v>
      </c>
      <c r="J594" s="23"/>
    </row>
    <row r="595" spans="1:10" x14ac:dyDescent="0.25">
      <c r="A595" s="65" t="str">
        <f t="shared" si="9"/>
        <v xml:space="preserve">Cohort 201442644Den HaagManTotaalTotaalMiddelbaar beroepsonderwijs (mbo) </v>
      </c>
      <c r="B595" s="159" t="s">
        <v>6</v>
      </c>
      <c r="C595" s="166">
        <v>42644</v>
      </c>
      <c r="D595" s="159" t="s">
        <v>7</v>
      </c>
      <c r="E595" s="159" t="s">
        <v>28</v>
      </c>
      <c r="F595" s="159" t="s">
        <v>8</v>
      </c>
      <c r="G595" s="159" t="s">
        <v>8</v>
      </c>
      <c r="H595" s="174" t="s">
        <v>57</v>
      </c>
      <c r="I595" s="175">
        <v>5</v>
      </c>
      <c r="J595" s="23"/>
    </row>
    <row r="596" spans="1:10" x14ac:dyDescent="0.25">
      <c r="A596" s="65" t="str">
        <f t="shared" si="9"/>
        <v xml:space="preserve">Cohort 201442644Den HaagManTotaalTotaalHoger beroepsonderwijs (hbo) </v>
      </c>
      <c r="B596" s="159" t="s">
        <v>6</v>
      </c>
      <c r="C596" s="166">
        <v>42644</v>
      </c>
      <c r="D596" s="159" t="s">
        <v>7</v>
      </c>
      <c r="E596" s="159" t="s">
        <v>28</v>
      </c>
      <c r="F596" s="159" t="s">
        <v>8</v>
      </c>
      <c r="G596" s="159" t="s">
        <v>8</v>
      </c>
      <c r="H596" s="174" t="s">
        <v>58</v>
      </c>
      <c r="I596" s="175">
        <v>0</v>
      </c>
      <c r="J596" s="23"/>
    </row>
    <row r="597" spans="1:10" x14ac:dyDescent="0.25">
      <c r="A597" s="65" t="str">
        <f t="shared" si="9"/>
        <v xml:space="preserve">Cohort 201442644Den HaagManTotaalTotaalWetenschappelijk onderwijs (wo) </v>
      </c>
      <c r="B597" s="159" t="s">
        <v>6</v>
      </c>
      <c r="C597" s="166">
        <v>42644</v>
      </c>
      <c r="D597" s="159" t="s">
        <v>7</v>
      </c>
      <c r="E597" s="159" t="s">
        <v>28</v>
      </c>
      <c r="F597" s="159" t="s">
        <v>8</v>
      </c>
      <c r="G597" s="159" t="s">
        <v>8</v>
      </c>
      <c r="H597" s="174" t="s">
        <v>59</v>
      </c>
      <c r="I597" s="175">
        <v>0</v>
      </c>
      <c r="J597" s="23"/>
    </row>
    <row r="598" spans="1:10" x14ac:dyDescent="0.25">
      <c r="A598" s="65" t="str">
        <f t="shared" si="9"/>
        <v>Cohort 201442644Den HaagManTotaalTotaalGeen onderwijs</v>
      </c>
      <c r="B598" s="159" t="s">
        <v>6</v>
      </c>
      <c r="C598" s="166">
        <v>42644</v>
      </c>
      <c r="D598" s="159" t="s">
        <v>7</v>
      </c>
      <c r="E598" s="159" t="s">
        <v>28</v>
      </c>
      <c r="F598" s="159" t="s">
        <v>8</v>
      </c>
      <c r="G598" s="159" t="s">
        <v>8</v>
      </c>
      <c r="H598" s="159" t="s">
        <v>60</v>
      </c>
      <c r="I598" s="175">
        <v>20</v>
      </c>
      <c r="J598" s="23"/>
    </row>
    <row r="599" spans="1:10" x14ac:dyDescent="0.25">
      <c r="A599" s="65" t="str">
        <f t="shared" si="9"/>
        <v>Cohort 201442644Den HaagManTotaalSyriëTotaal</v>
      </c>
      <c r="B599" s="159" t="s">
        <v>6</v>
      </c>
      <c r="C599" s="166">
        <v>42644</v>
      </c>
      <c r="D599" s="159" t="s">
        <v>7</v>
      </c>
      <c r="E599" s="159" t="s">
        <v>28</v>
      </c>
      <c r="F599" s="159" t="s">
        <v>8</v>
      </c>
      <c r="G599" s="159" t="s">
        <v>23</v>
      </c>
      <c r="H599" s="162" t="s">
        <v>8</v>
      </c>
      <c r="I599" s="175">
        <v>10</v>
      </c>
      <c r="J599" s="23"/>
    </row>
    <row r="600" spans="1:10" x14ac:dyDescent="0.25">
      <c r="A600" s="65" t="str">
        <f t="shared" si="9"/>
        <v xml:space="preserve">Cohort 201442644Den HaagManTotaalSyriëPrimair onderwijs </v>
      </c>
      <c r="B600" s="159" t="s">
        <v>6</v>
      </c>
      <c r="C600" s="166">
        <v>42644</v>
      </c>
      <c r="D600" s="159" t="s">
        <v>7</v>
      </c>
      <c r="E600" s="159" t="s">
        <v>28</v>
      </c>
      <c r="F600" s="159" t="s">
        <v>8</v>
      </c>
      <c r="G600" s="159" t="s">
        <v>23</v>
      </c>
      <c r="H600" s="174" t="s">
        <v>55</v>
      </c>
      <c r="I600" s="175">
        <v>0</v>
      </c>
      <c r="J600" s="23"/>
    </row>
    <row r="601" spans="1:10" x14ac:dyDescent="0.25">
      <c r="A601" s="65" t="str">
        <f t="shared" si="9"/>
        <v>Cohort 201442644Den HaagManTotaalSyriëVoortgezet onderwijs</v>
      </c>
      <c r="B601" s="159" t="s">
        <v>6</v>
      </c>
      <c r="C601" s="166">
        <v>42644</v>
      </c>
      <c r="D601" s="159" t="s">
        <v>7</v>
      </c>
      <c r="E601" s="159" t="s">
        <v>28</v>
      </c>
      <c r="F601" s="159" t="s">
        <v>8</v>
      </c>
      <c r="G601" s="159" t="s">
        <v>23</v>
      </c>
      <c r="H601" s="174" t="s">
        <v>56</v>
      </c>
      <c r="I601" s="175">
        <v>0</v>
      </c>
      <c r="J601" s="23"/>
    </row>
    <row r="602" spans="1:10" x14ac:dyDescent="0.25">
      <c r="A602" s="65" t="str">
        <f t="shared" si="9"/>
        <v xml:space="preserve">Cohort 201442644Den HaagManTotaalSyriëMiddelbaar beroepsonderwijs (mbo) </v>
      </c>
      <c r="B602" s="159" t="s">
        <v>6</v>
      </c>
      <c r="C602" s="166">
        <v>42644</v>
      </c>
      <c r="D602" s="159" t="s">
        <v>7</v>
      </c>
      <c r="E602" s="159" t="s">
        <v>28</v>
      </c>
      <c r="F602" s="159" t="s">
        <v>8</v>
      </c>
      <c r="G602" s="159" t="s">
        <v>23</v>
      </c>
      <c r="H602" s="174" t="s">
        <v>57</v>
      </c>
      <c r="I602" s="175">
        <v>0</v>
      </c>
      <c r="J602" s="23"/>
    </row>
    <row r="603" spans="1:10" x14ac:dyDescent="0.25">
      <c r="A603" s="65" t="str">
        <f t="shared" si="9"/>
        <v xml:space="preserve">Cohort 201442644Den HaagManTotaalSyriëHoger beroepsonderwijs (hbo) </v>
      </c>
      <c r="B603" s="159" t="s">
        <v>6</v>
      </c>
      <c r="C603" s="166">
        <v>42644</v>
      </c>
      <c r="D603" s="159" t="s">
        <v>7</v>
      </c>
      <c r="E603" s="159" t="s">
        <v>28</v>
      </c>
      <c r="F603" s="159" t="s">
        <v>8</v>
      </c>
      <c r="G603" s="159" t="s">
        <v>23</v>
      </c>
      <c r="H603" s="174" t="s">
        <v>58</v>
      </c>
      <c r="I603" s="175">
        <v>0</v>
      </c>
      <c r="J603" s="23"/>
    </row>
    <row r="604" spans="1:10" x14ac:dyDescent="0.25">
      <c r="A604" s="65" t="str">
        <f t="shared" si="9"/>
        <v xml:space="preserve">Cohort 201442644Den HaagManTotaalSyriëWetenschappelijk onderwijs (wo) </v>
      </c>
      <c r="B604" s="159" t="s">
        <v>6</v>
      </c>
      <c r="C604" s="166">
        <v>42644</v>
      </c>
      <c r="D604" s="159" t="s">
        <v>7</v>
      </c>
      <c r="E604" s="159" t="s">
        <v>28</v>
      </c>
      <c r="F604" s="159" t="s">
        <v>8</v>
      </c>
      <c r="G604" s="159" t="s">
        <v>23</v>
      </c>
      <c r="H604" s="174" t="s">
        <v>59</v>
      </c>
      <c r="I604" s="175">
        <v>0</v>
      </c>
      <c r="J604" s="23"/>
    </row>
    <row r="605" spans="1:10" x14ac:dyDescent="0.25">
      <c r="A605" s="65" t="str">
        <f t="shared" si="9"/>
        <v>Cohort 201442644Den HaagManTotaalSyriëGeen onderwijs</v>
      </c>
      <c r="B605" s="159" t="s">
        <v>6</v>
      </c>
      <c r="C605" s="166">
        <v>42644</v>
      </c>
      <c r="D605" s="159" t="s">
        <v>7</v>
      </c>
      <c r="E605" s="159" t="s">
        <v>28</v>
      </c>
      <c r="F605" s="159" t="s">
        <v>8</v>
      </c>
      <c r="G605" s="159" t="s">
        <v>23</v>
      </c>
      <c r="H605" s="159" t="s">
        <v>60</v>
      </c>
      <c r="I605" s="175">
        <v>5</v>
      </c>
      <c r="J605" s="23"/>
    </row>
    <row r="606" spans="1:10" x14ac:dyDescent="0.25">
      <c r="A606" s="65" t="str">
        <f t="shared" si="9"/>
        <v>Cohort 201442644Den HaagManTotaalEritreaTotaal</v>
      </c>
      <c r="B606" s="159" t="s">
        <v>6</v>
      </c>
      <c r="C606" s="166">
        <v>42644</v>
      </c>
      <c r="D606" s="159" t="s">
        <v>7</v>
      </c>
      <c r="E606" s="159" t="s">
        <v>28</v>
      </c>
      <c r="F606" s="159" t="s">
        <v>8</v>
      </c>
      <c r="G606" s="159" t="s">
        <v>24</v>
      </c>
      <c r="H606" s="162" t="s">
        <v>8</v>
      </c>
      <c r="I606" s="175">
        <v>5</v>
      </c>
      <c r="J606" s="23"/>
    </row>
    <row r="607" spans="1:10" x14ac:dyDescent="0.25">
      <c r="A607" s="65" t="str">
        <f t="shared" si="9"/>
        <v xml:space="preserve">Cohort 201442644Den HaagManTotaalEritreaPrimair onderwijs </v>
      </c>
      <c r="B607" s="159" t="s">
        <v>6</v>
      </c>
      <c r="C607" s="166">
        <v>42644</v>
      </c>
      <c r="D607" s="159" t="s">
        <v>7</v>
      </c>
      <c r="E607" s="159" t="s">
        <v>28</v>
      </c>
      <c r="F607" s="159" t="s">
        <v>8</v>
      </c>
      <c r="G607" s="159" t="s">
        <v>24</v>
      </c>
      <c r="H607" s="174" t="s">
        <v>55</v>
      </c>
      <c r="I607" s="175">
        <v>0</v>
      </c>
      <c r="J607" s="23"/>
    </row>
    <row r="608" spans="1:10" x14ac:dyDescent="0.25">
      <c r="A608" s="65" t="str">
        <f t="shared" si="9"/>
        <v>Cohort 201442644Den HaagManTotaalEritreaVoortgezet onderwijs</v>
      </c>
      <c r="B608" s="159" t="s">
        <v>6</v>
      </c>
      <c r="C608" s="166">
        <v>42644</v>
      </c>
      <c r="D608" s="159" t="s">
        <v>7</v>
      </c>
      <c r="E608" s="159" t="s">
        <v>28</v>
      </c>
      <c r="F608" s="159" t="s">
        <v>8</v>
      </c>
      <c r="G608" s="159" t="s">
        <v>24</v>
      </c>
      <c r="H608" s="174" t="s">
        <v>56</v>
      </c>
      <c r="I608" s="175">
        <v>0</v>
      </c>
      <c r="J608" s="23"/>
    </row>
    <row r="609" spans="1:10" x14ac:dyDescent="0.25">
      <c r="A609" s="65" t="str">
        <f t="shared" si="9"/>
        <v xml:space="preserve">Cohort 201442644Den HaagManTotaalEritreaMiddelbaar beroepsonderwijs (mbo) </v>
      </c>
      <c r="B609" s="159" t="s">
        <v>6</v>
      </c>
      <c r="C609" s="166">
        <v>42644</v>
      </c>
      <c r="D609" s="159" t="s">
        <v>7</v>
      </c>
      <c r="E609" s="159" t="s">
        <v>28</v>
      </c>
      <c r="F609" s="159" t="s">
        <v>8</v>
      </c>
      <c r="G609" s="159" t="s">
        <v>24</v>
      </c>
      <c r="H609" s="174" t="s">
        <v>57</v>
      </c>
      <c r="I609" s="175">
        <v>0</v>
      </c>
      <c r="J609" s="23"/>
    </row>
    <row r="610" spans="1:10" x14ac:dyDescent="0.25">
      <c r="A610" s="65" t="str">
        <f t="shared" si="9"/>
        <v xml:space="preserve">Cohort 201442644Den HaagManTotaalEritreaHoger beroepsonderwijs (hbo) </v>
      </c>
      <c r="B610" s="159" t="s">
        <v>6</v>
      </c>
      <c r="C610" s="166">
        <v>42644</v>
      </c>
      <c r="D610" s="159" t="s">
        <v>7</v>
      </c>
      <c r="E610" s="159" t="s">
        <v>28</v>
      </c>
      <c r="F610" s="159" t="s">
        <v>8</v>
      </c>
      <c r="G610" s="159" t="s">
        <v>24</v>
      </c>
      <c r="H610" s="174" t="s">
        <v>58</v>
      </c>
      <c r="I610" s="175">
        <v>0</v>
      </c>
      <c r="J610" s="23"/>
    </row>
    <row r="611" spans="1:10" x14ac:dyDescent="0.25">
      <c r="A611" s="65" t="str">
        <f t="shared" si="9"/>
        <v xml:space="preserve">Cohort 201442644Den HaagManTotaalEritreaWetenschappelijk onderwijs (wo) </v>
      </c>
      <c r="B611" s="159" t="s">
        <v>6</v>
      </c>
      <c r="C611" s="166">
        <v>42644</v>
      </c>
      <c r="D611" s="159" t="s">
        <v>7</v>
      </c>
      <c r="E611" s="159" t="s">
        <v>28</v>
      </c>
      <c r="F611" s="159" t="s">
        <v>8</v>
      </c>
      <c r="G611" s="159" t="s">
        <v>24</v>
      </c>
      <c r="H611" s="174" t="s">
        <v>59</v>
      </c>
      <c r="I611" s="175">
        <v>0</v>
      </c>
      <c r="J611" s="23"/>
    </row>
    <row r="612" spans="1:10" x14ac:dyDescent="0.25">
      <c r="A612" s="65" t="str">
        <f t="shared" si="9"/>
        <v>Cohort 201442644Den HaagManTotaalEritreaGeen onderwijs</v>
      </c>
      <c r="B612" s="159" t="s">
        <v>6</v>
      </c>
      <c r="C612" s="166">
        <v>42644</v>
      </c>
      <c r="D612" s="159" t="s">
        <v>7</v>
      </c>
      <c r="E612" s="159" t="s">
        <v>28</v>
      </c>
      <c r="F612" s="159" t="s">
        <v>8</v>
      </c>
      <c r="G612" s="159" t="s">
        <v>24</v>
      </c>
      <c r="H612" s="159" t="s">
        <v>60</v>
      </c>
      <c r="I612" s="175">
        <v>5</v>
      </c>
      <c r="J612" s="23"/>
    </row>
    <row r="613" spans="1:10" x14ac:dyDescent="0.25">
      <c r="A613" s="65" t="str">
        <f t="shared" si="9"/>
        <v>Cohort 201442644Den HaagManTotaalOverigTotaal</v>
      </c>
      <c r="B613" s="159" t="s">
        <v>6</v>
      </c>
      <c r="C613" s="166">
        <v>42644</v>
      </c>
      <c r="D613" s="159" t="s">
        <v>7</v>
      </c>
      <c r="E613" s="159" t="s">
        <v>28</v>
      </c>
      <c r="F613" s="159" t="s">
        <v>8</v>
      </c>
      <c r="G613" s="159" t="s">
        <v>25</v>
      </c>
      <c r="H613" s="162" t="s">
        <v>8</v>
      </c>
      <c r="I613" s="175">
        <v>25</v>
      </c>
      <c r="J613" s="23"/>
    </row>
    <row r="614" spans="1:10" x14ac:dyDescent="0.25">
      <c r="A614" s="65" t="str">
        <f t="shared" si="9"/>
        <v xml:space="preserve">Cohort 201442644Den HaagManTotaalOverigPrimair onderwijs </v>
      </c>
      <c r="B614" s="159" t="s">
        <v>6</v>
      </c>
      <c r="C614" s="166">
        <v>42644</v>
      </c>
      <c r="D614" s="159" t="s">
        <v>7</v>
      </c>
      <c r="E614" s="159" t="s">
        <v>28</v>
      </c>
      <c r="F614" s="159" t="s">
        <v>8</v>
      </c>
      <c r="G614" s="159" t="s">
        <v>25</v>
      </c>
      <c r="H614" s="174" t="s">
        <v>55</v>
      </c>
      <c r="I614" s="175">
        <v>10</v>
      </c>
      <c r="J614" s="23"/>
    </row>
    <row r="615" spans="1:10" x14ac:dyDescent="0.25">
      <c r="A615" s="65" t="str">
        <f t="shared" si="9"/>
        <v>Cohort 201442644Den HaagManTotaalOverigVoortgezet onderwijs</v>
      </c>
      <c r="B615" s="159" t="s">
        <v>6</v>
      </c>
      <c r="C615" s="166">
        <v>42644</v>
      </c>
      <c r="D615" s="159" t="s">
        <v>7</v>
      </c>
      <c r="E615" s="159" t="s">
        <v>28</v>
      </c>
      <c r="F615" s="159" t="s">
        <v>8</v>
      </c>
      <c r="G615" s="159" t="s">
        <v>25</v>
      </c>
      <c r="H615" s="174" t="s">
        <v>56</v>
      </c>
      <c r="I615" s="175">
        <v>5</v>
      </c>
      <c r="J615" s="23"/>
    </row>
    <row r="616" spans="1:10" x14ac:dyDescent="0.25">
      <c r="A616" s="65" t="str">
        <f t="shared" si="9"/>
        <v xml:space="preserve">Cohort 201442644Den HaagManTotaalOverigMiddelbaar beroepsonderwijs (mbo) </v>
      </c>
      <c r="B616" s="159" t="s">
        <v>6</v>
      </c>
      <c r="C616" s="166">
        <v>42644</v>
      </c>
      <c r="D616" s="159" t="s">
        <v>7</v>
      </c>
      <c r="E616" s="159" t="s">
        <v>28</v>
      </c>
      <c r="F616" s="159" t="s">
        <v>8</v>
      </c>
      <c r="G616" s="159" t="s">
        <v>25</v>
      </c>
      <c r="H616" s="174" t="s">
        <v>57</v>
      </c>
      <c r="I616" s="175">
        <v>5</v>
      </c>
      <c r="J616" s="23"/>
    </row>
    <row r="617" spans="1:10" x14ac:dyDescent="0.25">
      <c r="A617" s="65" t="str">
        <f t="shared" si="9"/>
        <v xml:space="preserve">Cohort 201442644Den HaagManTotaalOverigHoger beroepsonderwijs (hbo) </v>
      </c>
      <c r="B617" s="159" t="s">
        <v>6</v>
      </c>
      <c r="C617" s="166">
        <v>42644</v>
      </c>
      <c r="D617" s="159" t="s">
        <v>7</v>
      </c>
      <c r="E617" s="159" t="s">
        <v>28</v>
      </c>
      <c r="F617" s="159" t="s">
        <v>8</v>
      </c>
      <c r="G617" s="159" t="s">
        <v>25</v>
      </c>
      <c r="H617" s="174" t="s">
        <v>58</v>
      </c>
      <c r="I617" s="175">
        <v>0</v>
      </c>
      <c r="J617" s="23"/>
    </row>
    <row r="618" spans="1:10" x14ac:dyDescent="0.25">
      <c r="A618" s="65" t="str">
        <f t="shared" si="9"/>
        <v xml:space="preserve">Cohort 201442644Den HaagManTotaalOverigWetenschappelijk onderwijs (wo) </v>
      </c>
      <c r="B618" s="159" t="s">
        <v>6</v>
      </c>
      <c r="C618" s="166">
        <v>42644</v>
      </c>
      <c r="D618" s="159" t="s">
        <v>7</v>
      </c>
      <c r="E618" s="159" t="s">
        <v>28</v>
      </c>
      <c r="F618" s="159" t="s">
        <v>8</v>
      </c>
      <c r="G618" s="159" t="s">
        <v>25</v>
      </c>
      <c r="H618" s="174" t="s">
        <v>59</v>
      </c>
      <c r="I618" s="175">
        <v>0</v>
      </c>
      <c r="J618" s="23"/>
    </row>
    <row r="619" spans="1:10" x14ac:dyDescent="0.25">
      <c r="A619" s="65" t="str">
        <f t="shared" si="9"/>
        <v>Cohort 201442644Den HaagManTotaalOverigGeen onderwijs</v>
      </c>
      <c r="B619" s="159" t="s">
        <v>6</v>
      </c>
      <c r="C619" s="166">
        <v>42644</v>
      </c>
      <c r="D619" s="159" t="s">
        <v>7</v>
      </c>
      <c r="E619" s="159" t="s">
        <v>28</v>
      </c>
      <c r="F619" s="159" t="s">
        <v>8</v>
      </c>
      <c r="G619" s="159" t="s">
        <v>25</v>
      </c>
      <c r="H619" s="159" t="s">
        <v>60</v>
      </c>
      <c r="I619" s="175">
        <v>10</v>
      </c>
      <c r="J619" s="23"/>
    </row>
    <row r="620" spans="1:10" x14ac:dyDescent="0.25">
      <c r="A620" s="65" t="str">
        <f t="shared" si="9"/>
        <v>Cohort 201442644Den HaagMan0 tot 23 jaarTotaalTotaal</v>
      </c>
      <c r="B620" s="159" t="s">
        <v>6</v>
      </c>
      <c r="C620" s="166">
        <v>42644</v>
      </c>
      <c r="D620" s="159" t="s">
        <v>7</v>
      </c>
      <c r="E620" s="159" t="s">
        <v>28</v>
      </c>
      <c r="F620" s="159" t="s">
        <v>26</v>
      </c>
      <c r="G620" s="159" t="s">
        <v>8</v>
      </c>
      <c r="H620" s="162" t="s">
        <v>8</v>
      </c>
      <c r="I620" s="175">
        <v>20</v>
      </c>
      <c r="J620" s="23"/>
    </row>
    <row r="621" spans="1:10" x14ac:dyDescent="0.25">
      <c r="A621" s="65" t="str">
        <f t="shared" si="9"/>
        <v xml:space="preserve">Cohort 201442644Den HaagMan0 tot 23 jaarTotaalPrimair onderwijs </v>
      </c>
      <c r="B621" s="159" t="s">
        <v>6</v>
      </c>
      <c r="C621" s="166">
        <v>42644</v>
      </c>
      <c r="D621" s="159" t="s">
        <v>7</v>
      </c>
      <c r="E621" s="159" t="s">
        <v>28</v>
      </c>
      <c r="F621" s="159" t="s">
        <v>26</v>
      </c>
      <c r="G621" s="159" t="s">
        <v>8</v>
      </c>
      <c r="H621" s="174" t="s">
        <v>55</v>
      </c>
      <c r="I621" s="175">
        <v>10</v>
      </c>
      <c r="J621" s="23"/>
    </row>
    <row r="622" spans="1:10" x14ac:dyDescent="0.25">
      <c r="A622" s="65" t="str">
        <f t="shared" si="9"/>
        <v>Cohort 201442644Den HaagMan0 tot 23 jaarTotaalVoortgezet onderwijs</v>
      </c>
      <c r="B622" s="159" t="s">
        <v>6</v>
      </c>
      <c r="C622" s="166">
        <v>42644</v>
      </c>
      <c r="D622" s="159" t="s">
        <v>7</v>
      </c>
      <c r="E622" s="159" t="s">
        <v>28</v>
      </c>
      <c r="F622" s="159" t="s">
        <v>26</v>
      </c>
      <c r="G622" s="159" t="s">
        <v>8</v>
      </c>
      <c r="H622" s="174" t="s">
        <v>56</v>
      </c>
      <c r="I622" s="175">
        <v>5</v>
      </c>
      <c r="J622" s="23"/>
    </row>
    <row r="623" spans="1:10" x14ac:dyDescent="0.25">
      <c r="A623" s="65" t="str">
        <f t="shared" si="9"/>
        <v xml:space="preserve">Cohort 201442644Den HaagMan0 tot 23 jaarTotaalMiddelbaar beroepsonderwijs (mbo) </v>
      </c>
      <c r="B623" s="159" t="s">
        <v>6</v>
      </c>
      <c r="C623" s="166">
        <v>42644</v>
      </c>
      <c r="D623" s="159" t="s">
        <v>7</v>
      </c>
      <c r="E623" s="159" t="s">
        <v>28</v>
      </c>
      <c r="F623" s="159" t="s">
        <v>26</v>
      </c>
      <c r="G623" s="159" t="s">
        <v>8</v>
      </c>
      <c r="H623" s="174" t="s">
        <v>57</v>
      </c>
      <c r="I623" s="175">
        <v>5</v>
      </c>
      <c r="J623" s="23"/>
    </row>
    <row r="624" spans="1:10" x14ac:dyDescent="0.25">
      <c r="A624" s="65" t="str">
        <f t="shared" si="9"/>
        <v xml:space="preserve">Cohort 201442644Den HaagMan0 tot 23 jaarTotaalHoger beroepsonderwijs (hbo) </v>
      </c>
      <c r="B624" s="159" t="s">
        <v>6</v>
      </c>
      <c r="C624" s="166">
        <v>42644</v>
      </c>
      <c r="D624" s="159" t="s">
        <v>7</v>
      </c>
      <c r="E624" s="159" t="s">
        <v>28</v>
      </c>
      <c r="F624" s="159" t="s">
        <v>26</v>
      </c>
      <c r="G624" s="159" t="s">
        <v>8</v>
      </c>
      <c r="H624" s="174" t="s">
        <v>58</v>
      </c>
      <c r="I624" s="175">
        <v>0</v>
      </c>
      <c r="J624" s="23"/>
    </row>
    <row r="625" spans="1:10" x14ac:dyDescent="0.25">
      <c r="A625" s="65" t="str">
        <f t="shared" si="9"/>
        <v xml:space="preserve">Cohort 201442644Den HaagMan0 tot 23 jaarTotaalWetenschappelijk onderwijs (wo) </v>
      </c>
      <c r="B625" s="159" t="s">
        <v>6</v>
      </c>
      <c r="C625" s="166">
        <v>42644</v>
      </c>
      <c r="D625" s="159" t="s">
        <v>7</v>
      </c>
      <c r="E625" s="159" t="s">
        <v>28</v>
      </c>
      <c r="F625" s="159" t="s">
        <v>26</v>
      </c>
      <c r="G625" s="159" t="s">
        <v>8</v>
      </c>
      <c r="H625" s="174" t="s">
        <v>59</v>
      </c>
      <c r="I625" s="175">
        <v>0</v>
      </c>
      <c r="J625" s="23"/>
    </row>
    <row r="626" spans="1:10" x14ac:dyDescent="0.25">
      <c r="A626" s="65" t="str">
        <f t="shared" si="9"/>
        <v>Cohort 201442644Den HaagMan0 tot 23 jaarTotaalGeen onderwijs</v>
      </c>
      <c r="B626" s="159" t="s">
        <v>6</v>
      </c>
      <c r="C626" s="166">
        <v>42644</v>
      </c>
      <c r="D626" s="159" t="s">
        <v>7</v>
      </c>
      <c r="E626" s="159" t="s">
        <v>28</v>
      </c>
      <c r="F626" s="159" t="s">
        <v>26</v>
      </c>
      <c r="G626" s="159" t="s">
        <v>8</v>
      </c>
      <c r="H626" s="159" t="s">
        <v>60</v>
      </c>
      <c r="I626" s="175">
        <v>5</v>
      </c>
      <c r="J626" s="23"/>
    </row>
    <row r="627" spans="1:10" x14ac:dyDescent="0.25">
      <c r="A627" s="65" t="str">
        <f t="shared" si="9"/>
        <v>Cohort 201442644Den HaagMan0 tot 23 jaarSyriëTotaal</v>
      </c>
      <c r="B627" s="159" t="s">
        <v>6</v>
      </c>
      <c r="C627" s="166">
        <v>42644</v>
      </c>
      <c r="D627" s="159" t="s">
        <v>7</v>
      </c>
      <c r="E627" s="159" t="s">
        <v>28</v>
      </c>
      <c r="F627" s="159" t="s">
        <v>26</v>
      </c>
      <c r="G627" s="159" t="s">
        <v>23</v>
      </c>
      <c r="H627" s="162" t="s">
        <v>8</v>
      </c>
      <c r="I627" s="175">
        <v>5</v>
      </c>
      <c r="J627" s="23"/>
    </row>
    <row r="628" spans="1:10" x14ac:dyDescent="0.25">
      <c r="A628" s="65" t="str">
        <f t="shared" si="9"/>
        <v xml:space="preserve">Cohort 201442644Den HaagMan0 tot 23 jaarSyriëPrimair onderwijs </v>
      </c>
      <c r="B628" s="159" t="s">
        <v>6</v>
      </c>
      <c r="C628" s="166">
        <v>42644</v>
      </c>
      <c r="D628" s="159" t="s">
        <v>7</v>
      </c>
      <c r="E628" s="159" t="s">
        <v>28</v>
      </c>
      <c r="F628" s="159" t="s">
        <v>26</v>
      </c>
      <c r="G628" s="159" t="s">
        <v>23</v>
      </c>
      <c r="H628" s="174" t="s">
        <v>55</v>
      </c>
      <c r="I628" s="175">
        <v>0</v>
      </c>
      <c r="J628" s="23"/>
    </row>
    <row r="629" spans="1:10" x14ac:dyDescent="0.25">
      <c r="A629" s="65" t="str">
        <f t="shared" si="9"/>
        <v>Cohort 201442644Den HaagMan0 tot 23 jaarSyriëVoortgezet onderwijs</v>
      </c>
      <c r="B629" s="159" t="s">
        <v>6</v>
      </c>
      <c r="C629" s="166">
        <v>42644</v>
      </c>
      <c r="D629" s="159" t="s">
        <v>7</v>
      </c>
      <c r="E629" s="159" t="s">
        <v>28</v>
      </c>
      <c r="F629" s="159" t="s">
        <v>26</v>
      </c>
      <c r="G629" s="159" t="s">
        <v>23</v>
      </c>
      <c r="H629" s="174" t="s">
        <v>56</v>
      </c>
      <c r="I629" s="175">
        <v>0</v>
      </c>
      <c r="J629" s="23"/>
    </row>
    <row r="630" spans="1:10" x14ac:dyDescent="0.25">
      <c r="A630" s="65" t="str">
        <f t="shared" si="9"/>
        <v xml:space="preserve">Cohort 201442644Den HaagMan0 tot 23 jaarSyriëMiddelbaar beroepsonderwijs (mbo) </v>
      </c>
      <c r="B630" s="159" t="s">
        <v>6</v>
      </c>
      <c r="C630" s="166">
        <v>42644</v>
      </c>
      <c r="D630" s="159" t="s">
        <v>7</v>
      </c>
      <c r="E630" s="159" t="s">
        <v>28</v>
      </c>
      <c r="F630" s="159" t="s">
        <v>26</v>
      </c>
      <c r="G630" s="159" t="s">
        <v>23</v>
      </c>
      <c r="H630" s="174" t="s">
        <v>57</v>
      </c>
      <c r="I630" s="175">
        <v>0</v>
      </c>
      <c r="J630" s="23"/>
    </row>
    <row r="631" spans="1:10" x14ac:dyDescent="0.25">
      <c r="A631" s="65" t="str">
        <f t="shared" si="9"/>
        <v xml:space="preserve">Cohort 201442644Den HaagMan0 tot 23 jaarSyriëHoger beroepsonderwijs (hbo) </v>
      </c>
      <c r="B631" s="159" t="s">
        <v>6</v>
      </c>
      <c r="C631" s="166">
        <v>42644</v>
      </c>
      <c r="D631" s="159" t="s">
        <v>7</v>
      </c>
      <c r="E631" s="159" t="s">
        <v>28</v>
      </c>
      <c r="F631" s="159" t="s">
        <v>26</v>
      </c>
      <c r="G631" s="159" t="s">
        <v>23</v>
      </c>
      <c r="H631" s="174" t="s">
        <v>58</v>
      </c>
      <c r="I631" s="175">
        <v>0</v>
      </c>
      <c r="J631" s="23"/>
    </row>
    <row r="632" spans="1:10" x14ac:dyDescent="0.25">
      <c r="A632" s="65" t="str">
        <f t="shared" si="9"/>
        <v xml:space="preserve">Cohort 201442644Den HaagMan0 tot 23 jaarSyriëWetenschappelijk onderwijs (wo) </v>
      </c>
      <c r="B632" s="159" t="s">
        <v>6</v>
      </c>
      <c r="C632" s="166">
        <v>42644</v>
      </c>
      <c r="D632" s="159" t="s">
        <v>7</v>
      </c>
      <c r="E632" s="159" t="s">
        <v>28</v>
      </c>
      <c r="F632" s="159" t="s">
        <v>26</v>
      </c>
      <c r="G632" s="159" t="s">
        <v>23</v>
      </c>
      <c r="H632" s="174" t="s">
        <v>59</v>
      </c>
      <c r="I632" s="175">
        <v>0</v>
      </c>
      <c r="J632" s="23"/>
    </row>
    <row r="633" spans="1:10" x14ac:dyDescent="0.25">
      <c r="A633" s="65" t="str">
        <f t="shared" si="9"/>
        <v>Cohort 201442644Den HaagMan0 tot 23 jaarSyriëGeen onderwijs</v>
      </c>
      <c r="B633" s="159" t="s">
        <v>6</v>
      </c>
      <c r="C633" s="166">
        <v>42644</v>
      </c>
      <c r="D633" s="159" t="s">
        <v>7</v>
      </c>
      <c r="E633" s="159" t="s">
        <v>28</v>
      </c>
      <c r="F633" s="159" t="s">
        <v>26</v>
      </c>
      <c r="G633" s="159" t="s">
        <v>23</v>
      </c>
      <c r="H633" s="159" t="s">
        <v>60</v>
      </c>
      <c r="I633" s="175">
        <v>0</v>
      </c>
      <c r="J633" s="23"/>
    </row>
    <row r="634" spans="1:10" x14ac:dyDescent="0.25">
      <c r="A634" s="65" t="str">
        <f t="shared" si="9"/>
        <v>Cohort 201442644Den HaagMan0 tot 23 jaarEritreaTotaal</v>
      </c>
      <c r="B634" s="159" t="s">
        <v>6</v>
      </c>
      <c r="C634" s="166">
        <v>42644</v>
      </c>
      <c r="D634" s="159" t="s">
        <v>7</v>
      </c>
      <c r="E634" s="159" t="s">
        <v>28</v>
      </c>
      <c r="F634" s="159" t="s">
        <v>26</v>
      </c>
      <c r="G634" s="159" t="s">
        <v>24</v>
      </c>
      <c r="H634" s="162" t="s">
        <v>8</v>
      </c>
      <c r="I634" s="175">
        <v>0</v>
      </c>
      <c r="J634" s="23"/>
    </row>
    <row r="635" spans="1:10" x14ac:dyDescent="0.25">
      <c r="A635" s="65" t="str">
        <f t="shared" si="9"/>
        <v xml:space="preserve">Cohort 201442644Den HaagMan0 tot 23 jaarEritreaPrimair onderwijs </v>
      </c>
      <c r="B635" s="159" t="s">
        <v>6</v>
      </c>
      <c r="C635" s="166">
        <v>42644</v>
      </c>
      <c r="D635" s="159" t="s">
        <v>7</v>
      </c>
      <c r="E635" s="159" t="s">
        <v>28</v>
      </c>
      <c r="F635" s="159" t="s">
        <v>26</v>
      </c>
      <c r="G635" s="159" t="s">
        <v>24</v>
      </c>
      <c r="H635" s="174" t="s">
        <v>55</v>
      </c>
      <c r="I635" s="175">
        <v>0</v>
      </c>
      <c r="J635" s="23"/>
    </row>
    <row r="636" spans="1:10" x14ac:dyDescent="0.25">
      <c r="A636" s="65" t="str">
        <f t="shared" si="9"/>
        <v>Cohort 201442644Den HaagMan0 tot 23 jaarEritreaVoortgezet onderwijs</v>
      </c>
      <c r="B636" s="159" t="s">
        <v>6</v>
      </c>
      <c r="C636" s="166">
        <v>42644</v>
      </c>
      <c r="D636" s="159" t="s">
        <v>7</v>
      </c>
      <c r="E636" s="159" t="s">
        <v>28</v>
      </c>
      <c r="F636" s="159" t="s">
        <v>26</v>
      </c>
      <c r="G636" s="159" t="s">
        <v>24</v>
      </c>
      <c r="H636" s="174" t="s">
        <v>56</v>
      </c>
      <c r="I636" s="175">
        <v>0</v>
      </c>
      <c r="J636" s="23"/>
    </row>
    <row r="637" spans="1:10" x14ac:dyDescent="0.25">
      <c r="A637" s="65" t="str">
        <f t="shared" si="9"/>
        <v xml:space="preserve">Cohort 201442644Den HaagMan0 tot 23 jaarEritreaMiddelbaar beroepsonderwijs (mbo) </v>
      </c>
      <c r="B637" s="159" t="s">
        <v>6</v>
      </c>
      <c r="C637" s="166">
        <v>42644</v>
      </c>
      <c r="D637" s="159" t="s">
        <v>7</v>
      </c>
      <c r="E637" s="159" t="s">
        <v>28</v>
      </c>
      <c r="F637" s="159" t="s">
        <v>26</v>
      </c>
      <c r="G637" s="159" t="s">
        <v>24</v>
      </c>
      <c r="H637" s="174" t="s">
        <v>57</v>
      </c>
      <c r="I637" s="175">
        <v>0</v>
      </c>
      <c r="J637" s="23"/>
    </row>
    <row r="638" spans="1:10" x14ac:dyDescent="0.25">
      <c r="A638" s="65" t="str">
        <f t="shared" si="9"/>
        <v xml:space="preserve">Cohort 201442644Den HaagMan0 tot 23 jaarEritreaHoger beroepsonderwijs (hbo) </v>
      </c>
      <c r="B638" s="159" t="s">
        <v>6</v>
      </c>
      <c r="C638" s="166">
        <v>42644</v>
      </c>
      <c r="D638" s="159" t="s">
        <v>7</v>
      </c>
      <c r="E638" s="159" t="s">
        <v>28</v>
      </c>
      <c r="F638" s="159" t="s">
        <v>26</v>
      </c>
      <c r="G638" s="159" t="s">
        <v>24</v>
      </c>
      <c r="H638" s="174" t="s">
        <v>58</v>
      </c>
      <c r="I638" s="175">
        <v>0</v>
      </c>
      <c r="J638" s="23"/>
    </row>
    <row r="639" spans="1:10" x14ac:dyDescent="0.25">
      <c r="A639" s="65" t="str">
        <f t="shared" si="9"/>
        <v xml:space="preserve">Cohort 201442644Den HaagMan0 tot 23 jaarEritreaWetenschappelijk onderwijs (wo) </v>
      </c>
      <c r="B639" s="159" t="s">
        <v>6</v>
      </c>
      <c r="C639" s="166">
        <v>42644</v>
      </c>
      <c r="D639" s="159" t="s">
        <v>7</v>
      </c>
      <c r="E639" s="159" t="s">
        <v>28</v>
      </c>
      <c r="F639" s="159" t="s">
        <v>26</v>
      </c>
      <c r="G639" s="159" t="s">
        <v>24</v>
      </c>
      <c r="H639" s="174" t="s">
        <v>59</v>
      </c>
      <c r="I639" s="175">
        <v>0</v>
      </c>
      <c r="J639" s="23"/>
    </row>
    <row r="640" spans="1:10" x14ac:dyDescent="0.25">
      <c r="A640" s="65" t="str">
        <f t="shared" si="9"/>
        <v>Cohort 201442644Den HaagMan0 tot 23 jaarEritreaGeen onderwijs</v>
      </c>
      <c r="B640" s="159" t="s">
        <v>6</v>
      </c>
      <c r="C640" s="166">
        <v>42644</v>
      </c>
      <c r="D640" s="159" t="s">
        <v>7</v>
      </c>
      <c r="E640" s="159" t="s">
        <v>28</v>
      </c>
      <c r="F640" s="159" t="s">
        <v>26</v>
      </c>
      <c r="G640" s="159" t="s">
        <v>24</v>
      </c>
      <c r="H640" s="159" t="s">
        <v>60</v>
      </c>
      <c r="I640" s="175">
        <v>0</v>
      </c>
      <c r="J640" s="23"/>
    </row>
    <row r="641" spans="1:10" x14ac:dyDescent="0.25">
      <c r="A641" s="65" t="str">
        <f t="shared" si="9"/>
        <v>Cohort 201442644Den HaagMan0 tot 23 jaarOverigTotaal</v>
      </c>
      <c r="B641" s="159" t="s">
        <v>6</v>
      </c>
      <c r="C641" s="166">
        <v>42644</v>
      </c>
      <c r="D641" s="159" t="s">
        <v>7</v>
      </c>
      <c r="E641" s="159" t="s">
        <v>28</v>
      </c>
      <c r="F641" s="159" t="s">
        <v>26</v>
      </c>
      <c r="G641" s="159" t="s">
        <v>25</v>
      </c>
      <c r="H641" s="162" t="s">
        <v>8</v>
      </c>
      <c r="I641" s="175">
        <v>15</v>
      </c>
      <c r="J641" s="23"/>
    </row>
    <row r="642" spans="1:10" x14ac:dyDescent="0.25">
      <c r="A642" s="65" t="str">
        <f t="shared" si="9"/>
        <v xml:space="preserve">Cohort 201442644Den HaagMan0 tot 23 jaarOverigPrimair onderwijs </v>
      </c>
      <c r="B642" s="159" t="s">
        <v>6</v>
      </c>
      <c r="C642" s="166">
        <v>42644</v>
      </c>
      <c r="D642" s="159" t="s">
        <v>7</v>
      </c>
      <c r="E642" s="159" t="s">
        <v>28</v>
      </c>
      <c r="F642" s="159" t="s">
        <v>26</v>
      </c>
      <c r="G642" s="159" t="s">
        <v>25</v>
      </c>
      <c r="H642" s="174" t="s">
        <v>55</v>
      </c>
      <c r="I642" s="175">
        <v>10</v>
      </c>
      <c r="J642" s="23"/>
    </row>
    <row r="643" spans="1:10" x14ac:dyDescent="0.25">
      <c r="A643" s="65" t="str">
        <f t="shared" si="9"/>
        <v>Cohort 201442644Den HaagMan0 tot 23 jaarOverigVoortgezet onderwijs</v>
      </c>
      <c r="B643" s="159" t="s">
        <v>6</v>
      </c>
      <c r="C643" s="166">
        <v>42644</v>
      </c>
      <c r="D643" s="159" t="s">
        <v>7</v>
      </c>
      <c r="E643" s="159" t="s">
        <v>28</v>
      </c>
      <c r="F643" s="159" t="s">
        <v>26</v>
      </c>
      <c r="G643" s="159" t="s">
        <v>25</v>
      </c>
      <c r="H643" s="174" t="s">
        <v>56</v>
      </c>
      <c r="I643" s="175">
        <v>5</v>
      </c>
      <c r="J643" s="23"/>
    </row>
    <row r="644" spans="1:10" x14ac:dyDescent="0.25">
      <c r="A644" s="65" t="str">
        <f t="shared" si="9"/>
        <v xml:space="preserve">Cohort 201442644Den HaagMan0 tot 23 jaarOverigMiddelbaar beroepsonderwijs (mbo) </v>
      </c>
      <c r="B644" s="159" t="s">
        <v>6</v>
      </c>
      <c r="C644" s="166">
        <v>42644</v>
      </c>
      <c r="D644" s="159" t="s">
        <v>7</v>
      </c>
      <c r="E644" s="159" t="s">
        <v>28</v>
      </c>
      <c r="F644" s="159" t="s">
        <v>26</v>
      </c>
      <c r="G644" s="159" t="s">
        <v>25</v>
      </c>
      <c r="H644" s="174" t="s">
        <v>57</v>
      </c>
      <c r="I644" s="175">
        <v>5</v>
      </c>
      <c r="J644" s="23"/>
    </row>
    <row r="645" spans="1:10" x14ac:dyDescent="0.25">
      <c r="A645" s="65" t="str">
        <f t="shared" ref="A645:A708" si="10">B645&amp;C645&amp;D645&amp;E645&amp;F645&amp;G645&amp;H645</f>
        <v xml:space="preserve">Cohort 201442644Den HaagMan0 tot 23 jaarOverigHoger beroepsonderwijs (hbo) </v>
      </c>
      <c r="B645" s="159" t="s">
        <v>6</v>
      </c>
      <c r="C645" s="166">
        <v>42644</v>
      </c>
      <c r="D645" s="159" t="s">
        <v>7</v>
      </c>
      <c r="E645" s="159" t="s">
        <v>28</v>
      </c>
      <c r="F645" s="159" t="s">
        <v>26</v>
      </c>
      <c r="G645" s="159" t="s">
        <v>25</v>
      </c>
      <c r="H645" s="174" t="s">
        <v>58</v>
      </c>
      <c r="I645" s="175">
        <v>0</v>
      </c>
      <c r="J645" s="23"/>
    </row>
    <row r="646" spans="1:10" x14ac:dyDescent="0.25">
      <c r="A646" s="65" t="str">
        <f t="shared" si="10"/>
        <v xml:space="preserve">Cohort 201442644Den HaagMan0 tot 23 jaarOverigWetenschappelijk onderwijs (wo) </v>
      </c>
      <c r="B646" s="159" t="s">
        <v>6</v>
      </c>
      <c r="C646" s="166">
        <v>42644</v>
      </c>
      <c r="D646" s="159" t="s">
        <v>7</v>
      </c>
      <c r="E646" s="159" t="s">
        <v>28</v>
      </c>
      <c r="F646" s="159" t="s">
        <v>26</v>
      </c>
      <c r="G646" s="159" t="s">
        <v>25</v>
      </c>
      <c r="H646" s="174" t="s">
        <v>59</v>
      </c>
      <c r="I646" s="175">
        <v>0</v>
      </c>
      <c r="J646" s="23"/>
    </row>
    <row r="647" spans="1:10" x14ac:dyDescent="0.25">
      <c r="A647" s="65" t="str">
        <f t="shared" si="10"/>
        <v>Cohort 201442644Den HaagMan0 tot 23 jaarOverigGeen onderwijs</v>
      </c>
      <c r="B647" s="159" t="s">
        <v>6</v>
      </c>
      <c r="C647" s="166">
        <v>42644</v>
      </c>
      <c r="D647" s="159" t="s">
        <v>7</v>
      </c>
      <c r="E647" s="159" t="s">
        <v>28</v>
      </c>
      <c r="F647" s="159" t="s">
        <v>26</v>
      </c>
      <c r="G647" s="159" t="s">
        <v>25</v>
      </c>
      <c r="H647" s="159" t="s">
        <v>60</v>
      </c>
      <c r="I647" s="175">
        <v>0</v>
      </c>
      <c r="J647" s="23"/>
    </row>
    <row r="648" spans="1:10" x14ac:dyDescent="0.25">
      <c r="A648" s="65" t="str">
        <f t="shared" si="10"/>
        <v>Cohort 201442644Den HaagMan23 tot 30 jaarTotaalTotaal</v>
      </c>
      <c r="B648" s="159" t="s">
        <v>6</v>
      </c>
      <c r="C648" s="166">
        <v>42644</v>
      </c>
      <c r="D648" s="159" t="s">
        <v>7</v>
      </c>
      <c r="E648" s="159" t="s">
        <v>28</v>
      </c>
      <c r="F648" s="159" t="s">
        <v>61</v>
      </c>
      <c r="G648" s="159" t="s">
        <v>8</v>
      </c>
      <c r="H648" s="162" t="s">
        <v>8</v>
      </c>
      <c r="I648" s="175">
        <v>20</v>
      </c>
      <c r="J648" s="23"/>
    </row>
    <row r="649" spans="1:10" x14ac:dyDescent="0.25">
      <c r="A649" s="65" t="str">
        <f t="shared" si="10"/>
        <v xml:space="preserve">Cohort 201442644Den HaagMan23 tot 30 jaarTotaalPrimair onderwijs </v>
      </c>
      <c r="B649" s="159" t="s">
        <v>6</v>
      </c>
      <c r="C649" s="166">
        <v>42644</v>
      </c>
      <c r="D649" s="159" t="s">
        <v>7</v>
      </c>
      <c r="E649" s="159" t="s">
        <v>28</v>
      </c>
      <c r="F649" s="159" t="s">
        <v>61</v>
      </c>
      <c r="G649" s="159" t="s">
        <v>8</v>
      </c>
      <c r="H649" s="174" t="s">
        <v>55</v>
      </c>
      <c r="I649" s="175">
        <v>0</v>
      </c>
      <c r="J649" s="23"/>
    </row>
    <row r="650" spans="1:10" x14ac:dyDescent="0.25">
      <c r="A650" s="65" t="str">
        <f t="shared" si="10"/>
        <v>Cohort 201442644Den HaagMan23 tot 30 jaarTotaalVoortgezet onderwijs</v>
      </c>
      <c r="B650" s="159" t="s">
        <v>6</v>
      </c>
      <c r="C650" s="166">
        <v>42644</v>
      </c>
      <c r="D650" s="159" t="s">
        <v>7</v>
      </c>
      <c r="E650" s="159" t="s">
        <v>28</v>
      </c>
      <c r="F650" s="159" t="s">
        <v>61</v>
      </c>
      <c r="G650" s="159" t="s">
        <v>8</v>
      </c>
      <c r="H650" s="174" t="s">
        <v>56</v>
      </c>
      <c r="I650" s="175">
        <v>0</v>
      </c>
      <c r="J650" s="23"/>
    </row>
    <row r="651" spans="1:10" x14ac:dyDescent="0.25">
      <c r="A651" s="65" t="str">
        <f t="shared" si="10"/>
        <v xml:space="preserve">Cohort 201442644Den HaagMan23 tot 30 jaarTotaalMiddelbaar beroepsonderwijs (mbo) </v>
      </c>
      <c r="B651" s="159" t="s">
        <v>6</v>
      </c>
      <c r="C651" s="166">
        <v>42644</v>
      </c>
      <c r="D651" s="159" t="s">
        <v>7</v>
      </c>
      <c r="E651" s="159" t="s">
        <v>28</v>
      </c>
      <c r="F651" s="159" t="s">
        <v>61</v>
      </c>
      <c r="G651" s="159" t="s">
        <v>8</v>
      </c>
      <c r="H651" s="174" t="s">
        <v>57</v>
      </c>
      <c r="I651" s="175">
        <v>0</v>
      </c>
      <c r="J651" s="23"/>
    </row>
    <row r="652" spans="1:10" x14ac:dyDescent="0.25">
      <c r="A652" s="65" t="str">
        <f t="shared" si="10"/>
        <v xml:space="preserve">Cohort 201442644Den HaagMan23 tot 30 jaarTotaalHoger beroepsonderwijs (hbo) </v>
      </c>
      <c r="B652" s="159" t="s">
        <v>6</v>
      </c>
      <c r="C652" s="166">
        <v>42644</v>
      </c>
      <c r="D652" s="159" t="s">
        <v>7</v>
      </c>
      <c r="E652" s="159" t="s">
        <v>28</v>
      </c>
      <c r="F652" s="159" t="s">
        <v>61</v>
      </c>
      <c r="G652" s="159" t="s">
        <v>8</v>
      </c>
      <c r="H652" s="174" t="s">
        <v>58</v>
      </c>
      <c r="I652" s="175">
        <v>0</v>
      </c>
      <c r="J652" s="23"/>
    </row>
    <row r="653" spans="1:10" x14ac:dyDescent="0.25">
      <c r="A653" s="65" t="str">
        <f t="shared" si="10"/>
        <v xml:space="preserve">Cohort 201442644Den HaagMan23 tot 30 jaarTotaalWetenschappelijk onderwijs (wo) </v>
      </c>
      <c r="B653" s="159" t="s">
        <v>6</v>
      </c>
      <c r="C653" s="166">
        <v>42644</v>
      </c>
      <c r="D653" s="159" t="s">
        <v>7</v>
      </c>
      <c r="E653" s="159" t="s">
        <v>28</v>
      </c>
      <c r="F653" s="159" t="s">
        <v>61</v>
      </c>
      <c r="G653" s="159" t="s">
        <v>8</v>
      </c>
      <c r="H653" s="174" t="s">
        <v>59</v>
      </c>
      <c r="I653" s="175">
        <v>0</v>
      </c>
      <c r="J653" s="23"/>
    </row>
    <row r="654" spans="1:10" x14ac:dyDescent="0.25">
      <c r="A654" s="65" t="str">
        <f t="shared" si="10"/>
        <v>Cohort 201442644Den HaagMan23 tot 30 jaarTotaalGeen onderwijs</v>
      </c>
      <c r="B654" s="159" t="s">
        <v>6</v>
      </c>
      <c r="C654" s="166">
        <v>42644</v>
      </c>
      <c r="D654" s="159" t="s">
        <v>7</v>
      </c>
      <c r="E654" s="159" t="s">
        <v>28</v>
      </c>
      <c r="F654" s="159" t="s">
        <v>61</v>
      </c>
      <c r="G654" s="159" t="s">
        <v>8</v>
      </c>
      <c r="H654" s="159" t="s">
        <v>60</v>
      </c>
      <c r="I654" s="175">
        <v>15</v>
      </c>
      <c r="J654" s="23"/>
    </row>
    <row r="655" spans="1:10" x14ac:dyDescent="0.25">
      <c r="A655" s="65" t="str">
        <f t="shared" si="10"/>
        <v>Cohort 201442644Den HaagMan23 tot 30 jaarSyriëTotaal</v>
      </c>
      <c r="B655" s="159" t="s">
        <v>6</v>
      </c>
      <c r="C655" s="166">
        <v>42644</v>
      </c>
      <c r="D655" s="159" t="s">
        <v>7</v>
      </c>
      <c r="E655" s="159" t="s">
        <v>28</v>
      </c>
      <c r="F655" s="159" t="s">
        <v>61</v>
      </c>
      <c r="G655" s="159" t="s">
        <v>23</v>
      </c>
      <c r="H655" s="162" t="s">
        <v>8</v>
      </c>
      <c r="I655" s="175">
        <v>5</v>
      </c>
      <c r="J655" s="23"/>
    </row>
    <row r="656" spans="1:10" x14ac:dyDescent="0.25">
      <c r="A656" s="65" t="str">
        <f t="shared" si="10"/>
        <v xml:space="preserve">Cohort 201442644Den HaagMan23 tot 30 jaarSyriëPrimair onderwijs </v>
      </c>
      <c r="B656" s="159" t="s">
        <v>6</v>
      </c>
      <c r="C656" s="166">
        <v>42644</v>
      </c>
      <c r="D656" s="159" t="s">
        <v>7</v>
      </c>
      <c r="E656" s="159" t="s">
        <v>28</v>
      </c>
      <c r="F656" s="159" t="s">
        <v>61</v>
      </c>
      <c r="G656" s="159" t="s">
        <v>23</v>
      </c>
      <c r="H656" s="174" t="s">
        <v>55</v>
      </c>
      <c r="I656" s="175">
        <v>0</v>
      </c>
      <c r="J656" s="23"/>
    </row>
    <row r="657" spans="1:10" x14ac:dyDescent="0.25">
      <c r="A657" s="65" t="str">
        <f t="shared" si="10"/>
        <v>Cohort 201442644Den HaagMan23 tot 30 jaarSyriëVoortgezet onderwijs</v>
      </c>
      <c r="B657" s="159" t="s">
        <v>6</v>
      </c>
      <c r="C657" s="166">
        <v>42644</v>
      </c>
      <c r="D657" s="159" t="s">
        <v>7</v>
      </c>
      <c r="E657" s="159" t="s">
        <v>28</v>
      </c>
      <c r="F657" s="159" t="s">
        <v>61</v>
      </c>
      <c r="G657" s="159" t="s">
        <v>23</v>
      </c>
      <c r="H657" s="174" t="s">
        <v>56</v>
      </c>
      <c r="I657" s="175">
        <v>0</v>
      </c>
      <c r="J657" s="23"/>
    </row>
    <row r="658" spans="1:10" x14ac:dyDescent="0.25">
      <c r="A658" s="65" t="str">
        <f t="shared" si="10"/>
        <v xml:space="preserve">Cohort 201442644Den HaagMan23 tot 30 jaarSyriëMiddelbaar beroepsonderwijs (mbo) </v>
      </c>
      <c r="B658" s="159" t="s">
        <v>6</v>
      </c>
      <c r="C658" s="166">
        <v>42644</v>
      </c>
      <c r="D658" s="159" t="s">
        <v>7</v>
      </c>
      <c r="E658" s="159" t="s">
        <v>28</v>
      </c>
      <c r="F658" s="159" t="s">
        <v>61</v>
      </c>
      <c r="G658" s="159" t="s">
        <v>23</v>
      </c>
      <c r="H658" s="174" t="s">
        <v>57</v>
      </c>
      <c r="I658" s="175">
        <v>0</v>
      </c>
      <c r="J658" s="23"/>
    </row>
    <row r="659" spans="1:10" x14ac:dyDescent="0.25">
      <c r="A659" s="65" t="str">
        <f t="shared" si="10"/>
        <v xml:space="preserve">Cohort 201442644Den HaagMan23 tot 30 jaarSyriëHoger beroepsonderwijs (hbo) </v>
      </c>
      <c r="B659" s="159" t="s">
        <v>6</v>
      </c>
      <c r="C659" s="166">
        <v>42644</v>
      </c>
      <c r="D659" s="159" t="s">
        <v>7</v>
      </c>
      <c r="E659" s="159" t="s">
        <v>28</v>
      </c>
      <c r="F659" s="159" t="s">
        <v>61</v>
      </c>
      <c r="G659" s="159" t="s">
        <v>23</v>
      </c>
      <c r="H659" s="174" t="s">
        <v>58</v>
      </c>
      <c r="I659" s="175">
        <v>0</v>
      </c>
      <c r="J659" s="23"/>
    </row>
    <row r="660" spans="1:10" x14ac:dyDescent="0.25">
      <c r="A660" s="65" t="str">
        <f t="shared" si="10"/>
        <v xml:space="preserve">Cohort 201442644Den HaagMan23 tot 30 jaarSyriëWetenschappelijk onderwijs (wo) </v>
      </c>
      <c r="B660" s="159" t="s">
        <v>6</v>
      </c>
      <c r="C660" s="166">
        <v>42644</v>
      </c>
      <c r="D660" s="159" t="s">
        <v>7</v>
      </c>
      <c r="E660" s="159" t="s">
        <v>28</v>
      </c>
      <c r="F660" s="159" t="s">
        <v>61</v>
      </c>
      <c r="G660" s="159" t="s">
        <v>23</v>
      </c>
      <c r="H660" s="174" t="s">
        <v>59</v>
      </c>
      <c r="I660" s="175">
        <v>0</v>
      </c>
      <c r="J660" s="23"/>
    </row>
    <row r="661" spans="1:10" x14ac:dyDescent="0.25">
      <c r="A661" s="65" t="str">
        <f t="shared" si="10"/>
        <v>Cohort 201442644Den HaagMan23 tot 30 jaarSyriëGeen onderwijs</v>
      </c>
      <c r="B661" s="159" t="s">
        <v>6</v>
      </c>
      <c r="C661" s="166">
        <v>42644</v>
      </c>
      <c r="D661" s="159" t="s">
        <v>7</v>
      </c>
      <c r="E661" s="159" t="s">
        <v>28</v>
      </c>
      <c r="F661" s="159" t="s">
        <v>61</v>
      </c>
      <c r="G661" s="159" t="s">
        <v>23</v>
      </c>
      <c r="H661" s="159" t="s">
        <v>60</v>
      </c>
      <c r="I661" s="175">
        <v>5</v>
      </c>
      <c r="J661" s="23"/>
    </row>
    <row r="662" spans="1:10" x14ac:dyDescent="0.25">
      <c r="A662" s="65" t="str">
        <f t="shared" si="10"/>
        <v>Cohort 201442644Den HaagMan23 tot 30 jaarEritreaTotaal</v>
      </c>
      <c r="B662" s="159" t="s">
        <v>6</v>
      </c>
      <c r="C662" s="166">
        <v>42644</v>
      </c>
      <c r="D662" s="159" t="s">
        <v>7</v>
      </c>
      <c r="E662" s="159" t="s">
        <v>28</v>
      </c>
      <c r="F662" s="159" t="s">
        <v>61</v>
      </c>
      <c r="G662" s="159" t="s">
        <v>24</v>
      </c>
      <c r="H662" s="162" t="s">
        <v>8</v>
      </c>
      <c r="I662" s="175">
        <v>5</v>
      </c>
      <c r="J662" s="23"/>
    </row>
    <row r="663" spans="1:10" x14ac:dyDescent="0.25">
      <c r="A663" s="65" t="str">
        <f t="shared" si="10"/>
        <v xml:space="preserve">Cohort 201442644Den HaagMan23 tot 30 jaarEritreaPrimair onderwijs </v>
      </c>
      <c r="B663" s="159" t="s">
        <v>6</v>
      </c>
      <c r="C663" s="166">
        <v>42644</v>
      </c>
      <c r="D663" s="159" t="s">
        <v>7</v>
      </c>
      <c r="E663" s="159" t="s">
        <v>28</v>
      </c>
      <c r="F663" s="159" t="s">
        <v>61</v>
      </c>
      <c r="G663" s="159" t="s">
        <v>24</v>
      </c>
      <c r="H663" s="174" t="s">
        <v>55</v>
      </c>
      <c r="I663" s="175">
        <v>0</v>
      </c>
      <c r="J663" s="23"/>
    </row>
    <row r="664" spans="1:10" x14ac:dyDescent="0.25">
      <c r="A664" s="65" t="str">
        <f t="shared" si="10"/>
        <v>Cohort 201442644Den HaagMan23 tot 30 jaarEritreaVoortgezet onderwijs</v>
      </c>
      <c r="B664" s="159" t="s">
        <v>6</v>
      </c>
      <c r="C664" s="166">
        <v>42644</v>
      </c>
      <c r="D664" s="159" t="s">
        <v>7</v>
      </c>
      <c r="E664" s="159" t="s">
        <v>28</v>
      </c>
      <c r="F664" s="159" t="s">
        <v>61</v>
      </c>
      <c r="G664" s="159" t="s">
        <v>24</v>
      </c>
      <c r="H664" s="174" t="s">
        <v>56</v>
      </c>
      <c r="I664" s="175">
        <v>0</v>
      </c>
      <c r="J664" s="23"/>
    </row>
    <row r="665" spans="1:10" x14ac:dyDescent="0.25">
      <c r="A665" s="65" t="str">
        <f t="shared" si="10"/>
        <v xml:space="preserve">Cohort 201442644Den HaagMan23 tot 30 jaarEritreaMiddelbaar beroepsonderwijs (mbo) </v>
      </c>
      <c r="B665" s="159" t="s">
        <v>6</v>
      </c>
      <c r="C665" s="166">
        <v>42644</v>
      </c>
      <c r="D665" s="159" t="s">
        <v>7</v>
      </c>
      <c r="E665" s="159" t="s">
        <v>28</v>
      </c>
      <c r="F665" s="159" t="s">
        <v>61</v>
      </c>
      <c r="G665" s="159" t="s">
        <v>24</v>
      </c>
      <c r="H665" s="174" t="s">
        <v>57</v>
      </c>
      <c r="I665" s="175">
        <v>0</v>
      </c>
      <c r="J665" s="23"/>
    </row>
    <row r="666" spans="1:10" x14ac:dyDescent="0.25">
      <c r="A666" s="65" t="str">
        <f t="shared" si="10"/>
        <v xml:space="preserve">Cohort 201442644Den HaagMan23 tot 30 jaarEritreaHoger beroepsonderwijs (hbo) </v>
      </c>
      <c r="B666" s="159" t="s">
        <v>6</v>
      </c>
      <c r="C666" s="166">
        <v>42644</v>
      </c>
      <c r="D666" s="159" t="s">
        <v>7</v>
      </c>
      <c r="E666" s="159" t="s">
        <v>28</v>
      </c>
      <c r="F666" s="159" t="s">
        <v>61</v>
      </c>
      <c r="G666" s="159" t="s">
        <v>24</v>
      </c>
      <c r="H666" s="174" t="s">
        <v>58</v>
      </c>
      <c r="I666" s="175">
        <v>0</v>
      </c>
      <c r="J666" s="23"/>
    </row>
    <row r="667" spans="1:10" x14ac:dyDescent="0.25">
      <c r="A667" s="65" t="str">
        <f t="shared" si="10"/>
        <v xml:space="preserve">Cohort 201442644Den HaagMan23 tot 30 jaarEritreaWetenschappelijk onderwijs (wo) </v>
      </c>
      <c r="B667" s="159" t="s">
        <v>6</v>
      </c>
      <c r="C667" s="166">
        <v>42644</v>
      </c>
      <c r="D667" s="159" t="s">
        <v>7</v>
      </c>
      <c r="E667" s="159" t="s">
        <v>28</v>
      </c>
      <c r="F667" s="159" t="s">
        <v>61</v>
      </c>
      <c r="G667" s="159" t="s">
        <v>24</v>
      </c>
      <c r="H667" s="174" t="s">
        <v>59</v>
      </c>
      <c r="I667" s="175">
        <v>0</v>
      </c>
      <c r="J667" s="23"/>
    </row>
    <row r="668" spans="1:10" x14ac:dyDescent="0.25">
      <c r="A668" s="65" t="str">
        <f t="shared" si="10"/>
        <v>Cohort 201442644Den HaagMan23 tot 30 jaarEritreaGeen onderwijs</v>
      </c>
      <c r="B668" s="159" t="s">
        <v>6</v>
      </c>
      <c r="C668" s="166">
        <v>42644</v>
      </c>
      <c r="D668" s="159" t="s">
        <v>7</v>
      </c>
      <c r="E668" s="159" t="s">
        <v>28</v>
      </c>
      <c r="F668" s="159" t="s">
        <v>61</v>
      </c>
      <c r="G668" s="159" t="s">
        <v>24</v>
      </c>
      <c r="H668" s="159" t="s">
        <v>60</v>
      </c>
      <c r="I668" s="175">
        <v>5</v>
      </c>
      <c r="J668" s="23"/>
    </row>
    <row r="669" spans="1:10" x14ac:dyDescent="0.25">
      <c r="A669" s="65" t="str">
        <f t="shared" si="10"/>
        <v>Cohort 201442644Den HaagMan23 tot 30 jaarOverigTotaal</v>
      </c>
      <c r="B669" s="159" t="s">
        <v>6</v>
      </c>
      <c r="C669" s="166">
        <v>42644</v>
      </c>
      <c r="D669" s="159" t="s">
        <v>7</v>
      </c>
      <c r="E669" s="159" t="s">
        <v>28</v>
      </c>
      <c r="F669" s="159" t="s">
        <v>61</v>
      </c>
      <c r="G669" s="159" t="s">
        <v>25</v>
      </c>
      <c r="H669" s="162" t="s">
        <v>8</v>
      </c>
      <c r="I669" s="175">
        <v>10</v>
      </c>
      <c r="J669" s="23"/>
    </row>
    <row r="670" spans="1:10" x14ac:dyDescent="0.25">
      <c r="A670" s="65" t="str">
        <f t="shared" si="10"/>
        <v xml:space="preserve">Cohort 201442644Den HaagMan23 tot 30 jaarOverigPrimair onderwijs </v>
      </c>
      <c r="B670" s="159" t="s">
        <v>6</v>
      </c>
      <c r="C670" s="166">
        <v>42644</v>
      </c>
      <c r="D670" s="159" t="s">
        <v>7</v>
      </c>
      <c r="E670" s="159" t="s">
        <v>28</v>
      </c>
      <c r="F670" s="159" t="s">
        <v>61</v>
      </c>
      <c r="G670" s="159" t="s">
        <v>25</v>
      </c>
      <c r="H670" s="174" t="s">
        <v>55</v>
      </c>
      <c r="I670" s="175">
        <v>0</v>
      </c>
      <c r="J670" s="23"/>
    </row>
    <row r="671" spans="1:10" x14ac:dyDescent="0.25">
      <c r="A671" s="65" t="str">
        <f t="shared" si="10"/>
        <v>Cohort 201442644Den HaagMan23 tot 30 jaarOverigVoortgezet onderwijs</v>
      </c>
      <c r="B671" s="159" t="s">
        <v>6</v>
      </c>
      <c r="C671" s="166">
        <v>42644</v>
      </c>
      <c r="D671" s="159" t="s">
        <v>7</v>
      </c>
      <c r="E671" s="159" t="s">
        <v>28</v>
      </c>
      <c r="F671" s="159" t="s">
        <v>61</v>
      </c>
      <c r="G671" s="159" t="s">
        <v>25</v>
      </c>
      <c r="H671" s="174" t="s">
        <v>56</v>
      </c>
      <c r="I671" s="175">
        <v>0</v>
      </c>
      <c r="J671" s="23"/>
    </row>
    <row r="672" spans="1:10" x14ac:dyDescent="0.25">
      <c r="A672" s="65" t="str">
        <f t="shared" si="10"/>
        <v xml:space="preserve">Cohort 201442644Den HaagMan23 tot 30 jaarOverigMiddelbaar beroepsonderwijs (mbo) </v>
      </c>
      <c r="B672" s="159" t="s">
        <v>6</v>
      </c>
      <c r="C672" s="166">
        <v>42644</v>
      </c>
      <c r="D672" s="159" t="s">
        <v>7</v>
      </c>
      <c r="E672" s="159" t="s">
        <v>28</v>
      </c>
      <c r="F672" s="159" t="s">
        <v>61</v>
      </c>
      <c r="G672" s="159" t="s">
        <v>25</v>
      </c>
      <c r="H672" s="174" t="s">
        <v>57</v>
      </c>
      <c r="I672" s="175">
        <v>0</v>
      </c>
      <c r="J672" s="23"/>
    </row>
    <row r="673" spans="1:10" x14ac:dyDescent="0.25">
      <c r="A673" s="65" t="str">
        <f t="shared" si="10"/>
        <v xml:space="preserve">Cohort 201442644Den HaagMan23 tot 30 jaarOverigHoger beroepsonderwijs (hbo) </v>
      </c>
      <c r="B673" s="159" t="s">
        <v>6</v>
      </c>
      <c r="C673" s="166">
        <v>42644</v>
      </c>
      <c r="D673" s="159" t="s">
        <v>7</v>
      </c>
      <c r="E673" s="159" t="s">
        <v>28</v>
      </c>
      <c r="F673" s="159" t="s">
        <v>61</v>
      </c>
      <c r="G673" s="159" t="s">
        <v>25</v>
      </c>
      <c r="H673" s="174" t="s">
        <v>58</v>
      </c>
      <c r="I673" s="175">
        <v>0</v>
      </c>
      <c r="J673" s="23"/>
    </row>
    <row r="674" spans="1:10" x14ac:dyDescent="0.25">
      <c r="A674" s="65" t="str">
        <f t="shared" si="10"/>
        <v xml:space="preserve">Cohort 201442644Den HaagMan23 tot 30 jaarOverigWetenschappelijk onderwijs (wo) </v>
      </c>
      <c r="B674" s="159" t="s">
        <v>6</v>
      </c>
      <c r="C674" s="166">
        <v>42644</v>
      </c>
      <c r="D674" s="159" t="s">
        <v>7</v>
      </c>
      <c r="E674" s="159" t="s">
        <v>28</v>
      </c>
      <c r="F674" s="159" t="s">
        <v>61</v>
      </c>
      <c r="G674" s="159" t="s">
        <v>25</v>
      </c>
      <c r="H674" s="174" t="s">
        <v>59</v>
      </c>
      <c r="I674" s="175">
        <v>0</v>
      </c>
      <c r="J674" s="23"/>
    </row>
    <row r="675" spans="1:10" x14ac:dyDescent="0.25">
      <c r="A675" s="65" t="str">
        <f t="shared" si="10"/>
        <v>Cohort 201442644Den HaagMan23 tot 30 jaarOverigGeen onderwijs</v>
      </c>
      <c r="B675" s="159" t="s">
        <v>6</v>
      </c>
      <c r="C675" s="166">
        <v>42644</v>
      </c>
      <c r="D675" s="159" t="s">
        <v>7</v>
      </c>
      <c r="E675" s="159" t="s">
        <v>28</v>
      </c>
      <c r="F675" s="159" t="s">
        <v>61</v>
      </c>
      <c r="G675" s="159" t="s">
        <v>25</v>
      </c>
      <c r="H675" s="159" t="s">
        <v>60</v>
      </c>
      <c r="I675" s="175">
        <v>5</v>
      </c>
      <c r="J675" s="23"/>
    </row>
    <row r="676" spans="1:10" x14ac:dyDescent="0.25">
      <c r="A676" s="65" t="str">
        <f t="shared" si="10"/>
        <v>Cohort 201442644Den HaagVrouwTotaalTotaalTotaal</v>
      </c>
      <c r="B676" s="159" t="s">
        <v>6</v>
      </c>
      <c r="C676" s="166">
        <v>42644</v>
      </c>
      <c r="D676" s="159" t="s">
        <v>7</v>
      </c>
      <c r="E676" s="159" t="s">
        <v>29</v>
      </c>
      <c r="F676" s="159" t="s">
        <v>8</v>
      </c>
      <c r="G676" s="159" t="s">
        <v>8</v>
      </c>
      <c r="H676" s="162" t="s">
        <v>8</v>
      </c>
      <c r="I676" s="175">
        <v>30</v>
      </c>
      <c r="J676" s="23"/>
    </row>
    <row r="677" spans="1:10" x14ac:dyDescent="0.25">
      <c r="A677" s="65" t="str">
        <f t="shared" si="10"/>
        <v xml:space="preserve">Cohort 201442644Den HaagVrouwTotaalTotaalPrimair onderwijs </v>
      </c>
      <c r="B677" s="159" t="s">
        <v>6</v>
      </c>
      <c r="C677" s="166">
        <v>42644</v>
      </c>
      <c r="D677" s="159" t="s">
        <v>7</v>
      </c>
      <c r="E677" s="159" t="s">
        <v>29</v>
      </c>
      <c r="F677" s="159" t="s">
        <v>8</v>
      </c>
      <c r="G677" s="159" t="s">
        <v>8</v>
      </c>
      <c r="H677" s="174" t="s">
        <v>55</v>
      </c>
      <c r="I677" s="175">
        <v>10</v>
      </c>
      <c r="J677" s="23"/>
    </row>
    <row r="678" spans="1:10" x14ac:dyDescent="0.25">
      <c r="A678" s="65" t="str">
        <f t="shared" si="10"/>
        <v>Cohort 201442644Den HaagVrouwTotaalTotaalVoortgezet onderwijs</v>
      </c>
      <c r="B678" s="159" t="s">
        <v>6</v>
      </c>
      <c r="C678" s="166">
        <v>42644</v>
      </c>
      <c r="D678" s="159" t="s">
        <v>7</v>
      </c>
      <c r="E678" s="159" t="s">
        <v>29</v>
      </c>
      <c r="F678" s="159" t="s">
        <v>8</v>
      </c>
      <c r="G678" s="159" t="s">
        <v>8</v>
      </c>
      <c r="H678" s="174" t="s">
        <v>56</v>
      </c>
      <c r="I678" s="175">
        <v>5</v>
      </c>
      <c r="J678" s="23"/>
    </row>
    <row r="679" spans="1:10" x14ac:dyDescent="0.25">
      <c r="A679" s="65" t="str">
        <f t="shared" si="10"/>
        <v xml:space="preserve">Cohort 201442644Den HaagVrouwTotaalTotaalMiddelbaar beroepsonderwijs (mbo) </v>
      </c>
      <c r="B679" s="159" t="s">
        <v>6</v>
      </c>
      <c r="C679" s="166">
        <v>42644</v>
      </c>
      <c r="D679" s="159" t="s">
        <v>7</v>
      </c>
      <c r="E679" s="159" t="s">
        <v>29</v>
      </c>
      <c r="F679" s="159" t="s">
        <v>8</v>
      </c>
      <c r="G679" s="159" t="s">
        <v>8</v>
      </c>
      <c r="H679" s="174" t="s">
        <v>57</v>
      </c>
      <c r="I679" s="175">
        <v>5</v>
      </c>
      <c r="J679" s="23"/>
    </row>
    <row r="680" spans="1:10" x14ac:dyDescent="0.25">
      <c r="A680" s="65" t="str">
        <f t="shared" si="10"/>
        <v xml:space="preserve">Cohort 201442644Den HaagVrouwTotaalTotaalHoger beroepsonderwijs (hbo) </v>
      </c>
      <c r="B680" s="159" t="s">
        <v>6</v>
      </c>
      <c r="C680" s="166">
        <v>42644</v>
      </c>
      <c r="D680" s="159" t="s">
        <v>7</v>
      </c>
      <c r="E680" s="159" t="s">
        <v>29</v>
      </c>
      <c r="F680" s="159" t="s">
        <v>8</v>
      </c>
      <c r="G680" s="159" t="s">
        <v>8</v>
      </c>
      <c r="H680" s="174" t="s">
        <v>58</v>
      </c>
      <c r="I680" s="175">
        <v>0</v>
      </c>
      <c r="J680" s="23"/>
    </row>
    <row r="681" spans="1:10" x14ac:dyDescent="0.25">
      <c r="A681" s="65" t="str">
        <f t="shared" si="10"/>
        <v xml:space="preserve">Cohort 201442644Den HaagVrouwTotaalTotaalWetenschappelijk onderwijs (wo) </v>
      </c>
      <c r="B681" s="159" t="s">
        <v>6</v>
      </c>
      <c r="C681" s="166">
        <v>42644</v>
      </c>
      <c r="D681" s="159" t="s">
        <v>7</v>
      </c>
      <c r="E681" s="159" t="s">
        <v>29</v>
      </c>
      <c r="F681" s="159" t="s">
        <v>8</v>
      </c>
      <c r="G681" s="159" t="s">
        <v>8</v>
      </c>
      <c r="H681" s="174" t="s">
        <v>59</v>
      </c>
      <c r="I681" s="175">
        <v>0</v>
      </c>
      <c r="J681" s="23"/>
    </row>
    <row r="682" spans="1:10" x14ac:dyDescent="0.25">
      <c r="A682" s="65" t="str">
        <f t="shared" si="10"/>
        <v>Cohort 201442644Den HaagVrouwTotaalTotaalGeen onderwijs</v>
      </c>
      <c r="B682" s="159" t="s">
        <v>6</v>
      </c>
      <c r="C682" s="166">
        <v>42644</v>
      </c>
      <c r="D682" s="159" t="s">
        <v>7</v>
      </c>
      <c r="E682" s="159" t="s">
        <v>29</v>
      </c>
      <c r="F682" s="159" t="s">
        <v>8</v>
      </c>
      <c r="G682" s="159" t="s">
        <v>8</v>
      </c>
      <c r="H682" s="159" t="s">
        <v>60</v>
      </c>
      <c r="I682" s="175">
        <v>10</v>
      </c>
      <c r="J682" s="23"/>
    </row>
    <row r="683" spans="1:10" x14ac:dyDescent="0.25">
      <c r="A683" s="65" t="str">
        <f t="shared" si="10"/>
        <v>Cohort 201442644Den HaagVrouwTotaalSyriëTotaal</v>
      </c>
      <c r="B683" s="159" t="s">
        <v>6</v>
      </c>
      <c r="C683" s="166">
        <v>42644</v>
      </c>
      <c r="D683" s="159" t="s">
        <v>7</v>
      </c>
      <c r="E683" s="159" t="s">
        <v>29</v>
      </c>
      <c r="F683" s="159" t="s">
        <v>8</v>
      </c>
      <c r="G683" s="159" t="s">
        <v>23</v>
      </c>
      <c r="H683" s="162" t="s">
        <v>8</v>
      </c>
      <c r="I683" s="175">
        <v>5</v>
      </c>
      <c r="J683" s="23"/>
    </row>
    <row r="684" spans="1:10" x14ac:dyDescent="0.25">
      <c r="A684" s="65" t="str">
        <f t="shared" si="10"/>
        <v xml:space="preserve">Cohort 201442644Den HaagVrouwTotaalSyriëPrimair onderwijs </v>
      </c>
      <c r="B684" s="159" t="s">
        <v>6</v>
      </c>
      <c r="C684" s="166">
        <v>42644</v>
      </c>
      <c r="D684" s="159" t="s">
        <v>7</v>
      </c>
      <c r="E684" s="159" t="s">
        <v>29</v>
      </c>
      <c r="F684" s="159" t="s">
        <v>8</v>
      </c>
      <c r="G684" s="159" t="s">
        <v>23</v>
      </c>
      <c r="H684" s="174" t="s">
        <v>55</v>
      </c>
      <c r="I684" s="175">
        <v>0</v>
      </c>
      <c r="J684" s="23"/>
    </row>
    <row r="685" spans="1:10" x14ac:dyDescent="0.25">
      <c r="A685" s="65" t="str">
        <f t="shared" si="10"/>
        <v>Cohort 201442644Den HaagVrouwTotaalSyriëVoortgezet onderwijs</v>
      </c>
      <c r="B685" s="159" t="s">
        <v>6</v>
      </c>
      <c r="C685" s="166">
        <v>42644</v>
      </c>
      <c r="D685" s="159" t="s">
        <v>7</v>
      </c>
      <c r="E685" s="159" t="s">
        <v>29</v>
      </c>
      <c r="F685" s="159" t="s">
        <v>8</v>
      </c>
      <c r="G685" s="159" t="s">
        <v>23</v>
      </c>
      <c r="H685" s="174" t="s">
        <v>56</v>
      </c>
      <c r="I685" s="175">
        <v>0</v>
      </c>
      <c r="J685" s="23"/>
    </row>
    <row r="686" spans="1:10" x14ac:dyDescent="0.25">
      <c r="A686" s="65" t="str">
        <f t="shared" si="10"/>
        <v xml:space="preserve">Cohort 201442644Den HaagVrouwTotaalSyriëMiddelbaar beroepsonderwijs (mbo) </v>
      </c>
      <c r="B686" s="159" t="s">
        <v>6</v>
      </c>
      <c r="C686" s="166">
        <v>42644</v>
      </c>
      <c r="D686" s="159" t="s">
        <v>7</v>
      </c>
      <c r="E686" s="159" t="s">
        <v>29</v>
      </c>
      <c r="F686" s="159" t="s">
        <v>8</v>
      </c>
      <c r="G686" s="159" t="s">
        <v>23</v>
      </c>
      <c r="H686" s="174" t="s">
        <v>57</v>
      </c>
      <c r="I686" s="175">
        <v>0</v>
      </c>
      <c r="J686" s="23"/>
    </row>
    <row r="687" spans="1:10" x14ac:dyDescent="0.25">
      <c r="A687" s="65" t="str">
        <f t="shared" si="10"/>
        <v xml:space="preserve">Cohort 201442644Den HaagVrouwTotaalSyriëHoger beroepsonderwijs (hbo) </v>
      </c>
      <c r="B687" s="159" t="s">
        <v>6</v>
      </c>
      <c r="C687" s="166">
        <v>42644</v>
      </c>
      <c r="D687" s="159" t="s">
        <v>7</v>
      </c>
      <c r="E687" s="159" t="s">
        <v>29</v>
      </c>
      <c r="F687" s="159" t="s">
        <v>8</v>
      </c>
      <c r="G687" s="159" t="s">
        <v>23</v>
      </c>
      <c r="H687" s="174" t="s">
        <v>58</v>
      </c>
      <c r="I687" s="175">
        <v>0</v>
      </c>
      <c r="J687" s="23"/>
    </row>
    <row r="688" spans="1:10" x14ac:dyDescent="0.25">
      <c r="A688" s="65" t="str">
        <f t="shared" si="10"/>
        <v xml:space="preserve">Cohort 201442644Den HaagVrouwTotaalSyriëWetenschappelijk onderwijs (wo) </v>
      </c>
      <c r="B688" s="159" t="s">
        <v>6</v>
      </c>
      <c r="C688" s="166">
        <v>42644</v>
      </c>
      <c r="D688" s="159" t="s">
        <v>7</v>
      </c>
      <c r="E688" s="159" t="s">
        <v>29</v>
      </c>
      <c r="F688" s="159" t="s">
        <v>8</v>
      </c>
      <c r="G688" s="159" t="s">
        <v>23</v>
      </c>
      <c r="H688" s="174" t="s">
        <v>59</v>
      </c>
      <c r="I688" s="175">
        <v>0</v>
      </c>
      <c r="J688" s="23"/>
    </row>
    <row r="689" spans="1:10" x14ac:dyDescent="0.25">
      <c r="A689" s="65" t="str">
        <f t="shared" si="10"/>
        <v>Cohort 201442644Den HaagVrouwTotaalSyriëGeen onderwijs</v>
      </c>
      <c r="B689" s="159" t="s">
        <v>6</v>
      </c>
      <c r="C689" s="166">
        <v>42644</v>
      </c>
      <c r="D689" s="159" t="s">
        <v>7</v>
      </c>
      <c r="E689" s="159" t="s">
        <v>29</v>
      </c>
      <c r="F689" s="159" t="s">
        <v>8</v>
      </c>
      <c r="G689" s="159" t="s">
        <v>23</v>
      </c>
      <c r="H689" s="159" t="s">
        <v>60</v>
      </c>
      <c r="I689" s="175">
        <v>0</v>
      </c>
      <c r="J689" s="23"/>
    </row>
    <row r="690" spans="1:10" x14ac:dyDescent="0.25">
      <c r="A690" s="65" t="str">
        <f t="shared" si="10"/>
        <v>Cohort 201442644Den HaagVrouwTotaalEritreaTotaal</v>
      </c>
      <c r="B690" s="159" t="s">
        <v>6</v>
      </c>
      <c r="C690" s="166">
        <v>42644</v>
      </c>
      <c r="D690" s="159" t="s">
        <v>7</v>
      </c>
      <c r="E690" s="159" t="s">
        <v>29</v>
      </c>
      <c r="F690" s="159" t="s">
        <v>8</v>
      </c>
      <c r="G690" s="159" t="s">
        <v>24</v>
      </c>
      <c r="H690" s="162" t="s">
        <v>8</v>
      </c>
      <c r="I690" s="175">
        <v>0</v>
      </c>
      <c r="J690" s="23"/>
    </row>
    <row r="691" spans="1:10" x14ac:dyDescent="0.25">
      <c r="A691" s="65" t="str">
        <f t="shared" si="10"/>
        <v xml:space="preserve">Cohort 201442644Den HaagVrouwTotaalEritreaPrimair onderwijs </v>
      </c>
      <c r="B691" s="159" t="s">
        <v>6</v>
      </c>
      <c r="C691" s="166">
        <v>42644</v>
      </c>
      <c r="D691" s="159" t="s">
        <v>7</v>
      </c>
      <c r="E691" s="159" t="s">
        <v>29</v>
      </c>
      <c r="F691" s="159" t="s">
        <v>8</v>
      </c>
      <c r="G691" s="159" t="s">
        <v>24</v>
      </c>
      <c r="H691" s="174" t="s">
        <v>55</v>
      </c>
      <c r="I691" s="175">
        <v>0</v>
      </c>
      <c r="J691" s="23"/>
    </row>
    <row r="692" spans="1:10" x14ac:dyDescent="0.25">
      <c r="A692" s="65" t="str">
        <f t="shared" si="10"/>
        <v>Cohort 201442644Den HaagVrouwTotaalEritreaVoortgezet onderwijs</v>
      </c>
      <c r="B692" s="159" t="s">
        <v>6</v>
      </c>
      <c r="C692" s="166">
        <v>42644</v>
      </c>
      <c r="D692" s="159" t="s">
        <v>7</v>
      </c>
      <c r="E692" s="159" t="s">
        <v>29</v>
      </c>
      <c r="F692" s="159" t="s">
        <v>8</v>
      </c>
      <c r="G692" s="159" t="s">
        <v>24</v>
      </c>
      <c r="H692" s="174" t="s">
        <v>56</v>
      </c>
      <c r="I692" s="175">
        <v>0</v>
      </c>
      <c r="J692" s="23"/>
    </row>
    <row r="693" spans="1:10" x14ac:dyDescent="0.25">
      <c r="A693" s="65" t="str">
        <f t="shared" si="10"/>
        <v xml:space="preserve">Cohort 201442644Den HaagVrouwTotaalEritreaMiddelbaar beroepsonderwijs (mbo) </v>
      </c>
      <c r="B693" s="159" t="s">
        <v>6</v>
      </c>
      <c r="C693" s="166">
        <v>42644</v>
      </c>
      <c r="D693" s="159" t="s">
        <v>7</v>
      </c>
      <c r="E693" s="159" t="s">
        <v>29</v>
      </c>
      <c r="F693" s="159" t="s">
        <v>8</v>
      </c>
      <c r="G693" s="159" t="s">
        <v>24</v>
      </c>
      <c r="H693" s="174" t="s">
        <v>57</v>
      </c>
      <c r="I693" s="175">
        <v>0</v>
      </c>
      <c r="J693" s="23"/>
    </row>
    <row r="694" spans="1:10" x14ac:dyDescent="0.25">
      <c r="A694" s="65" t="str">
        <f t="shared" si="10"/>
        <v xml:space="preserve">Cohort 201442644Den HaagVrouwTotaalEritreaHoger beroepsonderwijs (hbo) </v>
      </c>
      <c r="B694" s="159" t="s">
        <v>6</v>
      </c>
      <c r="C694" s="166">
        <v>42644</v>
      </c>
      <c r="D694" s="159" t="s">
        <v>7</v>
      </c>
      <c r="E694" s="159" t="s">
        <v>29</v>
      </c>
      <c r="F694" s="159" t="s">
        <v>8</v>
      </c>
      <c r="G694" s="159" t="s">
        <v>24</v>
      </c>
      <c r="H694" s="174" t="s">
        <v>58</v>
      </c>
      <c r="I694" s="175">
        <v>0</v>
      </c>
      <c r="J694" s="23"/>
    </row>
    <row r="695" spans="1:10" x14ac:dyDescent="0.25">
      <c r="A695" s="65" t="str">
        <f t="shared" si="10"/>
        <v xml:space="preserve">Cohort 201442644Den HaagVrouwTotaalEritreaWetenschappelijk onderwijs (wo) </v>
      </c>
      <c r="B695" s="159" t="s">
        <v>6</v>
      </c>
      <c r="C695" s="166">
        <v>42644</v>
      </c>
      <c r="D695" s="159" t="s">
        <v>7</v>
      </c>
      <c r="E695" s="159" t="s">
        <v>29</v>
      </c>
      <c r="F695" s="159" t="s">
        <v>8</v>
      </c>
      <c r="G695" s="159" t="s">
        <v>24</v>
      </c>
      <c r="H695" s="174" t="s">
        <v>59</v>
      </c>
      <c r="I695" s="175">
        <v>0</v>
      </c>
      <c r="J695" s="23"/>
    </row>
    <row r="696" spans="1:10" x14ac:dyDescent="0.25">
      <c r="A696" s="65" t="str">
        <f t="shared" si="10"/>
        <v>Cohort 201442644Den HaagVrouwTotaalEritreaGeen onderwijs</v>
      </c>
      <c r="B696" s="159" t="s">
        <v>6</v>
      </c>
      <c r="C696" s="166">
        <v>42644</v>
      </c>
      <c r="D696" s="159" t="s">
        <v>7</v>
      </c>
      <c r="E696" s="159" t="s">
        <v>29</v>
      </c>
      <c r="F696" s="159" t="s">
        <v>8</v>
      </c>
      <c r="G696" s="159" t="s">
        <v>24</v>
      </c>
      <c r="H696" s="159" t="s">
        <v>60</v>
      </c>
      <c r="I696" s="175">
        <v>0</v>
      </c>
      <c r="J696" s="23"/>
    </row>
    <row r="697" spans="1:10" x14ac:dyDescent="0.25">
      <c r="A697" s="65" t="str">
        <f t="shared" si="10"/>
        <v>Cohort 201442644Den HaagVrouwTotaalOverigTotaal</v>
      </c>
      <c r="B697" s="159" t="s">
        <v>6</v>
      </c>
      <c r="C697" s="166">
        <v>42644</v>
      </c>
      <c r="D697" s="159" t="s">
        <v>7</v>
      </c>
      <c r="E697" s="159" t="s">
        <v>29</v>
      </c>
      <c r="F697" s="159" t="s">
        <v>8</v>
      </c>
      <c r="G697" s="159" t="s">
        <v>25</v>
      </c>
      <c r="H697" s="162" t="s">
        <v>8</v>
      </c>
      <c r="I697" s="175">
        <v>25</v>
      </c>
      <c r="J697" s="23"/>
    </row>
    <row r="698" spans="1:10" x14ac:dyDescent="0.25">
      <c r="A698" s="65" t="str">
        <f t="shared" si="10"/>
        <v xml:space="preserve">Cohort 201442644Den HaagVrouwTotaalOverigPrimair onderwijs </v>
      </c>
      <c r="B698" s="159" t="s">
        <v>6</v>
      </c>
      <c r="C698" s="166">
        <v>42644</v>
      </c>
      <c r="D698" s="159" t="s">
        <v>7</v>
      </c>
      <c r="E698" s="159" t="s">
        <v>29</v>
      </c>
      <c r="F698" s="159" t="s">
        <v>8</v>
      </c>
      <c r="G698" s="159" t="s">
        <v>25</v>
      </c>
      <c r="H698" s="174" t="s">
        <v>55</v>
      </c>
      <c r="I698" s="175">
        <v>10</v>
      </c>
      <c r="J698" s="23"/>
    </row>
    <row r="699" spans="1:10" x14ac:dyDescent="0.25">
      <c r="A699" s="65" t="str">
        <f t="shared" si="10"/>
        <v>Cohort 201442644Den HaagVrouwTotaalOverigVoortgezet onderwijs</v>
      </c>
      <c r="B699" s="159" t="s">
        <v>6</v>
      </c>
      <c r="C699" s="166">
        <v>42644</v>
      </c>
      <c r="D699" s="159" t="s">
        <v>7</v>
      </c>
      <c r="E699" s="159" t="s">
        <v>29</v>
      </c>
      <c r="F699" s="159" t="s">
        <v>8</v>
      </c>
      <c r="G699" s="159" t="s">
        <v>25</v>
      </c>
      <c r="H699" s="174" t="s">
        <v>56</v>
      </c>
      <c r="I699" s="175">
        <v>5</v>
      </c>
      <c r="J699" s="23"/>
    </row>
    <row r="700" spans="1:10" x14ac:dyDescent="0.25">
      <c r="A700" s="65" t="str">
        <f t="shared" si="10"/>
        <v xml:space="preserve">Cohort 201442644Den HaagVrouwTotaalOverigMiddelbaar beroepsonderwijs (mbo) </v>
      </c>
      <c r="B700" s="159" t="s">
        <v>6</v>
      </c>
      <c r="C700" s="166">
        <v>42644</v>
      </c>
      <c r="D700" s="159" t="s">
        <v>7</v>
      </c>
      <c r="E700" s="159" t="s">
        <v>29</v>
      </c>
      <c r="F700" s="159" t="s">
        <v>8</v>
      </c>
      <c r="G700" s="159" t="s">
        <v>25</v>
      </c>
      <c r="H700" s="174" t="s">
        <v>57</v>
      </c>
      <c r="I700" s="175">
        <v>5</v>
      </c>
      <c r="J700" s="23"/>
    </row>
    <row r="701" spans="1:10" x14ac:dyDescent="0.25">
      <c r="A701" s="65" t="str">
        <f t="shared" si="10"/>
        <v xml:space="preserve">Cohort 201442644Den HaagVrouwTotaalOverigHoger beroepsonderwijs (hbo) </v>
      </c>
      <c r="B701" s="159" t="s">
        <v>6</v>
      </c>
      <c r="C701" s="166">
        <v>42644</v>
      </c>
      <c r="D701" s="159" t="s">
        <v>7</v>
      </c>
      <c r="E701" s="159" t="s">
        <v>29</v>
      </c>
      <c r="F701" s="159" t="s">
        <v>8</v>
      </c>
      <c r="G701" s="159" t="s">
        <v>25</v>
      </c>
      <c r="H701" s="174" t="s">
        <v>58</v>
      </c>
      <c r="I701" s="175">
        <v>0</v>
      </c>
      <c r="J701" s="23"/>
    </row>
    <row r="702" spans="1:10" x14ac:dyDescent="0.25">
      <c r="A702" s="65" t="str">
        <f t="shared" si="10"/>
        <v xml:space="preserve">Cohort 201442644Den HaagVrouwTotaalOverigWetenschappelijk onderwijs (wo) </v>
      </c>
      <c r="B702" s="159" t="s">
        <v>6</v>
      </c>
      <c r="C702" s="166">
        <v>42644</v>
      </c>
      <c r="D702" s="159" t="s">
        <v>7</v>
      </c>
      <c r="E702" s="159" t="s">
        <v>29</v>
      </c>
      <c r="F702" s="159" t="s">
        <v>8</v>
      </c>
      <c r="G702" s="159" t="s">
        <v>25</v>
      </c>
      <c r="H702" s="174" t="s">
        <v>59</v>
      </c>
      <c r="I702" s="175">
        <v>0</v>
      </c>
      <c r="J702" s="23"/>
    </row>
    <row r="703" spans="1:10" x14ac:dyDescent="0.25">
      <c r="A703" s="65" t="str">
        <f t="shared" si="10"/>
        <v>Cohort 201442644Den HaagVrouwTotaalOverigGeen onderwijs</v>
      </c>
      <c r="B703" s="159" t="s">
        <v>6</v>
      </c>
      <c r="C703" s="166">
        <v>42644</v>
      </c>
      <c r="D703" s="159" t="s">
        <v>7</v>
      </c>
      <c r="E703" s="159" t="s">
        <v>29</v>
      </c>
      <c r="F703" s="159" t="s">
        <v>8</v>
      </c>
      <c r="G703" s="159" t="s">
        <v>25</v>
      </c>
      <c r="H703" s="159" t="s">
        <v>60</v>
      </c>
      <c r="I703" s="175">
        <v>10</v>
      </c>
      <c r="J703" s="23"/>
    </row>
    <row r="704" spans="1:10" x14ac:dyDescent="0.25">
      <c r="A704" s="65" t="str">
        <f t="shared" si="10"/>
        <v>Cohort 201442644Den HaagVrouw0 tot 23 jaarTotaalTotaal</v>
      </c>
      <c r="B704" s="159" t="s">
        <v>6</v>
      </c>
      <c r="C704" s="166">
        <v>42644</v>
      </c>
      <c r="D704" s="159" t="s">
        <v>7</v>
      </c>
      <c r="E704" s="159" t="s">
        <v>29</v>
      </c>
      <c r="F704" s="159" t="s">
        <v>26</v>
      </c>
      <c r="G704" s="159" t="s">
        <v>8</v>
      </c>
      <c r="H704" s="162" t="s">
        <v>8</v>
      </c>
      <c r="I704" s="175">
        <v>25</v>
      </c>
      <c r="J704" s="23"/>
    </row>
    <row r="705" spans="1:10" x14ac:dyDescent="0.25">
      <c r="A705" s="65" t="str">
        <f t="shared" si="10"/>
        <v xml:space="preserve">Cohort 201442644Den HaagVrouw0 tot 23 jaarTotaalPrimair onderwijs </v>
      </c>
      <c r="B705" s="159" t="s">
        <v>6</v>
      </c>
      <c r="C705" s="166">
        <v>42644</v>
      </c>
      <c r="D705" s="159" t="s">
        <v>7</v>
      </c>
      <c r="E705" s="159" t="s">
        <v>29</v>
      </c>
      <c r="F705" s="159" t="s">
        <v>26</v>
      </c>
      <c r="G705" s="159" t="s">
        <v>8</v>
      </c>
      <c r="H705" s="174" t="s">
        <v>55</v>
      </c>
      <c r="I705" s="175">
        <v>10</v>
      </c>
      <c r="J705" s="23"/>
    </row>
    <row r="706" spans="1:10" x14ac:dyDescent="0.25">
      <c r="A706" s="65" t="str">
        <f t="shared" si="10"/>
        <v>Cohort 201442644Den HaagVrouw0 tot 23 jaarTotaalVoortgezet onderwijs</v>
      </c>
      <c r="B706" s="159" t="s">
        <v>6</v>
      </c>
      <c r="C706" s="166">
        <v>42644</v>
      </c>
      <c r="D706" s="159" t="s">
        <v>7</v>
      </c>
      <c r="E706" s="159" t="s">
        <v>29</v>
      </c>
      <c r="F706" s="159" t="s">
        <v>26</v>
      </c>
      <c r="G706" s="159" t="s">
        <v>8</v>
      </c>
      <c r="H706" s="174" t="s">
        <v>56</v>
      </c>
      <c r="I706" s="175">
        <v>5</v>
      </c>
      <c r="J706" s="23"/>
    </row>
    <row r="707" spans="1:10" x14ac:dyDescent="0.25">
      <c r="A707" s="65" t="str">
        <f t="shared" si="10"/>
        <v xml:space="preserve">Cohort 201442644Den HaagVrouw0 tot 23 jaarTotaalMiddelbaar beroepsonderwijs (mbo) </v>
      </c>
      <c r="B707" s="159" t="s">
        <v>6</v>
      </c>
      <c r="C707" s="166">
        <v>42644</v>
      </c>
      <c r="D707" s="159" t="s">
        <v>7</v>
      </c>
      <c r="E707" s="159" t="s">
        <v>29</v>
      </c>
      <c r="F707" s="159" t="s">
        <v>26</v>
      </c>
      <c r="G707" s="159" t="s">
        <v>8</v>
      </c>
      <c r="H707" s="174" t="s">
        <v>57</v>
      </c>
      <c r="I707" s="175">
        <v>0</v>
      </c>
      <c r="J707" s="23"/>
    </row>
    <row r="708" spans="1:10" x14ac:dyDescent="0.25">
      <c r="A708" s="65" t="str">
        <f t="shared" si="10"/>
        <v xml:space="preserve">Cohort 201442644Den HaagVrouw0 tot 23 jaarTotaalHoger beroepsonderwijs (hbo) </v>
      </c>
      <c r="B708" s="159" t="s">
        <v>6</v>
      </c>
      <c r="C708" s="166">
        <v>42644</v>
      </c>
      <c r="D708" s="159" t="s">
        <v>7</v>
      </c>
      <c r="E708" s="159" t="s">
        <v>29</v>
      </c>
      <c r="F708" s="159" t="s">
        <v>26</v>
      </c>
      <c r="G708" s="159" t="s">
        <v>8</v>
      </c>
      <c r="H708" s="174" t="s">
        <v>58</v>
      </c>
      <c r="I708" s="175">
        <v>0</v>
      </c>
      <c r="J708" s="23"/>
    </row>
    <row r="709" spans="1:10" x14ac:dyDescent="0.25">
      <c r="A709" s="65" t="str">
        <f t="shared" ref="A709:A772" si="11">B709&amp;C709&amp;D709&amp;E709&amp;F709&amp;G709&amp;H709</f>
        <v xml:space="preserve">Cohort 201442644Den HaagVrouw0 tot 23 jaarTotaalWetenschappelijk onderwijs (wo) </v>
      </c>
      <c r="B709" s="159" t="s">
        <v>6</v>
      </c>
      <c r="C709" s="166">
        <v>42644</v>
      </c>
      <c r="D709" s="159" t="s">
        <v>7</v>
      </c>
      <c r="E709" s="159" t="s">
        <v>29</v>
      </c>
      <c r="F709" s="159" t="s">
        <v>26</v>
      </c>
      <c r="G709" s="159" t="s">
        <v>8</v>
      </c>
      <c r="H709" s="174" t="s">
        <v>59</v>
      </c>
      <c r="I709" s="175">
        <v>0</v>
      </c>
      <c r="J709" s="23"/>
    </row>
    <row r="710" spans="1:10" x14ac:dyDescent="0.25">
      <c r="A710" s="65" t="str">
        <f t="shared" si="11"/>
        <v>Cohort 201442644Den HaagVrouw0 tot 23 jaarTotaalGeen onderwijs</v>
      </c>
      <c r="B710" s="159" t="s">
        <v>6</v>
      </c>
      <c r="C710" s="166">
        <v>42644</v>
      </c>
      <c r="D710" s="159" t="s">
        <v>7</v>
      </c>
      <c r="E710" s="159" t="s">
        <v>29</v>
      </c>
      <c r="F710" s="159" t="s">
        <v>26</v>
      </c>
      <c r="G710" s="159" t="s">
        <v>8</v>
      </c>
      <c r="H710" s="159" t="s">
        <v>60</v>
      </c>
      <c r="I710" s="175">
        <v>5</v>
      </c>
      <c r="J710" s="23"/>
    </row>
    <row r="711" spans="1:10" x14ac:dyDescent="0.25">
      <c r="A711" s="65" t="str">
        <f t="shared" si="11"/>
        <v>Cohort 201442644Den HaagVrouw0 tot 23 jaarSyriëTotaal</v>
      </c>
      <c r="B711" s="159" t="s">
        <v>6</v>
      </c>
      <c r="C711" s="166">
        <v>42644</v>
      </c>
      <c r="D711" s="159" t="s">
        <v>7</v>
      </c>
      <c r="E711" s="159" t="s">
        <v>29</v>
      </c>
      <c r="F711" s="159" t="s">
        <v>26</v>
      </c>
      <c r="G711" s="159" t="s">
        <v>23</v>
      </c>
      <c r="H711" s="162" t="s">
        <v>8</v>
      </c>
      <c r="I711" s="175">
        <v>0</v>
      </c>
      <c r="J711" s="23"/>
    </row>
    <row r="712" spans="1:10" x14ac:dyDescent="0.25">
      <c r="A712" s="65" t="str">
        <f t="shared" si="11"/>
        <v xml:space="preserve">Cohort 201442644Den HaagVrouw0 tot 23 jaarSyriëPrimair onderwijs </v>
      </c>
      <c r="B712" s="159" t="s">
        <v>6</v>
      </c>
      <c r="C712" s="166">
        <v>42644</v>
      </c>
      <c r="D712" s="159" t="s">
        <v>7</v>
      </c>
      <c r="E712" s="159" t="s">
        <v>29</v>
      </c>
      <c r="F712" s="159" t="s">
        <v>26</v>
      </c>
      <c r="G712" s="159" t="s">
        <v>23</v>
      </c>
      <c r="H712" s="174" t="s">
        <v>55</v>
      </c>
      <c r="I712" s="175">
        <v>0</v>
      </c>
      <c r="J712" s="23"/>
    </row>
    <row r="713" spans="1:10" x14ac:dyDescent="0.25">
      <c r="A713" s="65" t="str">
        <f t="shared" si="11"/>
        <v>Cohort 201442644Den HaagVrouw0 tot 23 jaarSyriëVoortgezet onderwijs</v>
      </c>
      <c r="B713" s="159" t="s">
        <v>6</v>
      </c>
      <c r="C713" s="166">
        <v>42644</v>
      </c>
      <c r="D713" s="159" t="s">
        <v>7</v>
      </c>
      <c r="E713" s="159" t="s">
        <v>29</v>
      </c>
      <c r="F713" s="159" t="s">
        <v>26</v>
      </c>
      <c r="G713" s="159" t="s">
        <v>23</v>
      </c>
      <c r="H713" s="174" t="s">
        <v>56</v>
      </c>
      <c r="I713" s="175">
        <v>0</v>
      </c>
      <c r="J713" s="23"/>
    </row>
    <row r="714" spans="1:10" x14ac:dyDescent="0.25">
      <c r="A714" s="65" t="str">
        <f t="shared" si="11"/>
        <v xml:space="preserve">Cohort 201442644Den HaagVrouw0 tot 23 jaarSyriëMiddelbaar beroepsonderwijs (mbo) </v>
      </c>
      <c r="B714" s="159" t="s">
        <v>6</v>
      </c>
      <c r="C714" s="166">
        <v>42644</v>
      </c>
      <c r="D714" s="159" t="s">
        <v>7</v>
      </c>
      <c r="E714" s="159" t="s">
        <v>29</v>
      </c>
      <c r="F714" s="159" t="s">
        <v>26</v>
      </c>
      <c r="G714" s="159" t="s">
        <v>23</v>
      </c>
      <c r="H714" s="174" t="s">
        <v>57</v>
      </c>
      <c r="I714" s="175">
        <v>0</v>
      </c>
      <c r="J714" s="23"/>
    </row>
    <row r="715" spans="1:10" x14ac:dyDescent="0.25">
      <c r="A715" s="65" t="str">
        <f t="shared" si="11"/>
        <v xml:space="preserve">Cohort 201442644Den HaagVrouw0 tot 23 jaarSyriëHoger beroepsonderwijs (hbo) </v>
      </c>
      <c r="B715" s="159" t="s">
        <v>6</v>
      </c>
      <c r="C715" s="166">
        <v>42644</v>
      </c>
      <c r="D715" s="159" t="s">
        <v>7</v>
      </c>
      <c r="E715" s="159" t="s">
        <v>29</v>
      </c>
      <c r="F715" s="159" t="s">
        <v>26</v>
      </c>
      <c r="G715" s="159" t="s">
        <v>23</v>
      </c>
      <c r="H715" s="174" t="s">
        <v>58</v>
      </c>
      <c r="I715" s="175">
        <v>0</v>
      </c>
      <c r="J715" s="23"/>
    </row>
    <row r="716" spans="1:10" x14ac:dyDescent="0.25">
      <c r="A716" s="65" t="str">
        <f t="shared" si="11"/>
        <v xml:space="preserve">Cohort 201442644Den HaagVrouw0 tot 23 jaarSyriëWetenschappelijk onderwijs (wo) </v>
      </c>
      <c r="B716" s="159" t="s">
        <v>6</v>
      </c>
      <c r="C716" s="166">
        <v>42644</v>
      </c>
      <c r="D716" s="159" t="s">
        <v>7</v>
      </c>
      <c r="E716" s="159" t="s">
        <v>29</v>
      </c>
      <c r="F716" s="159" t="s">
        <v>26</v>
      </c>
      <c r="G716" s="159" t="s">
        <v>23</v>
      </c>
      <c r="H716" s="174" t="s">
        <v>59</v>
      </c>
      <c r="I716" s="175">
        <v>0</v>
      </c>
      <c r="J716" s="23"/>
    </row>
    <row r="717" spans="1:10" x14ac:dyDescent="0.25">
      <c r="A717" s="65" t="str">
        <f t="shared" si="11"/>
        <v>Cohort 201442644Den HaagVrouw0 tot 23 jaarSyriëGeen onderwijs</v>
      </c>
      <c r="B717" s="159" t="s">
        <v>6</v>
      </c>
      <c r="C717" s="166">
        <v>42644</v>
      </c>
      <c r="D717" s="159" t="s">
        <v>7</v>
      </c>
      <c r="E717" s="159" t="s">
        <v>29</v>
      </c>
      <c r="F717" s="159" t="s">
        <v>26</v>
      </c>
      <c r="G717" s="159" t="s">
        <v>23</v>
      </c>
      <c r="H717" s="159" t="s">
        <v>60</v>
      </c>
      <c r="I717" s="175">
        <v>0</v>
      </c>
      <c r="J717" s="23"/>
    </row>
    <row r="718" spans="1:10" x14ac:dyDescent="0.25">
      <c r="A718" s="65" t="str">
        <f t="shared" si="11"/>
        <v>Cohort 201442644Den HaagVrouw0 tot 23 jaarEritreaTotaal</v>
      </c>
      <c r="B718" s="159" t="s">
        <v>6</v>
      </c>
      <c r="C718" s="166">
        <v>42644</v>
      </c>
      <c r="D718" s="159" t="s">
        <v>7</v>
      </c>
      <c r="E718" s="159" t="s">
        <v>29</v>
      </c>
      <c r="F718" s="159" t="s">
        <v>26</v>
      </c>
      <c r="G718" s="159" t="s">
        <v>24</v>
      </c>
      <c r="H718" s="162" t="s">
        <v>8</v>
      </c>
      <c r="I718" s="175">
        <v>0</v>
      </c>
      <c r="J718" s="23"/>
    </row>
    <row r="719" spans="1:10" x14ac:dyDescent="0.25">
      <c r="A719" s="65" t="str">
        <f t="shared" si="11"/>
        <v xml:space="preserve">Cohort 201442644Den HaagVrouw0 tot 23 jaarEritreaPrimair onderwijs </v>
      </c>
      <c r="B719" s="159" t="s">
        <v>6</v>
      </c>
      <c r="C719" s="166">
        <v>42644</v>
      </c>
      <c r="D719" s="159" t="s">
        <v>7</v>
      </c>
      <c r="E719" s="159" t="s">
        <v>29</v>
      </c>
      <c r="F719" s="159" t="s">
        <v>26</v>
      </c>
      <c r="G719" s="159" t="s">
        <v>24</v>
      </c>
      <c r="H719" s="174" t="s">
        <v>55</v>
      </c>
      <c r="I719" s="175">
        <v>0</v>
      </c>
      <c r="J719" s="23"/>
    </row>
    <row r="720" spans="1:10" x14ac:dyDescent="0.25">
      <c r="A720" s="65" t="str">
        <f t="shared" si="11"/>
        <v>Cohort 201442644Den HaagVrouw0 tot 23 jaarEritreaVoortgezet onderwijs</v>
      </c>
      <c r="B720" s="159" t="s">
        <v>6</v>
      </c>
      <c r="C720" s="166">
        <v>42644</v>
      </c>
      <c r="D720" s="159" t="s">
        <v>7</v>
      </c>
      <c r="E720" s="159" t="s">
        <v>29</v>
      </c>
      <c r="F720" s="159" t="s">
        <v>26</v>
      </c>
      <c r="G720" s="159" t="s">
        <v>24</v>
      </c>
      <c r="H720" s="174" t="s">
        <v>56</v>
      </c>
      <c r="I720" s="175">
        <v>0</v>
      </c>
      <c r="J720" s="23"/>
    </row>
    <row r="721" spans="1:10" x14ac:dyDescent="0.25">
      <c r="A721" s="65" t="str">
        <f t="shared" si="11"/>
        <v xml:space="preserve">Cohort 201442644Den HaagVrouw0 tot 23 jaarEritreaMiddelbaar beroepsonderwijs (mbo) </v>
      </c>
      <c r="B721" s="159" t="s">
        <v>6</v>
      </c>
      <c r="C721" s="166">
        <v>42644</v>
      </c>
      <c r="D721" s="159" t="s">
        <v>7</v>
      </c>
      <c r="E721" s="159" t="s">
        <v>29</v>
      </c>
      <c r="F721" s="159" t="s">
        <v>26</v>
      </c>
      <c r="G721" s="159" t="s">
        <v>24</v>
      </c>
      <c r="H721" s="174" t="s">
        <v>57</v>
      </c>
      <c r="I721" s="175">
        <v>0</v>
      </c>
      <c r="J721" s="23"/>
    </row>
    <row r="722" spans="1:10" x14ac:dyDescent="0.25">
      <c r="A722" s="65" t="str">
        <f t="shared" si="11"/>
        <v xml:space="preserve">Cohort 201442644Den HaagVrouw0 tot 23 jaarEritreaHoger beroepsonderwijs (hbo) </v>
      </c>
      <c r="B722" s="159" t="s">
        <v>6</v>
      </c>
      <c r="C722" s="166">
        <v>42644</v>
      </c>
      <c r="D722" s="159" t="s">
        <v>7</v>
      </c>
      <c r="E722" s="159" t="s">
        <v>29</v>
      </c>
      <c r="F722" s="159" t="s">
        <v>26</v>
      </c>
      <c r="G722" s="159" t="s">
        <v>24</v>
      </c>
      <c r="H722" s="174" t="s">
        <v>58</v>
      </c>
      <c r="I722" s="175">
        <v>0</v>
      </c>
      <c r="J722" s="23"/>
    </row>
    <row r="723" spans="1:10" x14ac:dyDescent="0.25">
      <c r="A723" s="65" t="str">
        <f t="shared" si="11"/>
        <v xml:space="preserve">Cohort 201442644Den HaagVrouw0 tot 23 jaarEritreaWetenschappelijk onderwijs (wo) </v>
      </c>
      <c r="B723" s="159" t="s">
        <v>6</v>
      </c>
      <c r="C723" s="166">
        <v>42644</v>
      </c>
      <c r="D723" s="159" t="s">
        <v>7</v>
      </c>
      <c r="E723" s="159" t="s">
        <v>29</v>
      </c>
      <c r="F723" s="159" t="s">
        <v>26</v>
      </c>
      <c r="G723" s="159" t="s">
        <v>24</v>
      </c>
      <c r="H723" s="174" t="s">
        <v>59</v>
      </c>
      <c r="I723" s="175">
        <v>0</v>
      </c>
      <c r="J723" s="23"/>
    </row>
    <row r="724" spans="1:10" x14ac:dyDescent="0.25">
      <c r="A724" s="65" t="str">
        <f t="shared" si="11"/>
        <v>Cohort 201442644Den HaagVrouw0 tot 23 jaarEritreaGeen onderwijs</v>
      </c>
      <c r="B724" s="159" t="s">
        <v>6</v>
      </c>
      <c r="C724" s="166">
        <v>42644</v>
      </c>
      <c r="D724" s="159" t="s">
        <v>7</v>
      </c>
      <c r="E724" s="159" t="s">
        <v>29</v>
      </c>
      <c r="F724" s="159" t="s">
        <v>26</v>
      </c>
      <c r="G724" s="159" t="s">
        <v>24</v>
      </c>
      <c r="H724" s="159" t="s">
        <v>60</v>
      </c>
      <c r="I724" s="175">
        <v>0</v>
      </c>
      <c r="J724" s="23"/>
    </row>
    <row r="725" spans="1:10" x14ac:dyDescent="0.25">
      <c r="A725" s="65" t="str">
        <f t="shared" si="11"/>
        <v>Cohort 201442644Den HaagVrouw0 tot 23 jaarOverigTotaal</v>
      </c>
      <c r="B725" s="159" t="s">
        <v>6</v>
      </c>
      <c r="C725" s="166">
        <v>42644</v>
      </c>
      <c r="D725" s="159" t="s">
        <v>7</v>
      </c>
      <c r="E725" s="159" t="s">
        <v>29</v>
      </c>
      <c r="F725" s="159" t="s">
        <v>26</v>
      </c>
      <c r="G725" s="159" t="s">
        <v>25</v>
      </c>
      <c r="H725" s="162" t="s">
        <v>8</v>
      </c>
      <c r="I725" s="175">
        <v>20</v>
      </c>
      <c r="J725" s="23"/>
    </row>
    <row r="726" spans="1:10" x14ac:dyDescent="0.25">
      <c r="A726" s="65" t="str">
        <f t="shared" si="11"/>
        <v xml:space="preserve">Cohort 201442644Den HaagVrouw0 tot 23 jaarOverigPrimair onderwijs </v>
      </c>
      <c r="B726" s="159" t="s">
        <v>6</v>
      </c>
      <c r="C726" s="166">
        <v>42644</v>
      </c>
      <c r="D726" s="159" t="s">
        <v>7</v>
      </c>
      <c r="E726" s="159" t="s">
        <v>29</v>
      </c>
      <c r="F726" s="159" t="s">
        <v>26</v>
      </c>
      <c r="G726" s="159" t="s">
        <v>25</v>
      </c>
      <c r="H726" s="174" t="s">
        <v>55</v>
      </c>
      <c r="I726" s="175">
        <v>10</v>
      </c>
      <c r="J726" s="23"/>
    </row>
    <row r="727" spans="1:10" x14ac:dyDescent="0.25">
      <c r="A727" s="65" t="str">
        <f t="shared" si="11"/>
        <v>Cohort 201442644Den HaagVrouw0 tot 23 jaarOverigVoortgezet onderwijs</v>
      </c>
      <c r="B727" s="159" t="s">
        <v>6</v>
      </c>
      <c r="C727" s="166">
        <v>42644</v>
      </c>
      <c r="D727" s="159" t="s">
        <v>7</v>
      </c>
      <c r="E727" s="159" t="s">
        <v>29</v>
      </c>
      <c r="F727" s="159" t="s">
        <v>26</v>
      </c>
      <c r="G727" s="159" t="s">
        <v>25</v>
      </c>
      <c r="H727" s="174" t="s">
        <v>56</v>
      </c>
      <c r="I727" s="175">
        <v>5</v>
      </c>
      <c r="J727" s="23"/>
    </row>
    <row r="728" spans="1:10" x14ac:dyDescent="0.25">
      <c r="A728" s="65" t="str">
        <f t="shared" si="11"/>
        <v xml:space="preserve">Cohort 201442644Den HaagVrouw0 tot 23 jaarOverigMiddelbaar beroepsonderwijs (mbo) </v>
      </c>
      <c r="B728" s="159" t="s">
        <v>6</v>
      </c>
      <c r="C728" s="166">
        <v>42644</v>
      </c>
      <c r="D728" s="159" t="s">
        <v>7</v>
      </c>
      <c r="E728" s="159" t="s">
        <v>29</v>
      </c>
      <c r="F728" s="159" t="s">
        <v>26</v>
      </c>
      <c r="G728" s="159" t="s">
        <v>25</v>
      </c>
      <c r="H728" s="174" t="s">
        <v>57</v>
      </c>
      <c r="I728" s="175">
        <v>0</v>
      </c>
      <c r="J728" s="23"/>
    </row>
    <row r="729" spans="1:10" x14ac:dyDescent="0.25">
      <c r="A729" s="65" t="str">
        <f t="shared" si="11"/>
        <v xml:space="preserve">Cohort 201442644Den HaagVrouw0 tot 23 jaarOverigHoger beroepsonderwijs (hbo) </v>
      </c>
      <c r="B729" s="159" t="s">
        <v>6</v>
      </c>
      <c r="C729" s="166">
        <v>42644</v>
      </c>
      <c r="D729" s="159" t="s">
        <v>7</v>
      </c>
      <c r="E729" s="159" t="s">
        <v>29</v>
      </c>
      <c r="F729" s="159" t="s">
        <v>26</v>
      </c>
      <c r="G729" s="159" t="s">
        <v>25</v>
      </c>
      <c r="H729" s="174" t="s">
        <v>58</v>
      </c>
      <c r="I729" s="175">
        <v>0</v>
      </c>
      <c r="J729" s="23"/>
    </row>
    <row r="730" spans="1:10" x14ac:dyDescent="0.25">
      <c r="A730" s="65" t="str">
        <f t="shared" si="11"/>
        <v xml:space="preserve">Cohort 201442644Den HaagVrouw0 tot 23 jaarOverigWetenschappelijk onderwijs (wo) </v>
      </c>
      <c r="B730" s="159" t="s">
        <v>6</v>
      </c>
      <c r="C730" s="166">
        <v>42644</v>
      </c>
      <c r="D730" s="159" t="s">
        <v>7</v>
      </c>
      <c r="E730" s="159" t="s">
        <v>29</v>
      </c>
      <c r="F730" s="159" t="s">
        <v>26</v>
      </c>
      <c r="G730" s="159" t="s">
        <v>25</v>
      </c>
      <c r="H730" s="174" t="s">
        <v>59</v>
      </c>
      <c r="I730" s="175">
        <v>0</v>
      </c>
      <c r="J730" s="23"/>
    </row>
    <row r="731" spans="1:10" x14ac:dyDescent="0.25">
      <c r="A731" s="65" t="str">
        <f t="shared" si="11"/>
        <v>Cohort 201442644Den HaagVrouw0 tot 23 jaarOverigGeen onderwijs</v>
      </c>
      <c r="B731" s="159" t="s">
        <v>6</v>
      </c>
      <c r="C731" s="166">
        <v>42644</v>
      </c>
      <c r="D731" s="159" t="s">
        <v>7</v>
      </c>
      <c r="E731" s="159" t="s">
        <v>29</v>
      </c>
      <c r="F731" s="159" t="s">
        <v>26</v>
      </c>
      <c r="G731" s="159" t="s">
        <v>25</v>
      </c>
      <c r="H731" s="159" t="s">
        <v>60</v>
      </c>
      <c r="I731" s="175">
        <v>5</v>
      </c>
      <c r="J731" s="23"/>
    </row>
    <row r="732" spans="1:10" x14ac:dyDescent="0.25">
      <c r="A732" s="65" t="str">
        <f t="shared" si="11"/>
        <v>Cohort 201442644Den HaagVrouw23 tot 30 jaarTotaalTotaal</v>
      </c>
      <c r="B732" s="159" t="s">
        <v>6</v>
      </c>
      <c r="C732" s="166">
        <v>42644</v>
      </c>
      <c r="D732" s="159" t="s">
        <v>7</v>
      </c>
      <c r="E732" s="159" t="s">
        <v>29</v>
      </c>
      <c r="F732" s="159" t="s">
        <v>61</v>
      </c>
      <c r="G732" s="159" t="s">
        <v>8</v>
      </c>
      <c r="H732" s="162" t="s">
        <v>8</v>
      </c>
      <c r="I732" s="175">
        <v>10</v>
      </c>
      <c r="J732" s="23"/>
    </row>
    <row r="733" spans="1:10" x14ac:dyDescent="0.25">
      <c r="A733" s="65" t="str">
        <f t="shared" si="11"/>
        <v xml:space="preserve">Cohort 201442644Den HaagVrouw23 tot 30 jaarTotaalPrimair onderwijs </v>
      </c>
      <c r="B733" s="159" t="s">
        <v>6</v>
      </c>
      <c r="C733" s="166">
        <v>42644</v>
      </c>
      <c r="D733" s="159" t="s">
        <v>7</v>
      </c>
      <c r="E733" s="159" t="s">
        <v>29</v>
      </c>
      <c r="F733" s="159" t="s">
        <v>61</v>
      </c>
      <c r="G733" s="159" t="s">
        <v>8</v>
      </c>
      <c r="H733" s="174" t="s">
        <v>55</v>
      </c>
      <c r="I733" s="175">
        <v>0</v>
      </c>
      <c r="J733" s="23"/>
    </row>
    <row r="734" spans="1:10" x14ac:dyDescent="0.25">
      <c r="A734" s="65" t="str">
        <f t="shared" si="11"/>
        <v>Cohort 201442644Den HaagVrouw23 tot 30 jaarTotaalVoortgezet onderwijs</v>
      </c>
      <c r="B734" s="159" t="s">
        <v>6</v>
      </c>
      <c r="C734" s="166">
        <v>42644</v>
      </c>
      <c r="D734" s="159" t="s">
        <v>7</v>
      </c>
      <c r="E734" s="159" t="s">
        <v>29</v>
      </c>
      <c r="F734" s="159" t="s">
        <v>61</v>
      </c>
      <c r="G734" s="159" t="s">
        <v>8</v>
      </c>
      <c r="H734" s="174" t="s">
        <v>56</v>
      </c>
      <c r="I734" s="175">
        <v>0</v>
      </c>
      <c r="J734" s="23"/>
    </row>
    <row r="735" spans="1:10" x14ac:dyDescent="0.25">
      <c r="A735" s="65" t="str">
        <f t="shared" si="11"/>
        <v xml:space="preserve">Cohort 201442644Den HaagVrouw23 tot 30 jaarTotaalMiddelbaar beroepsonderwijs (mbo) </v>
      </c>
      <c r="B735" s="159" t="s">
        <v>6</v>
      </c>
      <c r="C735" s="166">
        <v>42644</v>
      </c>
      <c r="D735" s="159" t="s">
        <v>7</v>
      </c>
      <c r="E735" s="159" t="s">
        <v>29</v>
      </c>
      <c r="F735" s="159" t="s">
        <v>61</v>
      </c>
      <c r="G735" s="159" t="s">
        <v>8</v>
      </c>
      <c r="H735" s="174" t="s">
        <v>57</v>
      </c>
      <c r="I735" s="175">
        <v>0</v>
      </c>
      <c r="J735" s="23"/>
    </row>
    <row r="736" spans="1:10" x14ac:dyDescent="0.25">
      <c r="A736" s="65" t="str">
        <f t="shared" si="11"/>
        <v xml:space="preserve">Cohort 201442644Den HaagVrouw23 tot 30 jaarTotaalHoger beroepsonderwijs (hbo) </v>
      </c>
      <c r="B736" s="159" t="s">
        <v>6</v>
      </c>
      <c r="C736" s="166">
        <v>42644</v>
      </c>
      <c r="D736" s="159" t="s">
        <v>7</v>
      </c>
      <c r="E736" s="159" t="s">
        <v>29</v>
      </c>
      <c r="F736" s="159" t="s">
        <v>61</v>
      </c>
      <c r="G736" s="159" t="s">
        <v>8</v>
      </c>
      <c r="H736" s="174" t="s">
        <v>58</v>
      </c>
      <c r="I736" s="175">
        <v>0</v>
      </c>
      <c r="J736" s="23"/>
    </row>
    <row r="737" spans="1:10" x14ac:dyDescent="0.25">
      <c r="A737" s="65" t="str">
        <f t="shared" si="11"/>
        <v xml:space="preserve">Cohort 201442644Den HaagVrouw23 tot 30 jaarTotaalWetenschappelijk onderwijs (wo) </v>
      </c>
      <c r="B737" s="159" t="s">
        <v>6</v>
      </c>
      <c r="C737" s="166">
        <v>42644</v>
      </c>
      <c r="D737" s="159" t="s">
        <v>7</v>
      </c>
      <c r="E737" s="159" t="s">
        <v>29</v>
      </c>
      <c r="F737" s="159" t="s">
        <v>61</v>
      </c>
      <c r="G737" s="159" t="s">
        <v>8</v>
      </c>
      <c r="H737" s="174" t="s">
        <v>59</v>
      </c>
      <c r="I737" s="175">
        <v>0</v>
      </c>
      <c r="J737" s="23"/>
    </row>
    <row r="738" spans="1:10" x14ac:dyDescent="0.25">
      <c r="A738" s="65" t="str">
        <f t="shared" si="11"/>
        <v>Cohort 201442644Den HaagVrouw23 tot 30 jaarTotaalGeen onderwijs</v>
      </c>
      <c r="B738" s="159" t="s">
        <v>6</v>
      </c>
      <c r="C738" s="166">
        <v>42644</v>
      </c>
      <c r="D738" s="159" t="s">
        <v>7</v>
      </c>
      <c r="E738" s="159" t="s">
        <v>29</v>
      </c>
      <c r="F738" s="159" t="s">
        <v>61</v>
      </c>
      <c r="G738" s="159" t="s">
        <v>8</v>
      </c>
      <c r="H738" s="159" t="s">
        <v>60</v>
      </c>
      <c r="I738" s="175">
        <v>5</v>
      </c>
      <c r="J738" s="23"/>
    </row>
    <row r="739" spans="1:10" x14ac:dyDescent="0.25">
      <c r="A739" s="65" t="str">
        <f t="shared" si="11"/>
        <v>Cohort 201442644Den HaagVrouw23 tot 30 jaarSyriëTotaal</v>
      </c>
      <c r="B739" s="159" t="s">
        <v>6</v>
      </c>
      <c r="C739" s="166">
        <v>42644</v>
      </c>
      <c r="D739" s="159" t="s">
        <v>7</v>
      </c>
      <c r="E739" s="159" t="s">
        <v>29</v>
      </c>
      <c r="F739" s="159" t="s">
        <v>61</v>
      </c>
      <c r="G739" s="159" t="s">
        <v>23</v>
      </c>
      <c r="H739" s="162" t="s">
        <v>8</v>
      </c>
      <c r="I739" s="175">
        <v>0</v>
      </c>
      <c r="J739" s="23"/>
    </row>
    <row r="740" spans="1:10" x14ac:dyDescent="0.25">
      <c r="A740" s="65" t="str">
        <f t="shared" si="11"/>
        <v xml:space="preserve">Cohort 201442644Den HaagVrouw23 tot 30 jaarSyriëPrimair onderwijs </v>
      </c>
      <c r="B740" s="159" t="s">
        <v>6</v>
      </c>
      <c r="C740" s="166">
        <v>42644</v>
      </c>
      <c r="D740" s="159" t="s">
        <v>7</v>
      </c>
      <c r="E740" s="159" t="s">
        <v>29</v>
      </c>
      <c r="F740" s="159" t="s">
        <v>61</v>
      </c>
      <c r="G740" s="159" t="s">
        <v>23</v>
      </c>
      <c r="H740" s="174" t="s">
        <v>55</v>
      </c>
      <c r="I740" s="175">
        <v>0</v>
      </c>
      <c r="J740" s="23"/>
    </row>
    <row r="741" spans="1:10" x14ac:dyDescent="0.25">
      <c r="A741" s="65" t="str">
        <f t="shared" si="11"/>
        <v>Cohort 201442644Den HaagVrouw23 tot 30 jaarSyriëVoortgezet onderwijs</v>
      </c>
      <c r="B741" s="159" t="s">
        <v>6</v>
      </c>
      <c r="C741" s="166">
        <v>42644</v>
      </c>
      <c r="D741" s="159" t="s">
        <v>7</v>
      </c>
      <c r="E741" s="159" t="s">
        <v>29</v>
      </c>
      <c r="F741" s="159" t="s">
        <v>61</v>
      </c>
      <c r="G741" s="159" t="s">
        <v>23</v>
      </c>
      <c r="H741" s="174" t="s">
        <v>56</v>
      </c>
      <c r="I741" s="175">
        <v>0</v>
      </c>
      <c r="J741" s="23"/>
    </row>
    <row r="742" spans="1:10" x14ac:dyDescent="0.25">
      <c r="A742" s="65" t="str">
        <f t="shared" si="11"/>
        <v xml:space="preserve">Cohort 201442644Den HaagVrouw23 tot 30 jaarSyriëMiddelbaar beroepsonderwijs (mbo) </v>
      </c>
      <c r="B742" s="159" t="s">
        <v>6</v>
      </c>
      <c r="C742" s="166">
        <v>42644</v>
      </c>
      <c r="D742" s="159" t="s">
        <v>7</v>
      </c>
      <c r="E742" s="159" t="s">
        <v>29</v>
      </c>
      <c r="F742" s="159" t="s">
        <v>61</v>
      </c>
      <c r="G742" s="159" t="s">
        <v>23</v>
      </c>
      <c r="H742" s="174" t="s">
        <v>57</v>
      </c>
      <c r="I742" s="175">
        <v>0</v>
      </c>
      <c r="J742" s="23"/>
    </row>
    <row r="743" spans="1:10" x14ac:dyDescent="0.25">
      <c r="A743" s="65" t="str">
        <f t="shared" si="11"/>
        <v xml:space="preserve">Cohort 201442644Den HaagVrouw23 tot 30 jaarSyriëHoger beroepsonderwijs (hbo) </v>
      </c>
      <c r="B743" s="159" t="s">
        <v>6</v>
      </c>
      <c r="C743" s="166">
        <v>42644</v>
      </c>
      <c r="D743" s="159" t="s">
        <v>7</v>
      </c>
      <c r="E743" s="159" t="s">
        <v>29</v>
      </c>
      <c r="F743" s="159" t="s">
        <v>61</v>
      </c>
      <c r="G743" s="159" t="s">
        <v>23</v>
      </c>
      <c r="H743" s="174" t="s">
        <v>58</v>
      </c>
      <c r="I743" s="175">
        <v>0</v>
      </c>
      <c r="J743" s="23"/>
    </row>
    <row r="744" spans="1:10" x14ac:dyDescent="0.25">
      <c r="A744" s="65" t="str">
        <f t="shared" si="11"/>
        <v xml:space="preserve">Cohort 201442644Den HaagVrouw23 tot 30 jaarSyriëWetenschappelijk onderwijs (wo) </v>
      </c>
      <c r="B744" s="159" t="s">
        <v>6</v>
      </c>
      <c r="C744" s="166">
        <v>42644</v>
      </c>
      <c r="D744" s="159" t="s">
        <v>7</v>
      </c>
      <c r="E744" s="159" t="s">
        <v>29</v>
      </c>
      <c r="F744" s="159" t="s">
        <v>61</v>
      </c>
      <c r="G744" s="159" t="s">
        <v>23</v>
      </c>
      <c r="H744" s="174" t="s">
        <v>59</v>
      </c>
      <c r="I744" s="175">
        <v>0</v>
      </c>
      <c r="J744" s="23"/>
    </row>
    <row r="745" spans="1:10" x14ac:dyDescent="0.25">
      <c r="A745" s="65" t="str">
        <f t="shared" si="11"/>
        <v>Cohort 201442644Den HaagVrouw23 tot 30 jaarSyriëGeen onderwijs</v>
      </c>
      <c r="B745" s="159" t="s">
        <v>6</v>
      </c>
      <c r="C745" s="166">
        <v>42644</v>
      </c>
      <c r="D745" s="159" t="s">
        <v>7</v>
      </c>
      <c r="E745" s="159" t="s">
        <v>29</v>
      </c>
      <c r="F745" s="159" t="s">
        <v>61</v>
      </c>
      <c r="G745" s="159" t="s">
        <v>23</v>
      </c>
      <c r="H745" s="159" t="s">
        <v>60</v>
      </c>
      <c r="I745" s="175">
        <v>0</v>
      </c>
      <c r="J745" s="23"/>
    </row>
    <row r="746" spans="1:10" x14ac:dyDescent="0.25">
      <c r="A746" s="65" t="str">
        <f t="shared" si="11"/>
        <v>Cohort 201442644Den HaagVrouw23 tot 30 jaarEritreaTotaal</v>
      </c>
      <c r="B746" s="159" t="s">
        <v>6</v>
      </c>
      <c r="C746" s="166">
        <v>42644</v>
      </c>
      <c r="D746" s="159" t="s">
        <v>7</v>
      </c>
      <c r="E746" s="159" t="s">
        <v>29</v>
      </c>
      <c r="F746" s="159" t="s">
        <v>61</v>
      </c>
      <c r="G746" s="159" t="s">
        <v>24</v>
      </c>
      <c r="H746" s="162" t="s">
        <v>8</v>
      </c>
      <c r="I746" s="175">
        <v>0</v>
      </c>
      <c r="J746" s="23"/>
    </row>
    <row r="747" spans="1:10" x14ac:dyDescent="0.25">
      <c r="A747" s="65" t="str">
        <f t="shared" si="11"/>
        <v xml:space="preserve">Cohort 201442644Den HaagVrouw23 tot 30 jaarEritreaPrimair onderwijs </v>
      </c>
      <c r="B747" s="159" t="s">
        <v>6</v>
      </c>
      <c r="C747" s="166">
        <v>42644</v>
      </c>
      <c r="D747" s="159" t="s">
        <v>7</v>
      </c>
      <c r="E747" s="159" t="s">
        <v>29</v>
      </c>
      <c r="F747" s="159" t="s">
        <v>61</v>
      </c>
      <c r="G747" s="159" t="s">
        <v>24</v>
      </c>
      <c r="H747" s="174" t="s">
        <v>55</v>
      </c>
      <c r="I747" s="175">
        <v>0</v>
      </c>
      <c r="J747" s="23"/>
    </row>
    <row r="748" spans="1:10" x14ac:dyDescent="0.25">
      <c r="A748" s="65" t="str">
        <f t="shared" si="11"/>
        <v>Cohort 201442644Den HaagVrouw23 tot 30 jaarEritreaVoortgezet onderwijs</v>
      </c>
      <c r="B748" s="159" t="s">
        <v>6</v>
      </c>
      <c r="C748" s="166">
        <v>42644</v>
      </c>
      <c r="D748" s="159" t="s">
        <v>7</v>
      </c>
      <c r="E748" s="159" t="s">
        <v>29</v>
      </c>
      <c r="F748" s="159" t="s">
        <v>61</v>
      </c>
      <c r="G748" s="159" t="s">
        <v>24</v>
      </c>
      <c r="H748" s="174" t="s">
        <v>56</v>
      </c>
      <c r="I748" s="175">
        <v>0</v>
      </c>
      <c r="J748" s="23"/>
    </row>
    <row r="749" spans="1:10" x14ac:dyDescent="0.25">
      <c r="A749" s="65" t="str">
        <f t="shared" si="11"/>
        <v xml:space="preserve">Cohort 201442644Den HaagVrouw23 tot 30 jaarEritreaMiddelbaar beroepsonderwijs (mbo) </v>
      </c>
      <c r="B749" s="159" t="s">
        <v>6</v>
      </c>
      <c r="C749" s="166">
        <v>42644</v>
      </c>
      <c r="D749" s="159" t="s">
        <v>7</v>
      </c>
      <c r="E749" s="159" t="s">
        <v>29</v>
      </c>
      <c r="F749" s="159" t="s">
        <v>61</v>
      </c>
      <c r="G749" s="159" t="s">
        <v>24</v>
      </c>
      <c r="H749" s="174" t="s">
        <v>57</v>
      </c>
      <c r="I749" s="175">
        <v>0</v>
      </c>
      <c r="J749" s="23"/>
    </row>
    <row r="750" spans="1:10" x14ac:dyDescent="0.25">
      <c r="A750" s="65" t="str">
        <f t="shared" si="11"/>
        <v xml:space="preserve">Cohort 201442644Den HaagVrouw23 tot 30 jaarEritreaHoger beroepsonderwijs (hbo) </v>
      </c>
      <c r="B750" s="159" t="s">
        <v>6</v>
      </c>
      <c r="C750" s="166">
        <v>42644</v>
      </c>
      <c r="D750" s="159" t="s">
        <v>7</v>
      </c>
      <c r="E750" s="159" t="s">
        <v>29</v>
      </c>
      <c r="F750" s="159" t="s">
        <v>61</v>
      </c>
      <c r="G750" s="159" t="s">
        <v>24</v>
      </c>
      <c r="H750" s="174" t="s">
        <v>58</v>
      </c>
      <c r="I750" s="175">
        <v>0</v>
      </c>
      <c r="J750" s="23"/>
    </row>
    <row r="751" spans="1:10" x14ac:dyDescent="0.25">
      <c r="A751" s="65" t="str">
        <f t="shared" si="11"/>
        <v xml:space="preserve">Cohort 201442644Den HaagVrouw23 tot 30 jaarEritreaWetenschappelijk onderwijs (wo) </v>
      </c>
      <c r="B751" s="159" t="s">
        <v>6</v>
      </c>
      <c r="C751" s="166">
        <v>42644</v>
      </c>
      <c r="D751" s="159" t="s">
        <v>7</v>
      </c>
      <c r="E751" s="159" t="s">
        <v>29</v>
      </c>
      <c r="F751" s="159" t="s">
        <v>61</v>
      </c>
      <c r="G751" s="159" t="s">
        <v>24</v>
      </c>
      <c r="H751" s="174" t="s">
        <v>59</v>
      </c>
      <c r="I751" s="175">
        <v>0</v>
      </c>
      <c r="J751" s="23"/>
    </row>
    <row r="752" spans="1:10" x14ac:dyDescent="0.25">
      <c r="A752" s="65" t="str">
        <f t="shared" si="11"/>
        <v>Cohort 201442644Den HaagVrouw23 tot 30 jaarEritreaGeen onderwijs</v>
      </c>
      <c r="B752" s="159" t="s">
        <v>6</v>
      </c>
      <c r="C752" s="166">
        <v>42644</v>
      </c>
      <c r="D752" s="159" t="s">
        <v>7</v>
      </c>
      <c r="E752" s="159" t="s">
        <v>29</v>
      </c>
      <c r="F752" s="159" t="s">
        <v>61</v>
      </c>
      <c r="G752" s="159" t="s">
        <v>24</v>
      </c>
      <c r="H752" s="159" t="s">
        <v>60</v>
      </c>
      <c r="I752" s="175">
        <v>0</v>
      </c>
      <c r="J752" s="23"/>
    </row>
    <row r="753" spans="1:10" x14ac:dyDescent="0.25">
      <c r="A753" s="65" t="str">
        <f t="shared" si="11"/>
        <v>Cohort 201442644Den HaagVrouw23 tot 30 jaarOverigTotaal</v>
      </c>
      <c r="B753" s="159" t="s">
        <v>6</v>
      </c>
      <c r="C753" s="166">
        <v>42644</v>
      </c>
      <c r="D753" s="159" t="s">
        <v>7</v>
      </c>
      <c r="E753" s="159" t="s">
        <v>29</v>
      </c>
      <c r="F753" s="159" t="s">
        <v>61</v>
      </c>
      <c r="G753" s="159" t="s">
        <v>25</v>
      </c>
      <c r="H753" s="162" t="s">
        <v>8</v>
      </c>
      <c r="I753" s="175">
        <v>5</v>
      </c>
      <c r="J753" s="23"/>
    </row>
    <row r="754" spans="1:10" x14ac:dyDescent="0.25">
      <c r="A754" s="65" t="str">
        <f t="shared" si="11"/>
        <v xml:space="preserve">Cohort 201442644Den HaagVrouw23 tot 30 jaarOverigPrimair onderwijs </v>
      </c>
      <c r="B754" s="159" t="s">
        <v>6</v>
      </c>
      <c r="C754" s="166">
        <v>42644</v>
      </c>
      <c r="D754" s="159" t="s">
        <v>7</v>
      </c>
      <c r="E754" s="159" t="s">
        <v>29</v>
      </c>
      <c r="F754" s="159" t="s">
        <v>61</v>
      </c>
      <c r="G754" s="159" t="s">
        <v>25</v>
      </c>
      <c r="H754" s="174" t="s">
        <v>55</v>
      </c>
      <c r="I754" s="175">
        <v>0</v>
      </c>
      <c r="J754" s="23"/>
    </row>
    <row r="755" spans="1:10" x14ac:dyDescent="0.25">
      <c r="A755" s="65" t="str">
        <f t="shared" si="11"/>
        <v>Cohort 201442644Den HaagVrouw23 tot 30 jaarOverigVoortgezet onderwijs</v>
      </c>
      <c r="B755" s="159" t="s">
        <v>6</v>
      </c>
      <c r="C755" s="166">
        <v>42644</v>
      </c>
      <c r="D755" s="159" t="s">
        <v>7</v>
      </c>
      <c r="E755" s="159" t="s">
        <v>29</v>
      </c>
      <c r="F755" s="159" t="s">
        <v>61</v>
      </c>
      <c r="G755" s="159" t="s">
        <v>25</v>
      </c>
      <c r="H755" s="174" t="s">
        <v>56</v>
      </c>
      <c r="I755" s="175">
        <v>0</v>
      </c>
      <c r="J755" s="23"/>
    </row>
    <row r="756" spans="1:10" x14ac:dyDescent="0.25">
      <c r="A756" s="65" t="str">
        <f t="shared" si="11"/>
        <v xml:space="preserve">Cohort 201442644Den HaagVrouw23 tot 30 jaarOverigMiddelbaar beroepsonderwijs (mbo) </v>
      </c>
      <c r="B756" s="159" t="s">
        <v>6</v>
      </c>
      <c r="C756" s="166">
        <v>42644</v>
      </c>
      <c r="D756" s="159" t="s">
        <v>7</v>
      </c>
      <c r="E756" s="159" t="s">
        <v>29</v>
      </c>
      <c r="F756" s="159" t="s">
        <v>61</v>
      </c>
      <c r="G756" s="159" t="s">
        <v>25</v>
      </c>
      <c r="H756" s="174" t="s">
        <v>57</v>
      </c>
      <c r="I756" s="175">
        <v>0</v>
      </c>
      <c r="J756" s="23"/>
    </row>
    <row r="757" spans="1:10" x14ac:dyDescent="0.25">
      <c r="A757" s="65" t="str">
        <f t="shared" si="11"/>
        <v xml:space="preserve">Cohort 201442644Den HaagVrouw23 tot 30 jaarOverigHoger beroepsonderwijs (hbo) </v>
      </c>
      <c r="B757" s="159" t="s">
        <v>6</v>
      </c>
      <c r="C757" s="166">
        <v>42644</v>
      </c>
      <c r="D757" s="159" t="s">
        <v>7</v>
      </c>
      <c r="E757" s="159" t="s">
        <v>29</v>
      </c>
      <c r="F757" s="159" t="s">
        <v>61</v>
      </c>
      <c r="G757" s="159" t="s">
        <v>25</v>
      </c>
      <c r="H757" s="174" t="s">
        <v>58</v>
      </c>
      <c r="I757" s="175">
        <v>0</v>
      </c>
      <c r="J757" s="23"/>
    </row>
    <row r="758" spans="1:10" x14ac:dyDescent="0.25">
      <c r="A758" s="65" t="str">
        <f t="shared" si="11"/>
        <v xml:space="preserve">Cohort 201442644Den HaagVrouw23 tot 30 jaarOverigWetenschappelijk onderwijs (wo) </v>
      </c>
      <c r="B758" s="159" t="s">
        <v>6</v>
      </c>
      <c r="C758" s="166">
        <v>42644</v>
      </c>
      <c r="D758" s="159" t="s">
        <v>7</v>
      </c>
      <c r="E758" s="159" t="s">
        <v>29</v>
      </c>
      <c r="F758" s="159" t="s">
        <v>61</v>
      </c>
      <c r="G758" s="159" t="s">
        <v>25</v>
      </c>
      <c r="H758" s="174" t="s">
        <v>59</v>
      </c>
      <c r="I758" s="175">
        <v>0</v>
      </c>
      <c r="J758" s="23"/>
    </row>
    <row r="759" spans="1:10" x14ac:dyDescent="0.25">
      <c r="A759" s="65" t="str">
        <f t="shared" si="11"/>
        <v>Cohort 201442644Den HaagVrouw23 tot 30 jaarOverigGeen onderwijs</v>
      </c>
      <c r="B759" s="159" t="s">
        <v>6</v>
      </c>
      <c r="C759" s="166">
        <v>42644</v>
      </c>
      <c r="D759" s="159" t="s">
        <v>7</v>
      </c>
      <c r="E759" s="159" t="s">
        <v>29</v>
      </c>
      <c r="F759" s="159" t="s">
        <v>61</v>
      </c>
      <c r="G759" s="159" t="s">
        <v>25</v>
      </c>
      <c r="H759" s="159" t="s">
        <v>60</v>
      </c>
      <c r="I759" s="175">
        <v>0</v>
      </c>
      <c r="J759" s="23"/>
    </row>
    <row r="760" spans="1:10" x14ac:dyDescent="0.25">
      <c r="A760" s="65" t="str">
        <f t="shared" si="11"/>
        <v>Cohort 201442644G4 (exclusief Den Haag)TotaalTotaalTotaalTotaal</v>
      </c>
      <c r="B760" s="159" t="s">
        <v>6</v>
      </c>
      <c r="C760" s="166">
        <v>42644</v>
      </c>
      <c r="D760" s="159" t="s">
        <v>15</v>
      </c>
      <c r="E760" s="159" t="s">
        <v>8</v>
      </c>
      <c r="F760" s="159" t="s">
        <v>8</v>
      </c>
      <c r="G760" s="159" t="s">
        <v>8</v>
      </c>
      <c r="H760" s="162" t="s">
        <v>8</v>
      </c>
      <c r="I760" s="175">
        <v>210</v>
      </c>
      <c r="J760" s="23"/>
    </row>
    <row r="761" spans="1:10" x14ac:dyDescent="0.25">
      <c r="A761" s="65" t="str">
        <f t="shared" si="11"/>
        <v xml:space="preserve">Cohort 201442644G4 (exclusief Den Haag)TotaalTotaalTotaalPrimair onderwijs </v>
      </c>
      <c r="B761" s="159" t="s">
        <v>6</v>
      </c>
      <c r="C761" s="166">
        <v>42644</v>
      </c>
      <c r="D761" s="159" t="s">
        <v>15</v>
      </c>
      <c r="E761" s="159" t="s">
        <v>8</v>
      </c>
      <c r="F761" s="159" t="s">
        <v>8</v>
      </c>
      <c r="G761" s="159" t="s">
        <v>8</v>
      </c>
      <c r="H761" s="174" t="s">
        <v>55</v>
      </c>
      <c r="I761" s="175">
        <v>60</v>
      </c>
      <c r="J761" s="23"/>
    </row>
    <row r="762" spans="1:10" x14ac:dyDescent="0.25">
      <c r="A762" s="65" t="str">
        <f t="shared" si="11"/>
        <v>Cohort 201442644G4 (exclusief Den Haag)TotaalTotaalTotaalVoortgezet onderwijs</v>
      </c>
      <c r="B762" s="159" t="s">
        <v>6</v>
      </c>
      <c r="C762" s="166">
        <v>42644</v>
      </c>
      <c r="D762" s="159" t="s">
        <v>15</v>
      </c>
      <c r="E762" s="159" t="s">
        <v>8</v>
      </c>
      <c r="F762" s="159" t="s">
        <v>8</v>
      </c>
      <c r="G762" s="159" t="s">
        <v>8</v>
      </c>
      <c r="H762" s="174" t="s">
        <v>56</v>
      </c>
      <c r="I762" s="175">
        <v>30</v>
      </c>
      <c r="J762" s="23"/>
    </row>
    <row r="763" spans="1:10" x14ac:dyDescent="0.25">
      <c r="A763" s="65" t="str">
        <f t="shared" si="11"/>
        <v xml:space="preserve">Cohort 201442644G4 (exclusief Den Haag)TotaalTotaalTotaalMiddelbaar beroepsonderwijs (mbo) </v>
      </c>
      <c r="B763" s="159" t="s">
        <v>6</v>
      </c>
      <c r="C763" s="166">
        <v>42644</v>
      </c>
      <c r="D763" s="159" t="s">
        <v>15</v>
      </c>
      <c r="E763" s="159" t="s">
        <v>8</v>
      </c>
      <c r="F763" s="159" t="s">
        <v>8</v>
      </c>
      <c r="G763" s="159" t="s">
        <v>8</v>
      </c>
      <c r="H763" s="174" t="s">
        <v>57</v>
      </c>
      <c r="I763" s="175">
        <v>15</v>
      </c>
      <c r="J763" s="23"/>
    </row>
    <row r="764" spans="1:10" x14ac:dyDescent="0.25">
      <c r="A764" s="65" t="str">
        <f t="shared" si="11"/>
        <v xml:space="preserve">Cohort 201442644G4 (exclusief Den Haag)TotaalTotaalTotaalHoger beroepsonderwijs (hbo) </v>
      </c>
      <c r="B764" s="159" t="s">
        <v>6</v>
      </c>
      <c r="C764" s="166">
        <v>42644</v>
      </c>
      <c r="D764" s="159" t="s">
        <v>15</v>
      </c>
      <c r="E764" s="159" t="s">
        <v>8</v>
      </c>
      <c r="F764" s="159" t="s">
        <v>8</v>
      </c>
      <c r="G764" s="159" t="s">
        <v>8</v>
      </c>
      <c r="H764" s="174" t="s">
        <v>58</v>
      </c>
      <c r="I764" s="175">
        <v>5</v>
      </c>
      <c r="J764" s="23"/>
    </row>
    <row r="765" spans="1:10" x14ac:dyDescent="0.25">
      <c r="A765" s="65" t="str">
        <f t="shared" si="11"/>
        <v xml:space="preserve">Cohort 201442644G4 (exclusief Den Haag)TotaalTotaalTotaalWetenschappelijk onderwijs (wo) </v>
      </c>
      <c r="B765" s="159" t="s">
        <v>6</v>
      </c>
      <c r="C765" s="166">
        <v>42644</v>
      </c>
      <c r="D765" s="159" t="s">
        <v>15</v>
      </c>
      <c r="E765" s="159" t="s">
        <v>8</v>
      </c>
      <c r="F765" s="159" t="s">
        <v>8</v>
      </c>
      <c r="G765" s="159" t="s">
        <v>8</v>
      </c>
      <c r="H765" s="174" t="s">
        <v>59</v>
      </c>
      <c r="I765" s="175">
        <v>5</v>
      </c>
      <c r="J765" s="23"/>
    </row>
    <row r="766" spans="1:10" x14ac:dyDescent="0.25">
      <c r="A766" s="65" t="str">
        <f t="shared" si="11"/>
        <v>Cohort 201442644G4 (exclusief Den Haag)TotaalTotaalTotaalGeen onderwijs</v>
      </c>
      <c r="B766" s="159" t="s">
        <v>6</v>
      </c>
      <c r="C766" s="166">
        <v>42644</v>
      </c>
      <c r="D766" s="159" t="s">
        <v>15</v>
      </c>
      <c r="E766" s="159" t="s">
        <v>8</v>
      </c>
      <c r="F766" s="159" t="s">
        <v>8</v>
      </c>
      <c r="G766" s="159" t="s">
        <v>8</v>
      </c>
      <c r="H766" s="159" t="s">
        <v>60</v>
      </c>
      <c r="I766" s="175">
        <v>100</v>
      </c>
      <c r="J766" s="23"/>
    </row>
    <row r="767" spans="1:10" x14ac:dyDescent="0.25">
      <c r="A767" s="65" t="str">
        <f t="shared" si="11"/>
        <v>Cohort 201442644G4 (exclusief Den Haag)TotaalTotaalSyriëTotaal</v>
      </c>
      <c r="B767" s="159" t="s">
        <v>6</v>
      </c>
      <c r="C767" s="166">
        <v>42644</v>
      </c>
      <c r="D767" s="159" t="s">
        <v>15</v>
      </c>
      <c r="E767" s="159" t="s">
        <v>8</v>
      </c>
      <c r="F767" s="159" t="s">
        <v>8</v>
      </c>
      <c r="G767" s="159" t="s">
        <v>23</v>
      </c>
      <c r="H767" s="162" t="s">
        <v>8</v>
      </c>
      <c r="I767" s="175">
        <v>65</v>
      </c>
      <c r="J767" s="23"/>
    </row>
    <row r="768" spans="1:10" x14ac:dyDescent="0.25">
      <c r="A768" s="65" t="str">
        <f t="shared" si="11"/>
        <v xml:space="preserve">Cohort 201442644G4 (exclusief Den Haag)TotaalTotaalSyriëPrimair onderwijs </v>
      </c>
      <c r="B768" s="159" t="s">
        <v>6</v>
      </c>
      <c r="C768" s="166">
        <v>42644</v>
      </c>
      <c r="D768" s="159" t="s">
        <v>15</v>
      </c>
      <c r="E768" s="159" t="s">
        <v>8</v>
      </c>
      <c r="F768" s="159" t="s">
        <v>8</v>
      </c>
      <c r="G768" s="159" t="s">
        <v>23</v>
      </c>
      <c r="H768" s="174" t="s">
        <v>55</v>
      </c>
      <c r="I768" s="175">
        <v>25</v>
      </c>
      <c r="J768" s="23"/>
    </row>
    <row r="769" spans="1:10" x14ac:dyDescent="0.25">
      <c r="A769" s="65" t="str">
        <f t="shared" si="11"/>
        <v>Cohort 201442644G4 (exclusief Den Haag)TotaalTotaalSyriëVoortgezet onderwijs</v>
      </c>
      <c r="B769" s="159" t="s">
        <v>6</v>
      </c>
      <c r="C769" s="166">
        <v>42644</v>
      </c>
      <c r="D769" s="159" t="s">
        <v>15</v>
      </c>
      <c r="E769" s="159" t="s">
        <v>8</v>
      </c>
      <c r="F769" s="159" t="s">
        <v>8</v>
      </c>
      <c r="G769" s="159" t="s">
        <v>23</v>
      </c>
      <c r="H769" s="174" t="s">
        <v>56</v>
      </c>
      <c r="I769" s="175">
        <v>5</v>
      </c>
      <c r="J769" s="23"/>
    </row>
    <row r="770" spans="1:10" x14ac:dyDescent="0.25">
      <c r="A770" s="65" t="str">
        <f t="shared" si="11"/>
        <v xml:space="preserve">Cohort 201442644G4 (exclusief Den Haag)TotaalTotaalSyriëMiddelbaar beroepsonderwijs (mbo) </v>
      </c>
      <c r="B770" s="159" t="s">
        <v>6</v>
      </c>
      <c r="C770" s="166">
        <v>42644</v>
      </c>
      <c r="D770" s="159" t="s">
        <v>15</v>
      </c>
      <c r="E770" s="159" t="s">
        <v>8</v>
      </c>
      <c r="F770" s="159" t="s">
        <v>8</v>
      </c>
      <c r="G770" s="159" t="s">
        <v>23</v>
      </c>
      <c r="H770" s="174" t="s">
        <v>57</v>
      </c>
      <c r="I770" s="175">
        <v>0</v>
      </c>
      <c r="J770" s="23"/>
    </row>
    <row r="771" spans="1:10" x14ac:dyDescent="0.25">
      <c r="A771" s="65" t="str">
        <f t="shared" si="11"/>
        <v xml:space="preserve">Cohort 201442644G4 (exclusief Den Haag)TotaalTotaalSyriëHoger beroepsonderwijs (hbo) </v>
      </c>
      <c r="B771" s="159" t="s">
        <v>6</v>
      </c>
      <c r="C771" s="166">
        <v>42644</v>
      </c>
      <c r="D771" s="159" t="s">
        <v>15</v>
      </c>
      <c r="E771" s="159" t="s">
        <v>8</v>
      </c>
      <c r="F771" s="159" t="s">
        <v>8</v>
      </c>
      <c r="G771" s="159" t="s">
        <v>23</v>
      </c>
      <c r="H771" s="174" t="s">
        <v>58</v>
      </c>
      <c r="I771" s="175">
        <v>0</v>
      </c>
      <c r="J771" s="23"/>
    </row>
    <row r="772" spans="1:10" x14ac:dyDescent="0.25">
      <c r="A772" s="65" t="str">
        <f t="shared" si="11"/>
        <v xml:space="preserve">Cohort 201442644G4 (exclusief Den Haag)TotaalTotaalSyriëWetenschappelijk onderwijs (wo) </v>
      </c>
      <c r="B772" s="159" t="s">
        <v>6</v>
      </c>
      <c r="C772" s="166">
        <v>42644</v>
      </c>
      <c r="D772" s="159" t="s">
        <v>15</v>
      </c>
      <c r="E772" s="159" t="s">
        <v>8</v>
      </c>
      <c r="F772" s="159" t="s">
        <v>8</v>
      </c>
      <c r="G772" s="159" t="s">
        <v>23</v>
      </c>
      <c r="H772" s="174" t="s">
        <v>59</v>
      </c>
      <c r="I772" s="175">
        <v>0</v>
      </c>
      <c r="J772" s="23"/>
    </row>
    <row r="773" spans="1:10" x14ac:dyDescent="0.25">
      <c r="A773" s="65" t="str">
        <f t="shared" ref="A773:A836" si="12">B773&amp;C773&amp;D773&amp;E773&amp;F773&amp;G773&amp;H773</f>
        <v>Cohort 201442644G4 (exclusief Den Haag)TotaalTotaalSyriëGeen onderwijs</v>
      </c>
      <c r="B773" s="159" t="s">
        <v>6</v>
      </c>
      <c r="C773" s="166">
        <v>42644</v>
      </c>
      <c r="D773" s="159" t="s">
        <v>15</v>
      </c>
      <c r="E773" s="159" t="s">
        <v>8</v>
      </c>
      <c r="F773" s="159" t="s">
        <v>8</v>
      </c>
      <c r="G773" s="159" t="s">
        <v>23</v>
      </c>
      <c r="H773" s="159" t="s">
        <v>60</v>
      </c>
      <c r="I773" s="175">
        <v>35</v>
      </c>
      <c r="J773" s="23"/>
    </row>
    <row r="774" spans="1:10" x14ac:dyDescent="0.25">
      <c r="A774" s="65" t="str">
        <f t="shared" si="12"/>
        <v>Cohort 201442644G4 (exclusief Den Haag)TotaalTotaalEritreaTotaal</v>
      </c>
      <c r="B774" s="159" t="s">
        <v>6</v>
      </c>
      <c r="C774" s="166">
        <v>42644</v>
      </c>
      <c r="D774" s="159" t="s">
        <v>15</v>
      </c>
      <c r="E774" s="159" t="s">
        <v>8</v>
      </c>
      <c r="F774" s="159" t="s">
        <v>8</v>
      </c>
      <c r="G774" s="159" t="s">
        <v>24</v>
      </c>
      <c r="H774" s="162" t="s">
        <v>8</v>
      </c>
      <c r="I774" s="175">
        <v>35</v>
      </c>
      <c r="J774" s="23"/>
    </row>
    <row r="775" spans="1:10" x14ac:dyDescent="0.25">
      <c r="A775" s="65" t="str">
        <f t="shared" si="12"/>
        <v xml:space="preserve">Cohort 201442644G4 (exclusief Den Haag)TotaalTotaalEritreaPrimair onderwijs </v>
      </c>
      <c r="B775" s="159" t="s">
        <v>6</v>
      </c>
      <c r="C775" s="166">
        <v>42644</v>
      </c>
      <c r="D775" s="159" t="s">
        <v>15</v>
      </c>
      <c r="E775" s="159" t="s">
        <v>8</v>
      </c>
      <c r="F775" s="159" t="s">
        <v>8</v>
      </c>
      <c r="G775" s="159" t="s">
        <v>24</v>
      </c>
      <c r="H775" s="174" t="s">
        <v>55</v>
      </c>
      <c r="I775" s="175">
        <v>10</v>
      </c>
      <c r="J775" s="23"/>
    </row>
    <row r="776" spans="1:10" x14ac:dyDescent="0.25">
      <c r="A776" s="65" t="str">
        <f t="shared" si="12"/>
        <v>Cohort 201442644G4 (exclusief Den Haag)TotaalTotaalEritreaVoortgezet onderwijs</v>
      </c>
      <c r="B776" s="159" t="s">
        <v>6</v>
      </c>
      <c r="C776" s="166">
        <v>42644</v>
      </c>
      <c r="D776" s="159" t="s">
        <v>15</v>
      </c>
      <c r="E776" s="159" t="s">
        <v>8</v>
      </c>
      <c r="F776" s="159" t="s">
        <v>8</v>
      </c>
      <c r="G776" s="159" t="s">
        <v>24</v>
      </c>
      <c r="H776" s="174" t="s">
        <v>56</v>
      </c>
      <c r="I776" s="175">
        <v>0</v>
      </c>
      <c r="J776" s="23"/>
    </row>
    <row r="777" spans="1:10" x14ac:dyDescent="0.25">
      <c r="A777" s="65" t="str">
        <f t="shared" si="12"/>
        <v xml:space="preserve">Cohort 201442644G4 (exclusief Den Haag)TotaalTotaalEritreaMiddelbaar beroepsonderwijs (mbo) </v>
      </c>
      <c r="B777" s="159" t="s">
        <v>6</v>
      </c>
      <c r="C777" s="166">
        <v>42644</v>
      </c>
      <c r="D777" s="159" t="s">
        <v>15</v>
      </c>
      <c r="E777" s="159" t="s">
        <v>8</v>
      </c>
      <c r="F777" s="159" t="s">
        <v>8</v>
      </c>
      <c r="G777" s="159" t="s">
        <v>24</v>
      </c>
      <c r="H777" s="174" t="s">
        <v>57</v>
      </c>
      <c r="I777" s="175">
        <v>0</v>
      </c>
      <c r="J777" s="23"/>
    </row>
    <row r="778" spans="1:10" x14ac:dyDescent="0.25">
      <c r="A778" s="65" t="str">
        <f t="shared" si="12"/>
        <v xml:space="preserve">Cohort 201442644G4 (exclusief Den Haag)TotaalTotaalEritreaHoger beroepsonderwijs (hbo) </v>
      </c>
      <c r="B778" s="159" t="s">
        <v>6</v>
      </c>
      <c r="C778" s="166">
        <v>42644</v>
      </c>
      <c r="D778" s="159" t="s">
        <v>15</v>
      </c>
      <c r="E778" s="159" t="s">
        <v>8</v>
      </c>
      <c r="F778" s="159" t="s">
        <v>8</v>
      </c>
      <c r="G778" s="159" t="s">
        <v>24</v>
      </c>
      <c r="H778" s="174" t="s">
        <v>58</v>
      </c>
      <c r="I778" s="175">
        <v>0</v>
      </c>
      <c r="J778" s="23"/>
    </row>
    <row r="779" spans="1:10" x14ac:dyDescent="0.25">
      <c r="A779" s="65" t="str">
        <f t="shared" si="12"/>
        <v xml:space="preserve">Cohort 201442644G4 (exclusief Den Haag)TotaalTotaalEritreaWetenschappelijk onderwijs (wo) </v>
      </c>
      <c r="B779" s="159" t="s">
        <v>6</v>
      </c>
      <c r="C779" s="166">
        <v>42644</v>
      </c>
      <c r="D779" s="159" t="s">
        <v>15</v>
      </c>
      <c r="E779" s="159" t="s">
        <v>8</v>
      </c>
      <c r="F779" s="159" t="s">
        <v>8</v>
      </c>
      <c r="G779" s="159" t="s">
        <v>24</v>
      </c>
      <c r="H779" s="174" t="s">
        <v>59</v>
      </c>
      <c r="I779" s="175">
        <v>0</v>
      </c>
      <c r="J779" s="23"/>
    </row>
    <row r="780" spans="1:10" x14ac:dyDescent="0.25">
      <c r="A780" s="65" t="str">
        <f t="shared" si="12"/>
        <v>Cohort 201442644G4 (exclusief Den Haag)TotaalTotaalEritreaGeen onderwijs</v>
      </c>
      <c r="B780" s="159" t="s">
        <v>6</v>
      </c>
      <c r="C780" s="166">
        <v>42644</v>
      </c>
      <c r="D780" s="159" t="s">
        <v>15</v>
      </c>
      <c r="E780" s="159" t="s">
        <v>8</v>
      </c>
      <c r="F780" s="159" t="s">
        <v>8</v>
      </c>
      <c r="G780" s="159" t="s">
        <v>24</v>
      </c>
      <c r="H780" s="159" t="s">
        <v>60</v>
      </c>
      <c r="I780" s="175">
        <v>25</v>
      </c>
      <c r="J780" s="23"/>
    </row>
    <row r="781" spans="1:10" x14ac:dyDescent="0.25">
      <c r="A781" s="65" t="str">
        <f t="shared" si="12"/>
        <v>Cohort 201442644G4 (exclusief Den Haag)TotaalTotaalOverigTotaal</v>
      </c>
      <c r="B781" s="159" t="s">
        <v>6</v>
      </c>
      <c r="C781" s="166">
        <v>42644</v>
      </c>
      <c r="D781" s="159" t="s">
        <v>15</v>
      </c>
      <c r="E781" s="159" t="s">
        <v>8</v>
      </c>
      <c r="F781" s="159" t="s">
        <v>8</v>
      </c>
      <c r="G781" s="159" t="s">
        <v>25</v>
      </c>
      <c r="H781" s="162" t="s">
        <v>8</v>
      </c>
      <c r="I781" s="175">
        <v>110</v>
      </c>
      <c r="J781" s="23"/>
    </row>
    <row r="782" spans="1:10" x14ac:dyDescent="0.25">
      <c r="A782" s="65" t="str">
        <f t="shared" si="12"/>
        <v xml:space="preserve">Cohort 201442644G4 (exclusief Den Haag)TotaalTotaalOverigPrimair onderwijs </v>
      </c>
      <c r="B782" s="159" t="s">
        <v>6</v>
      </c>
      <c r="C782" s="166">
        <v>42644</v>
      </c>
      <c r="D782" s="159" t="s">
        <v>15</v>
      </c>
      <c r="E782" s="159" t="s">
        <v>8</v>
      </c>
      <c r="F782" s="159" t="s">
        <v>8</v>
      </c>
      <c r="G782" s="159" t="s">
        <v>25</v>
      </c>
      <c r="H782" s="174" t="s">
        <v>55</v>
      </c>
      <c r="I782" s="175">
        <v>30</v>
      </c>
      <c r="J782" s="23"/>
    </row>
    <row r="783" spans="1:10" x14ac:dyDescent="0.25">
      <c r="A783" s="65" t="str">
        <f t="shared" si="12"/>
        <v>Cohort 201442644G4 (exclusief Den Haag)TotaalTotaalOverigVoortgezet onderwijs</v>
      </c>
      <c r="B783" s="159" t="s">
        <v>6</v>
      </c>
      <c r="C783" s="166">
        <v>42644</v>
      </c>
      <c r="D783" s="159" t="s">
        <v>15</v>
      </c>
      <c r="E783" s="159" t="s">
        <v>8</v>
      </c>
      <c r="F783" s="159" t="s">
        <v>8</v>
      </c>
      <c r="G783" s="159" t="s">
        <v>25</v>
      </c>
      <c r="H783" s="174" t="s">
        <v>56</v>
      </c>
      <c r="I783" s="175">
        <v>25</v>
      </c>
      <c r="J783" s="23"/>
    </row>
    <row r="784" spans="1:10" x14ac:dyDescent="0.25">
      <c r="A784" s="65" t="str">
        <f t="shared" si="12"/>
        <v xml:space="preserve">Cohort 201442644G4 (exclusief Den Haag)TotaalTotaalOverigMiddelbaar beroepsonderwijs (mbo) </v>
      </c>
      <c r="B784" s="159" t="s">
        <v>6</v>
      </c>
      <c r="C784" s="166">
        <v>42644</v>
      </c>
      <c r="D784" s="159" t="s">
        <v>15</v>
      </c>
      <c r="E784" s="159" t="s">
        <v>8</v>
      </c>
      <c r="F784" s="159" t="s">
        <v>8</v>
      </c>
      <c r="G784" s="159" t="s">
        <v>25</v>
      </c>
      <c r="H784" s="174" t="s">
        <v>57</v>
      </c>
      <c r="I784" s="175">
        <v>10</v>
      </c>
      <c r="J784" s="23"/>
    </row>
    <row r="785" spans="1:10" x14ac:dyDescent="0.25">
      <c r="A785" s="65" t="str">
        <f t="shared" si="12"/>
        <v xml:space="preserve">Cohort 201442644G4 (exclusief Den Haag)TotaalTotaalOverigHoger beroepsonderwijs (hbo) </v>
      </c>
      <c r="B785" s="159" t="s">
        <v>6</v>
      </c>
      <c r="C785" s="166">
        <v>42644</v>
      </c>
      <c r="D785" s="159" t="s">
        <v>15</v>
      </c>
      <c r="E785" s="159" t="s">
        <v>8</v>
      </c>
      <c r="F785" s="159" t="s">
        <v>8</v>
      </c>
      <c r="G785" s="159" t="s">
        <v>25</v>
      </c>
      <c r="H785" s="174" t="s">
        <v>58</v>
      </c>
      <c r="I785" s="175">
        <v>5</v>
      </c>
      <c r="J785" s="23"/>
    </row>
    <row r="786" spans="1:10" x14ac:dyDescent="0.25">
      <c r="A786" s="65" t="str">
        <f t="shared" si="12"/>
        <v xml:space="preserve">Cohort 201442644G4 (exclusief Den Haag)TotaalTotaalOverigWetenschappelijk onderwijs (wo) </v>
      </c>
      <c r="B786" s="159" t="s">
        <v>6</v>
      </c>
      <c r="C786" s="166">
        <v>42644</v>
      </c>
      <c r="D786" s="159" t="s">
        <v>15</v>
      </c>
      <c r="E786" s="159" t="s">
        <v>8</v>
      </c>
      <c r="F786" s="159" t="s">
        <v>8</v>
      </c>
      <c r="G786" s="159" t="s">
        <v>25</v>
      </c>
      <c r="H786" s="174" t="s">
        <v>59</v>
      </c>
      <c r="I786" s="175">
        <v>5</v>
      </c>
      <c r="J786" s="23"/>
    </row>
    <row r="787" spans="1:10" x14ac:dyDescent="0.25">
      <c r="A787" s="65" t="str">
        <f t="shared" si="12"/>
        <v>Cohort 201442644G4 (exclusief Den Haag)TotaalTotaalOverigGeen onderwijs</v>
      </c>
      <c r="B787" s="159" t="s">
        <v>6</v>
      </c>
      <c r="C787" s="166">
        <v>42644</v>
      </c>
      <c r="D787" s="159" t="s">
        <v>15</v>
      </c>
      <c r="E787" s="159" t="s">
        <v>8</v>
      </c>
      <c r="F787" s="159" t="s">
        <v>8</v>
      </c>
      <c r="G787" s="159" t="s">
        <v>25</v>
      </c>
      <c r="H787" s="159" t="s">
        <v>60</v>
      </c>
      <c r="I787" s="175">
        <v>45</v>
      </c>
      <c r="J787" s="23"/>
    </row>
    <row r="788" spans="1:10" x14ac:dyDescent="0.25">
      <c r="A788" s="65" t="str">
        <f t="shared" si="12"/>
        <v>Cohort 201442644G4 (exclusief Den Haag)Totaal0 tot 23 jaarTotaalTotaal</v>
      </c>
      <c r="B788" s="159" t="s">
        <v>6</v>
      </c>
      <c r="C788" s="166">
        <v>42644</v>
      </c>
      <c r="D788" s="159" t="s">
        <v>15</v>
      </c>
      <c r="E788" s="159" t="s">
        <v>8</v>
      </c>
      <c r="F788" s="159" t="s">
        <v>26</v>
      </c>
      <c r="G788" s="159" t="s">
        <v>8</v>
      </c>
      <c r="H788" s="162" t="s">
        <v>8</v>
      </c>
      <c r="I788" s="175">
        <v>120</v>
      </c>
      <c r="J788" s="23"/>
    </row>
    <row r="789" spans="1:10" x14ac:dyDescent="0.25">
      <c r="A789" s="65" t="str">
        <f t="shared" si="12"/>
        <v xml:space="preserve">Cohort 201442644G4 (exclusief Den Haag)Totaal0 tot 23 jaarTotaalPrimair onderwijs </v>
      </c>
      <c r="B789" s="159" t="s">
        <v>6</v>
      </c>
      <c r="C789" s="166">
        <v>42644</v>
      </c>
      <c r="D789" s="159" t="s">
        <v>15</v>
      </c>
      <c r="E789" s="159" t="s">
        <v>8</v>
      </c>
      <c r="F789" s="159" t="s">
        <v>26</v>
      </c>
      <c r="G789" s="159" t="s">
        <v>8</v>
      </c>
      <c r="H789" s="174" t="s">
        <v>55</v>
      </c>
      <c r="I789" s="175">
        <v>60</v>
      </c>
      <c r="J789" s="23"/>
    </row>
    <row r="790" spans="1:10" x14ac:dyDescent="0.25">
      <c r="A790" s="65" t="str">
        <f t="shared" si="12"/>
        <v>Cohort 201442644G4 (exclusief Den Haag)Totaal0 tot 23 jaarTotaalVoortgezet onderwijs</v>
      </c>
      <c r="B790" s="159" t="s">
        <v>6</v>
      </c>
      <c r="C790" s="166">
        <v>42644</v>
      </c>
      <c r="D790" s="159" t="s">
        <v>15</v>
      </c>
      <c r="E790" s="159" t="s">
        <v>8</v>
      </c>
      <c r="F790" s="159" t="s">
        <v>26</v>
      </c>
      <c r="G790" s="159" t="s">
        <v>8</v>
      </c>
      <c r="H790" s="174" t="s">
        <v>56</v>
      </c>
      <c r="I790" s="175">
        <v>30</v>
      </c>
      <c r="J790" s="23"/>
    </row>
    <row r="791" spans="1:10" x14ac:dyDescent="0.25">
      <c r="A791" s="65" t="str">
        <f t="shared" si="12"/>
        <v xml:space="preserve">Cohort 201442644G4 (exclusief Den Haag)Totaal0 tot 23 jaarTotaalMiddelbaar beroepsonderwijs (mbo) </v>
      </c>
      <c r="B791" s="159" t="s">
        <v>6</v>
      </c>
      <c r="C791" s="166">
        <v>42644</v>
      </c>
      <c r="D791" s="159" t="s">
        <v>15</v>
      </c>
      <c r="E791" s="159" t="s">
        <v>8</v>
      </c>
      <c r="F791" s="159" t="s">
        <v>26</v>
      </c>
      <c r="G791" s="159" t="s">
        <v>8</v>
      </c>
      <c r="H791" s="174" t="s">
        <v>57</v>
      </c>
      <c r="I791" s="175">
        <v>10</v>
      </c>
      <c r="J791" s="23"/>
    </row>
    <row r="792" spans="1:10" x14ac:dyDescent="0.25">
      <c r="A792" s="65" t="str">
        <f t="shared" si="12"/>
        <v xml:space="preserve">Cohort 201442644G4 (exclusief Den Haag)Totaal0 tot 23 jaarTotaalHoger beroepsonderwijs (hbo) </v>
      </c>
      <c r="B792" s="159" t="s">
        <v>6</v>
      </c>
      <c r="C792" s="166">
        <v>42644</v>
      </c>
      <c r="D792" s="159" t="s">
        <v>15</v>
      </c>
      <c r="E792" s="159" t="s">
        <v>8</v>
      </c>
      <c r="F792" s="159" t="s">
        <v>26</v>
      </c>
      <c r="G792" s="159" t="s">
        <v>8</v>
      </c>
      <c r="H792" s="174" t="s">
        <v>58</v>
      </c>
      <c r="I792" s="175">
        <v>0</v>
      </c>
      <c r="J792" s="23"/>
    </row>
    <row r="793" spans="1:10" x14ac:dyDescent="0.25">
      <c r="A793" s="65" t="str">
        <f t="shared" si="12"/>
        <v xml:space="preserve">Cohort 201442644G4 (exclusief Den Haag)Totaal0 tot 23 jaarTotaalWetenschappelijk onderwijs (wo) </v>
      </c>
      <c r="B793" s="159" t="s">
        <v>6</v>
      </c>
      <c r="C793" s="166">
        <v>42644</v>
      </c>
      <c r="D793" s="159" t="s">
        <v>15</v>
      </c>
      <c r="E793" s="159" t="s">
        <v>8</v>
      </c>
      <c r="F793" s="159" t="s">
        <v>26</v>
      </c>
      <c r="G793" s="159" t="s">
        <v>8</v>
      </c>
      <c r="H793" s="174" t="s">
        <v>59</v>
      </c>
      <c r="I793" s="175">
        <v>0</v>
      </c>
      <c r="J793" s="23"/>
    </row>
    <row r="794" spans="1:10" x14ac:dyDescent="0.25">
      <c r="A794" s="65" t="str">
        <f t="shared" si="12"/>
        <v>Cohort 201442644G4 (exclusief Den Haag)Totaal0 tot 23 jaarTotaalGeen onderwijs</v>
      </c>
      <c r="B794" s="159" t="s">
        <v>6</v>
      </c>
      <c r="C794" s="166">
        <v>42644</v>
      </c>
      <c r="D794" s="159" t="s">
        <v>15</v>
      </c>
      <c r="E794" s="159" t="s">
        <v>8</v>
      </c>
      <c r="F794" s="159" t="s">
        <v>26</v>
      </c>
      <c r="G794" s="159" t="s">
        <v>8</v>
      </c>
      <c r="H794" s="159" t="s">
        <v>60</v>
      </c>
      <c r="I794" s="175">
        <v>25</v>
      </c>
      <c r="J794" s="23"/>
    </row>
    <row r="795" spans="1:10" x14ac:dyDescent="0.25">
      <c r="A795" s="65" t="str">
        <f t="shared" si="12"/>
        <v>Cohort 201442644G4 (exclusief Den Haag)Totaal0 tot 23 jaarSyriëTotaal</v>
      </c>
      <c r="B795" s="159" t="s">
        <v>6</v>
      </c>
      <c r="C795" s="166">
        <v>42644</v>
      </c>
      <c r="D795" s="159" t="s">
        <v>15</v>
      </c>
      <c r="E795" s="159" t="s">
        <v>8</v>
      </c>
      <c r="F795" s="159" t="s">
        <v>26</v>
      </c>
      <c r="G795" s="159" t="s">
        <v>23</v>
      </c>
      <c r="H795" s="162" t="s">
        <v>8</v>
      </c>
      <c r="I795" s="175">
        <v>35</v>
      </c>
      <c r="J795" s="23"/>
    </row>
    <row r="796" spans="1:10" x14ac:dyDescent="0.25">
      <c r="A796" s="65" t="str">
        <f t="shared" si="12"/>
        <v xml:space="preserve">Cohort 201442644G4 (exclusief Den Haag)Totaal0 tot 23 jaarSyriëPrimair onderwijs </v>
      </c>
      <c r="B796" s="159" t="s">
        <v>6</v>
      </c>
      <c r="C796" s="166">
        <v>42644</v>
      </c>
      <c r="D796" s="159" t="s">
        <v>15</v>
      </c>
      <c r="E796" s="159" t="s">
        <v>8</v>
      </c>
      <c r="F796" s="159" t="s">
        <v>26</v>
      </c>
      <c r="G796" s="159" t="s">
        <v>23</v>
      </c>
      <c r="H796" s="174" t="s">
        <v>55</v>
      </c>
      <c r="I796" s="175">
        <v>25</v>
      </c>
      <c r="J796" s="23"/>
    </row>
    <row r="797" spans="1:10" x14ac:dyDescent="0.25">
      <c r="A797" s="65" t="str">
        <f t="shared" si="12"/>
        <v>Cohort 201442644G4 (exclusief Den Haag)Totaal0 tot 23 jaarSyriëVoortgezet onderwijs</v>
      </c>
      <c r="B797" s="159" t="s">
        <v>6</v>
      </c>
      <c r="C797" s="166">
        <v>42644</v>
      </c>
      <c r="D797" s="159" t="s">
        <v>15</v>
      </c>
      <c r="E797" s="159" t="s">
        <v>8</v>
      </c>
      <c r="F797" s="159" t="s">
        <v>26</v>
      </c>
      <c r="G797" s="159" t="s">
        <v>23</v>
      </c>
      <c r="H797" s="174" t="s">
        <v>56</v>
      </c>
      <c r="I797" s="175">
        <v>5</v>
      </c>
      <c r="J797" s="23"/>
    </row>
    <row r="798" spans="1:10" x14ac:dyDescent="0.25">
      <c r="A798" s="65" t="str">
        <f t="shared" si="12"/>
        <v xml:space="preserve">Cohort 201442644G4 (exclusief Den Haag)Totaal0 tot 23 jaarSyriëMiddelbaar beroepsonderwijs (mbo) </v>
      </c>
      <c r="B798" s="159" t="s">
        <v>6</v>
      </c>
      <c r="C798" s="166">
        <v>42644</v>
      </c>
      <c r="D798" s="159" t="s">
        <v>15</v>
      </c>
      <c r="E798" s="159" t="s">
        <v>8</v>
      </c>
      <c r="F798" s="159" t="s">
        <v>26</v>
      </c>
      <c r="G798" s="159" t="s">
        <v>23</v>
      </c>
      <c r="H798" s="174" t="s">
        <v>57</v>
      </c>
      <c r="I798" s="175">
        <v>0</v>
      </c>
      <c r="J798" s="23"/>
    </row>
    <row r="799" spans="1:10" x14ac:dyDescent="0.25">
      <c r="A799" s="65" t="str">
        <f t="shared" si="12"/>
        <v xml:space="preserve">Cohort 201442644G4 (exclusief Den Haag)Totaal0 tot 23 jaarSyriëHoger beroepsonderwijs (hbo) </v>
      </c>
      <c r="B799" s="159" t="s">
        <v>6</v>
      </c>
      <c r="C799" s="166">
        <v>42644</v>
      </c>
      <c r="D799" s="159" t="s">
        <v>15</v>
      </c>
      <c r="E799" s="159" t="s">
        <v>8</v>
      </c>
      <c r="F799" s="159" t="s">
        <v>26</v>
      </c>
      <c r="G799" s="159" t="s">
        <v>23</v>
      </c>
      <c r="H799" s="174" t="s">
        <v>58</v>
      </c>
      <c r="I799" s="175">
        <v>0</v>
      </c>
      <c r="J799" s="23"/>
    </row>
    <row r="800" spans="1:10" x14ac:dyDescent="0.25">
      <c r="A800" s="65" t="str">
        <f t="shared" si="12"/>
        <v xml:space="preserve">Cohort 201442644G4 (exclusief Den Haag)Totaal0 tot 23 jaarSyriëWetenschappelijk onderwijs (wo) </v>
      </c>
      <c r="B800" s="159" t="s">
        <v>6</v>
      </c>
      <c r="C800" s="166">
        <v>42644</v>
      </c>
      <c r="D800" s="159" t="s">
        <v>15</v>
      </c>
      <c r="E800" s="159" t="s">
        <v>8</v>
      </c>
      <c r="F800" s="159" t="s">
        <v>26</v>
      </c>
      <c r="G800" s="159" t="s">
        <v>23</v>
      </c>
      <c r="H800" s="174" t="s">
        <v>59</v>
      </c>
      <c r="I800" s="175">
        <v>0</v>
      </c>
      <c r="J800" s="23"/>
    </row>
    <row r="801" spans="1:10" x14ac:dyDescent="0.25">
      <c r="A801" s="65" t="str">
        <f t="shared" si="12"/>
        <v>Cohort 201442644G4 (exclusief Den Haag)Totaal0 tot 23 jaarSyriëGeen onderwijs</v>
      </c>
      <c r="B801" s="159" t="s">
        <v>6</v>
      </c>
      <c r="C801" s="166">
        <v>42644</v>
      </c>
      <c r="D801" s="159" t="s">
        <v>15</v>
      </c>
      <c r="E801" s="159" t="s">
        <v>8</v>
      </c>
      <c r="F801" s="159" t="s">
        <v>26</v>
      </c>
      <c r="G801" s="159" t="s">
        <v>23</v>
      </c>
      <c r="H801" s="159" t="s">
        <v>60</v>
      </c>
      <c r="I801" s="175">
        <v>5</v>
      </c>
      <c r="J801" s="23"/>
    </row>
    <row r="802" spans="1:10" x14ac:dyDescent="0.25">
      <c r="A802" s="65" t="str">
        <f t="shared" si="12"/>
        <v>Cohort 201442644G4 (exclusief Den Haag)Totaal0 tot 23 jaarEritreaTotaal</v>
      </c>
      <c r="B802" s="159" t="s">
        <v>6</v>
      </c>
      <c r="C802" s="166">
        <v>42644</v>
      </c>
      <c r="D802" s="159" t="s">
        <v>15</v>
      </c>
      <c r="E802" s="159" t="s">
        <v>8</v>
      </c>
      <c r="F802" s="159" t="s">
        <v>26</v>
      </c>
      <c r="G802" s="159" t="s">
        <v>24</v>
      </c>
      <c r="H802" s="162" t="s">
        <v>8</v>
      </c>
      <c r="I802" s="175">
        <v>15</v>
      </c>
      <c r="J802" s="23"/>
    </row>
    <row r="803" spans="1:10" x14ac:dyDescent="0.25">
      <c r="A803" s="65" t="str">
        <f t="shared" si="12"/>
        <v xml:space="preserve">Cohort 201442644G4 (exclusief Den Haag)Totaal0 tot 23 jaarEritreaPrimair onderwijs </v>
      </c>
      <c r="B803" s="159" t="s">
        <v>6</v>
      </c>
      <c r="C803" s="166">
        <v>42644</v>
      </c>
      <c r="D803" s="159" t="s">
        <v>15</v>
      </c>
      <c r="E803" s="159" t="s">
        <v>8</v>
      </c>
      <c r="F803" s="159" t="s">
        <v>26</v>
      </c>
      <c r="G803" s="159" t="s">
        <v>24</v>
      </c>
      <c r="H803" s="174" t="s">
        <v>55</v>
      </c>
      <c r="I803" s="175">
        <v>10</v>
      </c>
      <c r="J803" s="23"/>
    </row>
    <row r="804" spans="1:10" x14ac:dyDescent="0.25">
      <c r="A804" s="65" t="str">
        <f t="shared" si="12"/>
        <v>Cohort 201442644G4 (exclusief Den Haag)Totaal0 tot 23 jaarEritreaVoortgezet onderwijs</v>
      </c>
      <c r="B804" s="159" t="s">
        <v>6</v>
      </c>
      <c r="C804" s="166">
        <v>42644</v>
      </c>
      <c r="D804" s="159" t="s">
        <v>15</v>
      </c>
      <c r="E804" s="159" t="s">
        <v>8</v>
      </c>
      <c r="F804" s="159" t="s">
        <v>26</v>
      </c>
      <c r="G804" s="159" t="s">
        <v>24</v>
      </c>
      <c r="H804" s="174" t="s">
        <v>56</v>
      </c>
      <c r="I804" s="175">
        <v>0</v>
      </c>
      <c r="J804" s="23"/>
    </row>
    <row r="805" spans="1:10" x14ac:dyDescent="0.25">
      <c r="A805" s="65" t="str">
        <f t="shared" si="12"/>
        <v xml:space="preserve">Cohort 201442644G4 (exclusief Den Haag)Totaal0 tot 23 jaarEritreaMiddelbaar beroepsonderwijs (mbo) </v>
      </c>
      <c r="B805" s="159" t="s">
        <v>6</v>
      </c>
      <c r="C805" s="166">
        <v>42644</v>
      </c>
      <c r="D805" s="159" t="s">
        <v>15</v>
      </c>
      <c r="E805" s="159" t="s">
        <v>8</v>
      </c>
      <c r="F805" s="159" t="s">
        <v>26</v>
      </c>
      <c r="G805" s="159" t="s">
        <v>24</v>
      </c>
      <c r="H805" s="174" t="s">
        <v>57</v>
      </c>
      <c r="I805" s="175">
        <v>0</v>
      </c>
      <c r="J805" s="23"/>
    </row>
    <row r="806" spans="1:10" x14ac:dyDescent="0.25">
      <c r="A806" s="65" t="str">
        <f t="shared" si="12"/>
        <v xml:space="preserve">Cohort 201442644G4 (exclusief Den Haag)Totaal0 tot 23 jaarEritreaHoger beroepsonderwijs (hbo) </v>
      </c>
      <c r="B806" s="159" t="s">
        <v>6</v>
      </c>
      <c r="C806" s="166">
        <v>42644</v>
      </c>
      <c r="D806" s="159" t="s">
        <v>15</v>
      </c>
      <c r="E806" s="159" t="s">
        <v>8</v>
      </c>
      <c r="F806" s="159" t="s">
        <v>26</v>
      </c>
      <c r="G806" s="159" t="s">
        <v>24</v>
      </c>
      <c r="H806" s="174" t="s">
        <v>58</v>
      </c>
      <c r="I806" s="175">
        <v>0</v>
      </c>
      <c r="J806" s="23"/>
    </row>
    <row r="807" spans="1:10" x14ac:dyDescent="0.25">
      <c r="A807" s="65" t="str">
        <f t="shared" si="12"/>
        <v xml:space="preserve">Cohort 201442644G4 (exclusief Den Haag)Totaal0 tot 23 jaarEritreaWetenschappelijk onderwijs (wo) </v>
      </c>
      <c r="B807" s="159" t="s">
        <v>6</v>
      </c>
      <c r="C807" s="166">
        <v>42644</v>
      </c>
      <c r="D807" s="159" t="s">
        <v>15</v>
      </c>
      <c r="E807" s="159" t="s">
        <v>8</v>
      </c>
      <c r="F807" s="159" t="s">
        <v>26</v>
      </c>
      <c r="G807" s="159" t="s">
        <v>24</v>
      </c>
      <c r="H807" s="174" t="s">
        <v>59</v>
      </c>
      <c r="I807" s="175">
        <v>0</v>
      </c>
      <c r="J807" s="23"/>
    </row>
    <row r="808" spans="1:10" x14ac:dyDescent="0.25">
      <c r="A808" s="65" t="str">
        <f t="shared" si="12"/>
        <v>Cohort 201442644G4 (exclusief Den Haag)Totaal0 tot 23 jaarEritreaGeen onderwijs</v>
      </c>
      <c r="B808" s="159" t="s">
        <v>6</v>
      </c>
      <c r="C808" s="166">
        <v>42644</v>
      </c>
      <c r="D808" s="159" t="s">
        <v>15</v>
      </c>
      <c r="E808" s="159" t="s">
        <v>8</v>
      </c>
      <c r="F808" s="159" t="s">
        <v>26</v>
      </c>
      <c r="G808" s="159" t="s">
        <v>24</v>
      </c>
      <c r="H808" s="159" t="s">
        <v>60</v>
      </c>
      <c r="I808" s="175">
        <v>5</v>
      </c>
      <c r="J808" s="23"/>
    </row>
    <row r="809" spans="1:10" x14ac:dyDescent="0.25">
      <c r="A809" s="65" t="str">
        <f t="shared" si="12"/>
        <v>Cohort 201442644G4 (exclusief Den Haag)Totaal0 tot 23 jaarOverigTotaal</v>
      </c>
      <c r="B809" s="159" t="s">
        <v>6</v>
      </c>
      <c r="C809" s="166">
        <v>42644</v>
      </c>
      <c r="D809" s="159" t="s">
        <v>15</v>
      </c>
      <c r="E809" s="159" t="s">
        <v>8</v>
      </c>
      <c r="F809" s="159" t="s">
        <v>26</v>
      </c>
      <c r="G809" s="159" t="s">
        <v>25</v>
      </c>
      <c r="H809" s="162" t="s">
        <v>8</v>
      </c>
      <c r="I809" s="175">
        <v>75</v>
      </c>
      <c r="J809" s="23"/>
    </row>
    <row r="810" spans="1:10" x14ac:dyDescent="0.25">
      <c r="A810" s="65" t="str">
        <f t="shared" si="12"/>
        <v xml:space="preserve">Cohort 201442644G4 (exclusief Den Haag)Totaal0 tot 23 jaarOverigPrimair onderwijs </v>
      </c>
      <c r="B810" s="159" t="s">
        <v>6</v>
      </c>
      <c r="C810" s="166">
        <v>42644</v>
      </c>
      <c r="D810" s="159" t="s">
        <v>15</v>
      </c>
      <c r="E810" s="159" t="s">
        <v>8</v>
      </c>
      <c r="F810" s="159" t="s">
        <v>26</v>
      </c>
      <c r="G810" s="159" t="s">
        <v>25</v>
      </c>
      <c r="H810" s="174" t="s">
        <v>55</v>
      </c>
      <c r="I810" s="175">
        <v>30</v>
      </c>
      <c r="J810" s="23"/>
    </row>
    <row r="811" spans="1:10" x14ac:dyDescent="0.25">
      <c r="A811" s="65" t="str">
        <f t="shared" si="12"/>
        <v>Cohort 201442644G4 (exclusief Den Haag)Totaal0 tot 23 jaarOverigVoortgezet onderwijs</v>
      </c>
      <c r="B811" s="159" t="s">
        <v>6</v>
      </c>
      <c r="C811" s="166">
        <v>42644</v>
      </c>
      <c r="D811" s="159" t="s">
        <v>15</v>
      </c>
      <c r="E811" s="159" t="s">
        <v>8</v>
      </c>
      <c r="F811" s="159" t="s">
        <v>26</v>
      </c>
      <c r="G811" s="159" t="s">
        <v>25</v>
      </c>
      <c r="H811" s="174" t="s">
        <v>56</v>
      </c>
      <c r="I811" s="175">
        <v>25</v>
      </c>
      <c r="J811" s="23"/>
    </row>
    <row r="812" spans="1:10" x14ac:dyDescent="0.25">
      <c r="A812" s="65" t="str">
        <f t="shared" si="12"/>
        <v xml:space="preserve">Cohort 201442644G4 (exclusief Den Haag)Totaal0 tot 23 jaarOverigMiddelbaar beroepsonderwijs (mbo) </v>
      </c>
      <c r="B812" s="159" t="s">
        <v>6</v>
      </c>
      <c r="C812" s="166">
        <v>42644</v>
      </c>
      <c r="D812" s="159" t="s">
        <v>15</v>
      </c>
      <c r="E812" s="159" t="s">
        <v>8</v>
      </c>
      <c r="F812" s="159" t="s">
        <v>26</v>
      </c>
      <c r="G812" s="159" t="s">
        <v>25</v>
      </c>
      <c r="H812" s="174" t="s">
        <v>57</v>
      </c>
      <c r="I812" s="175">
        <v>10</v>
      </c>
      <c r="J812" s="23"/>
    </row>
    <row r="813" spans="1:10" x14ac:dyDescent="0.25">
      <c r="A813" s="65" t="str">
        <f t="shared" si="12"/>
        <v xml:space="preserve">Cohort 201442644G4 (exclusief Den Haag)Totaal0 tot 23 jaarOverigHoger beroepsonderwijs (hbo) </v>
      </c>
      <c r="B813" s="159" t="s">
        <v>6</v>
      </c>
      <c r="C813" s="166">
        <v>42644</v>
      </c>
      <c r="D813" s="159" t="s">
        <v>15</v>
      </c>
      <c r="E813" s="159" t="s">
        <v>8</v>
      </c>
      <c r="F813" s="159" t="s">
        <v>26</v>
      </c>
      <c r="G813" s="159" t="s">
        <v>25</v>
      </c>
      <c r="H813" s="174" t="s">
        <v>58</v>
      </c>
      <c r="I813" s="175">
        <v>0</v>
      </c>
      <c r="J813" s="23"/>
    </row>
    <row r="814" spans="1:10" x14ac:dyDescent="0.25">
      <c r="A814" s="65" t="str">
        <f t="shared" si="12"/>
        <v xml:space="preserve">Cohort 201442644G4 (exclusief Den Haag)Totaal0 tot 23 jaarOverigWetenschappelijk onderwijs (wo) </v>
      </c>
      <c r="B814" s="159" t="s">
        <v>6</v>
      </c>
      <c r="C814" s="166">
        <v>42644</v>
      </c>
      <c r="D814" s="159" t="s">
        <v>15</v>
      </c>
      <c r="E814" s="159" t="s">
        <v>8</v>
      </c>
      <c r="F814" s="159" t="s">
        <v>26</v>
      </c>
      <c r="G814" s="159" t="s">
        <v>25</v>
      </c>
      <c r="H814" s="174" t="s">
        <v>59</v>
      </c>
      <c r="I814" s="175">
        <v>0</v>
      </c>
      <c r="J814" s="23"/>
    </row>
    <row r="815" spans="1:10" x14ac:dyDescent="0.25">
      <c r="A815" s="65" t="str">
        <f t="shared" si="12"/>
        <v>Cohort 201442644G4 (exclusief Den Haag)Totaal0 tot 23 jaarOverigGeen onderwijs</v>
      </c>
      <c r="B815" s="159" t="s">
        <v>6</v>
      </c>
      <c r="C815" s="166">
        <v>42644</v>
      </c>
      <c r="D815" s="159" t="s">
        <v>15</v>
      </c>
      <c r="E815" s="159" t="s">
        <v>8</v>
      </c>
      <c r="F815" s="159" t="s">
        <v>26</v>
      </c>
      <c r="G815" s="159" t="s">
        <v>25</v>
      </c>
      <c r="H815" s="159" t="s">
        <v>60</v>
      </c>
      <c r="I815" s="175">
        <v>15</v>
      </c>
      <c r="J815" s="23"/>
    </row>
    <row r="816" spans="1:10" x14ac:dyDescent="0.25">
      <c r="A816" s="65" t="str">
        <f t="shared" si="12"/>
        <v>Cohort 201442644G4 (exclusief Den Haag)Totaal23 tot 30 jaarTotaalTotaal</v>
      </c>
      <c r="B816" s="159" t="s">
        <v>6</v>
      </c>
      <c r="C816" s="166">
        <v>42644</v>
      </c>
      <c r="D816" s="159" t="s">
        <v>15</v>
      </c>
      <c r="E816" s="159" t="s">
        <v>8</v>
      </c>
      <c r="F816" s="159" t="s">
        <v>61</v>
      </c>
      <c r="G816" s="159" t="s">
        <v>8</v>
      </c>
      <c r="H816" s="162" t="s">
        <v>8</v>
      </c>
      <c r="I816" s="175">
        <v>90</v>
      </c>
      <c r="J816" s="23"/>
    </row>
    <row r="817" spans="1:10" x14ac:dyDescent="0.25">
      <c r="A817" s="65" t="str">
        <f t="shared" si="12"/>
        <v xml:space="preserve">Cohort 201442644G4 (exclusief Den Haag)Totaal23 tot 30 jaarTotaalPrimair onderwijs </v>
      </c>
      <c r="B817" s="159" t="s">
        <v>6</v>
      </c>
      <c r="C817" s="166">
        <v>42644</v>
      </c>
      <c r="D817" s="159" t="s">
        <v>15</v>
      </c>
      <c r="E817" s="159" t="s">
        <v>8</v>
      </c>
      <c r="F817" s="159" t="s">
        <v>61</v>
      </c>
      <c r="G817" s="159" t="s">
        <v>8</v>
      </c>
      <c r="H817" s="174" t="s">
        <v>55</v>
      </c>
      <c r="I817" s="175">
        <v>0</v>
      </c>
      <c r="J817" s="23"/>
    </row>
    <row r="818" spans="1:10" x14ac:dyDescent="0.25">
      <c r="A818" s="65" t="str">
        <f t="shared" si="12"/>
        <v>Cohort 201442644G4 (exclusief Den Haag)Totaal23 tot 30 jaarTotaalVoortgezet onderwijs</v>
      </c>
      <c r="B818" s="159" t="s">
        <v>6</v>
      </c>
      <c r="C818" s="166">
        <v>42644</v>
      </c>
      <c r="D818" s="159" t="s">
        <v>15</v>
      </c>
      <c r="E818" s="159" t="s">
        <v>8</v>
      </c>
      <c r="F818" s="159" t="s">
        <v>61</v>
      </c>
      <c r="G818" s="159" t="s">
        <v>8</v>
      </c>
      <c r="H818" s="174" t="s">
        <v>56</v>
      </c>
      <c r="I818" s="175">
        <v>0</v>
      </c>
      <c r="J818" s="23"/>
    </row>
    <row r="819" spans="1:10" x14ac:dyDescent="0.25">
      <c r="A819" s="65" t="str">
        <f t="shared" si="12"/>
        <v xml:space="preserve">Cohort 201442644G4 (exclusief Den Haag)Totaal23 tot 30 jaarTotaalMiddelbaar beroepsonderwijs (mbo) </v>
      </c>
      <c r="B819" s="159" t="s">
        <v>6</v>
      </c>
      <c r="C819" s="166">
        <v>42644</v>
      </c>
      <c r="D819" s="159" t="s">
        <v>15</v>
      </c>
      <c r="E819" s="159" t="s">
        <v>8</v>
      </c>
      <c r="F819" s="159" t="s">
        <v>61</v>
      </c>
      <c r="G819" s="159" t="s">
        <v>8</v>
      </c>
      <c r="H819" s="174" t="s">
        <v>57</v>
      </c>
      <c r="I819" s="175">
        <v>5</v>
      </c>
      <c r="J819" s="23"/>
    </row>
    <row r="820" spans="1:10" x14ac:dyDescent="0.25">
      <c r="A820" s="65" t="str">
        <f t="shared" si="12"/>
        <v xml:space="preserve">Cohort 201442644G4 (exclusief Den Haag)Totaal23 tot 30 jaarTotaalHoger beroepsonderwijs (hbo) </v>
      </c>
      <c r="B820" s="159" t="s">
        <v>6</v>
      </c>
      <c r="C820" s="166">
        <v>42644</v>
      </c>
      <c r="D820" s="159" t="s">
        <v>15</v>
      </c>
      <c r="E820" s="159" t="s">
        <v>8</v>
      </c>
      <c r="F820" s="159" t="s">
        <v>61</v>
      </c>
      <c r="G820" s="159" t="s">
        <v>8</v>
      </c>
      <c r="H820" s="174" t="s">
        <v>58</v>
      </c>
      <c r="I820" s="175">
        <v>5</v>
      </c>
      <c r="J820" s="23"/>
    </row>
    <row r="821" spans="1:10" x14ac:dyDescent="0.25">
      <c r="A821" s="65" t="str">
        <f t="shared" si="12"/>
        <v xml:space="preserve">Cohort 201442644G4 (exclusief Den Haag)Totaal23 tot 30 jaarTotaalWetenschappelijk onderwijs (wo) </v>
      </c>
      <c r="B821" s="159" t="s">
        <v>6</v>
      </c>
      <c r="C821" s="166">
        <v>42644</v>
      </c>
      <c r="D821" s="159" t="s">
        <v>15</v>
      </c>
      <c r="E821" s="159" t="s">
        <v>8</v>
      </c>
      <c r="F821" s="159" t="s">
        <v>61</v>
      </c>
      <c r="G821" s="159" t="s">
        <v>8</v>
      </c>
      <c r="H821" s="174" t="s">
        <v>59</v>
      </c>
      <c r="I821" s="175">
        <v>5</v>
      </c>
      <c r="J821" s="23"/>
    </row>
    <row r="822" spans="1:10" x14ac:dyDescent="0.25">
      <c r="A822" s="65" t="str">
        <f t="shared" si="12"/>
        <v>Cohort 201442644G4 (exclusief Den Haag)Totaal23 tot 30 jaarTotaalGeen onderwijs</v>
      </c>
      <c r="B822" s="159" t="s">
        <v>6</v>
      </c>
      <c r="C822" s="166">
        <v>42644</v>
      </c>
      <c r="D822" s="159" t="s">
        <v>15</v>
      </c>
      <c r="E822" s="159" t="s">
        <v>8</v>
      </c>
      <c r="F822" s="159" t="s">
        <v>61</v>
      </c>
      <c r="G822" s="159" t="s">
        <v>8</v>
      </c>
      <c r="H822" s="159" t="s">
        <v>60</v>
      </c>
      <c r="I822" s="175">
        <v>75</v>
      </c>
      <c r="J822" s="23"/>
    </row>
    <row r="823" spans="1:10" x14ac:dyDescent="0.25">
      <c r="A823" s="65" t="str">
        <f t="shared" si="12"/>
        <v>Cohort 201442644G4 (exclusief Den Haag)Totaal23 tot 30 jaarSyriëTotaal</v>
      </c>
      <c r="B823" s="159" t="s">
        <v>6</v>
      </c>
      <c r="C823" s="166">
        <v>42644</v>
      </c>
      <c r="D823" s="159" t="s">
        <v>15</v>
      </c>
      <c r="E823" s="159" t="s">
        <v>8</v>
      </c>
      <c r="F823" s="159" t="s">
        <v>61</v>
      </c>
      <c r="G823" s="159" t="s">
        <v>23</v>
      </c>
      <c r="H823" s="162" t="s">
        <v>8</v>
      </c>
      <c r="I823" s="175">
        <v>30</v>
      </c>
      <c r="J823" s="23"/>
    </row>
    <row r="824" spans="1:10" x14ac:dyDescent="0.25">
      <c r="A824" s="65" t="str">
        <f t="shared" si="12"/>
        <v xml:space="preserve">Cohort 201442644G4 (exclusief Den Haag)Totaal23 tot 30 jaarSyriëPrimair onderwijs </v>
      </c>
      <c r="B824" s="159" t="s">
        <v>6</v>
      </c>
      <c r="C824" s="166">
        <v>42644</v>
      </c>
      <c r="D824" s="159" t="s">
        <v>15</v>
      </c>
      <c r="E824" s="159" t="s">
        <v>8</v>
      </c>
      <c r="F824" s="159" t="s">
        <v>61</v>
      </c>
      <c r="G824" s="159" t="s">
        <v>23</v>
      </c>
      <c r="H824" s="174" t="s">
        <v>55</v>
      </c>
      <c r="I824" s="175">
        <v>0</v>
      </c>
      <c r="J824" s="23"/>
    </row>
    <row r="825" spans="1:10" x14ac:dyDescent="0.25">
      <c r="A825" s="65" t="str">
        <f t="shared" si="12"/>
        <v>Cohort 201442644G4 (exclusief Den Haag)Totaal23 tot 30 jaarSyriëVoortgezet onderwijs</v>
      </c>
      <c r="B825" s="159" t="s">
        <v>6</v>
      </c>
      <c r="C825" s="166">
        <v>42644</v>
      </c>
      <c r="D825" s="159" t="s">
        <v>15</v>
      </c>
      <c r="E825" s="159" t="s">
        <v>8</v>
      </c>
      <c r="F825" s="159" t="s">
        <v>61</v>
      </c>
      <c r="G825" s="159" t="s">
        <v>23</v>
      </c>
      <c r="H825" s="174" t="s">
        <v>56</v>
      </c>
      <c r="I825" s="175">
        <v>0</v>
      </c>
      <c r="J825" s="23"/>
    </row>
    <row r="826" spans="1:10" x14ac:dyDescent="0.25">
      <c r="A826" s="65" t="str">
        <f t="shared" si="12"/>
        <v xml:space="preserve">Cohort 201442644G4 (exclusief Den Haag)Totaal23 tot 30 jaarSyriëMiddelbaar beroepsonderwijs (mbo) </v>
      </c>
      <c r="B826" s="159" t="s">
        <v>6</v>
      </c>
      <c r="C826" s="166">
        <v>42644</v>
      </c>
      <c r="D826" s="159" t="s">
        <v>15</v>
      </c>
      <c r="E826" s="159" t="s">
        <v>8</v>
      </c>
      <c r="F826" s="159" t="s">
        <v>61</v>
      </c>
      <c r="G826" s="159" t="s">
        <v>23</v>
      </c>
      <c r="H826" s="174" t="s">
        <v>57</v>
      </c>
      <c r="I826" s="175">
        <v>0</v>
      </c>
      <c r="J826" s="23"/>
    </row>
    <row r="827" spans="1:10" x14ac:dyDescent="0.25">
      <c r="A827" s="65" t="str">
        <f t="shared" si="12"/>
        <v xml:space="preserve">Cohort 201442644G4 (exclusief Den Haag)Totaal23 tot 30 jaarSyriëHoger beroepsonderwijs (hbo) </v>
      </c>
      <c r="B827" s="159" t="s">
        <v>6</v>
      </c>
      <c r="C827" s="166">
        <v>42644</v>
      </c>
      <c r="D827" s="159" t="s">
        <v>15</v>
      </c>
      <c r="E827" s="159" t="s">
        <v>8</v>
      </c>
      <c r="F827" s="159" t="s">
        <v>61</v>
      </c>
      <c r="G827" s="159" t="s">
        <v>23</v>
      </c>
      <c r="H827" s="174" t="s">
        <v>58</v>
      </c>
      <c r="I827" s="175">
        <v>0</v>
      </c>
      <c r="J827" s="23"/>
    </row>
    <row r="828" spans="1:10" x14ac:dyDescent="0.25">
      <c r="A828" s="65" t="str">
        <f t="shared" si="12"/>
        <v xml:space="preserve">Cohort 201442644G4 (exclusief Den Haag)Totaal23 tot 30 jaarSyriëWetenschappelijk onderwijs (wo) </v>
      </c>
      <c r="B828" s="159" t="s">
        <v>6</v>
      </c>
      <c r="C828" s="166">
        <v>42644</v>
      </c>
      <c r="D828" s="159" t="s">
        <v>15</v>
      </c>
      <c r="E828" s="159" t="s">
        <v>8</v>
      </c>
      <c r="F828" s="159" t="s">
        <v>61</v>
      </c>
      <c r="G828" s="159" t="s">
        <v>23</v>
      </c>
      <c r="H828" s="174" t="s">
        <v>59</v>
      </c>
      <c r="I828" s="175">
        <v>0</v>
      </c>
      <c r="J828" s="23"/>
    </row>
    <row r="829" spans="1:10" x14ac:dyDescent="0.25">
      <c r="A829" s="65" t="str">
        <f t="shared" si="12"/>
        <v>Cohort 201442644G4 (exclusief Den Haag)Totaal23 tot 30 jaarSyriëGeen onderwijs</v>
      </c>
      <c r="B829" s="159" t="s">
        <v>6</v>
      </c>
      <c r="C829" s="166">
        <v>42644</v>
      </c>
      <c r="D829" s="159" t="s">
        <v>15</v>
      </c>
      <c r="E829" s="159" t="s">
        <v>8</v>
      </c>
      <c r="F829" s="159" t="s">
        <v>61</v>
      </c>
      <c r="G829" s="159" t="s">
        <v>23</v>
      </c>
      <c r="H829" s="159" t="s">
        <v>60</v>
      </c>
      <c r="I829" s="175">
        <v>25</v>
      </c>
      <c r="J829" s="23"/>
    </row>
    <row r="830" spans="1:10" x14ac:dyDescent="0.25">
      <c r="A830" s="65" t="str">
        <f t="shared" si="12"/>
        <v>Cohort 201442644G4 (exclusief Den Haag)Totaal23 tot 30 jaarEritreaTotaal</v>
      </c>
      <c r="B830" s="159" t="s">
        <v>6</v>
      </c>
      <c r="C830" s="166">
        <v>42644</v>
      </c>
      <c r="D830" s="159" t="s">
        <v>15</v>
      </c>
      <c r="E830" s="159" t="s">
        <v>8</v>
      </c>
      <c r="F830" s="159" t="s">
        <v>61</v>
      </c>
      <c r="G830" s="159" t="s">
        <v>24</v>
      </c>
      <c r="H830" s="162" t="s">
        <v>8</v>
      </c>
      <c r="I830" s="175">
        <v>20</v>
      </c>
      <c r="J830" s="23"/>
    </row>
    <row r="831" spans="1:10" x14ac:dyDescent="0.25">
      <c r="A831" s="65" t="str">
        <f t="shared" si="12"/>
        <v xml:space="preserve">Cohort 201442644G4 (exclusief Den Haag)Totaal23 tot 30 jaarEritreaPrimair onderwijs </v>
      </c>
      <c r="B831" s="159" t="s">
        <v>6</v>
      </c>
      <c r="C831" s="166">
        <v>42644</v>
      </c>
      <c r="D831" s="159" t="s">
        <v>15</v>
      </c>
      <c r="E831" s="159" t="s">
        <v>8</v>
      </c>
      <c r="F831" s="159" t="s">
        <v>61</v>
      </c>
      <c r="G831" s="159" t="s">
        <v>24</v>
      </c>
      <c r="H831" s="174" t="s">
        <v>55</v>
      </c>
      <c r="I831" s="175">
        <v>0</v>
      </c>
      <c r="J831" s="23"/>
    </row>
    <row r="832" spans="1:10" x14ac:dyDescent="0.25">
      <c r="A832" s="65" t="str">
        <f t="shared" si="12"/>
        <v>Cohort 201442644G4 (exclusief Den Haag)Totaal23 tot 30 jaarEritreaVoortgezet onderwijs</v>
      </c>
      <c r="B832" s="159" t="s">
        <v>6</v>
      </c>
      <c r="C832" s="166">
        <v>42644</v>
      </c>
      <c r="D832" s="159" t="s">
        <v>15</v>
      </c>
      <c r="E832" s="159" t="s">
        <v>8</v>
      </c>
      <c r="F832" s="159" t="s">
        <v>61</v>
      </c>
      <c r="G832" s="159" t="s">
        <v>24</v>
      </c>
      <c r="H832" s="174" t="s">
        <v>56</v>
      </c>
      <c r="I832" s="175">
        <v>0</v>
      </c>
      <c r="J832" s="23"/>
    </row>
    <row r="833" spans="1:10" x14ac:dyDescent="0.25">
      <c r="A833" s="65" t="str">
        <f t="shared" si="12"/>
        <v xml:space="preserve">Cohort 201442644G4 (exclusief Den Haag)Totaal23 tot 30 jaarEritreaMiddelbaar beroepsonderwijs (mbo) </v>
      </c>
      <c r="B833" s="159" t="s">
        <v>6</v>
      </c>
      <c r="C833" s="166">
        <v>42644</v>
      </c>
      <c r="D833" s="159" t="s">
        <v>15</v>
      </c>
      <c r="E833" s="159" t="s">
        <v>8</v>
      </c>
      <c r="F833" s="159" t="s">
        <v>61</v>
      </c>
      <c r="G833" s="159" t="s">
        <v>24</v>
      </c>
      <c r="H833" s="174" t="s">
        <v>57</v>
      </c>
      <c r="I833" s="175">
        <v>0</v>
      </c>
      <c r="J833" s="23"/>
    </row>
    <row r="834" spans="1:10" x14ac:dyDescent="0.25">
      <c r="A834" s="65" t="str">
        <f t="shared" si="12"/>
        <v xml:space="preserve">Cohort 201442644G4 (exclusief Den Haag)Totaal23 tot 30 jaarEritreaHoger beroepsonderwijs (hbo) </v>
      </c>
      <c r="B834" s="159" t="s">
        <v>6</v>
      </c>
      <c r="C834" s="166">
        <v>42644</v>
      </c>
      <c r="D834" s="159" t="s">
        <v>15</v>
      </c>
      <c r="E834" s="159" t="s">
        <v>8</v>
      </c>
      <c r="F834" s="159" t="s">
        <v>61</v>
      </c>
      <c r="G834" s="159" t="s">
        <v>24</v>
      </c>
      <c r="H834" s="174" t="s">
        <v>58</v>
      </c>
      <c r="I834" s="175">
        <v>0</v>
      </c>
      <c r="J834" s="23"/>
    </row>
    <row r="835" spans="1:10" x14ac:dyDescent="0.25">
      <c r="A835" s="65" t="str">
        <f t="shared" si="12"/>
        <v xml:space="preserve">Cohort 201442644G4 (exclusief Den Haag)Totaal23 tot 30 jaarEritreaWetenschappelijk onderwijs (wo) </v>
      </c>
      <c r="B835" s="159" t="s">
        <v>6</v>
      </c>
      <c r="C835" s="166">
        <v>42644</v>
      </c>
      <c r="D835" s="159" t="s">
        <v>15</v>
      </c>
      <c r="E835" s="159" t="s">
        <v>8</v>
      </c>
      <c r="F835" s="159" t="s">
        <v>61</v>
      </c>
      <c r="G835" s="159" t="s">
        <v>24</v>
      </c>
      <c r="H835" s="174" t="s">
        <v>59</v>
      </c>
      <c r="I835" s="175">
        <v>0</v>
      </c>
      <c r="J835" s="23"/>
    </row>
    <row r="836" spans="1:10" x14ac:dyDescent="0.25">
      <c r="A836" s="65" t="str">
        <f t="shared" si="12"/>
        <v>Cohort 201442644G4 (exclusief Den Haag)Totaal23 tot 30 jaarEritreaGeen onderwijs</v>
      </c>
      <c r="B836" s="159" t="s">
        <v>6</v>
      </c>
      <c r="C836" s="166">
        <v>42644</v>
      </c>
      <c r="D836" s="159" t="s">
        <v>15</v>
      </c>
      <c r="E836" s="159" t="s">
        <v>8</v>
      </c>
      <c r="F836" s="159" t="s">
        <v>61</v>
      </c>
      <c r="G836" s="159" t="s">
        <v>24</v>
      </c>
      <c r="H836" s="159" t="s">
        <v>60</v>
      </c>
      <c r="I836" s="175">
        <v>20</v>
      </c>
      <c r="J836" s="23"/>
    </row>
    <row r="837" spans="1:10" x14ac:dyDescent="0.25">
      <c r="A837" s="65" t="str">
        <f t="shared" ref="A837:A900" si="13">B837&amp;C837&amp;D837&amp;E837&amp;F837&amp;G837&amp;H837</f>
        <v>Cohort 201442644G4 (exclusief Den Haag)Totaal23 tot 30 jaarOverigTotaal</v>
      </c>
      <c r="B837" s="159" t="s">
        <v>6</v>
      </c>
      <c r="C837" s="166">
        <v>42644</v>
      </c>
      <c r="D837" s="159" t="s">
        <v>15</v>
      </c>
      <c r="E837" s="159" t="s">
        <v>8</v>
      </c>
      <c r="F837" s="159" t="s">
        <v>61</v>
      </c>
      <c r="G837" s="159" t="s">
        <v>25</v>
      </c>
      <c r="H837" s="162" t="s">
        <v>8</v>
      </c>
      <c r="I837" s="175">
        <v>35</v>
      </c>
      <c r="J837" s="23"/>
    </row>
    <row r="838" spans="1:10" x14ac:dyDescent="0.25">
      <c r="A838" s="65" t="str">
        <f t="shared" si="13"/>
        <v xml:space="preserve">Cohort 201442644G4 (exclusief Den Haag)Totaal23 tot 30 jaarOverigPrimair onderwijs </v>
      </c>
      <c r="B838" s="159" t="s">
        <v>6</v>
      </c>
      <c r="C838" s="166">
        <v>42644</v>
      </c>
      <c r="D838" s="159" t="s">
        <v>15</v>
      </c>
      <c r="E838" s="159" t="s">
        <v>8</v>
      </c>
      <c r="F838" s="159" t="s">
        <v>61</v>
      </c>
      <c r="G838" s="159" t="s">
        <v>25</v>
      </c>
      <c r="H838" s="174" t="s">
        <v>55</v>
      </c>
      <c r="I838" s="175">
        <v>0</v>
      </c>
      <c r="J838" s="23"/>
    </row>
    <row r="839" spans="1:10" x14ac:dyDescent="0.25">
      <c r="A839" s="65" t="str">
        <f t="shared" si="13"/>
        <v>Cohort 201442644G4 (exclusief Den Haag)Totaal23 tot 30 jaarOverigVoortgezet onderwijs</v>
      </c>
      <c r="B839" s="159" t="s">
        <v>6</v>
      </c>
      <c r="C839" s="166">
        <v>42644</v>
      </c>
      <c r="D839" s="159" t="s">
        <v>15</v>
      </c>
      <c r="E839" s="159" t="s">
        <v>8</v>
      </c>
      <c r="F839" s="159" t="s">
        <v>61</v>
      </c>
      <c r="G839" s="159" t="s">
        <v>25</v>
      </c>
      <c r="H839" s="174" t="s">
        <v>56</v>
      </c>
      <c r="I839" s="175">
        <v>0</v>
      </c>
      <c r="J839" s="23"/>
    </row>
    <row r="840" spans="1:10" x14ac:dyDescent="0.25">
      <c r="A840" s="65" t="str">
        <f t="shared" si="13"/>
        <v xml:space="preserve">Cohort 201442644G4 (exclusief Den Haag)Totaal23 tot 30 jaarOverigMiddelbaar beroepsonderwijs (mbo) </v>
      </c>
      <c r="B840" s="159" t="s">
        <v>6</v>
      </c>
      <c r="C840" s="166">
        <v>42644</v>
      </c>
      <c r="D840" s="159" t="s">
        <v>15</v>
      </c>
      <c r="E840" s="159" t="s">
        <v>8</v>
      </c>
      <c r="F840" s="159" t="s">
        <v>61</v>
      </c>
      <c r="G840" s="159" t="s">
        <v>25</v>
      </c>
      <c r="H840" s="174" t="s">
        <v>57</v>
      </c>
      <c r="I840" s="175">
        <v>5</v>
      </c>
      <c r="J840" s="23"/>
    </row>
    <row r="841" spans="1:10" x14ac:dyDescent="0.25">
      <c r="A841" s="65" t="str">
        <f t="shared" si="13"/>
        <v xml:space="preserve">Cohort 201442644G4 (exclusief Den Haag)Totaal23 tot 30 jaarOverigHoger beroepsonderwijs (hbo) </v>
      </c>
      <c r="B841" s="159" t="s">
        <v>6</v>
      </c>
      <c r="C841" s="166">
        <v>42644</v>
      </c>
      <c r="D841" s="159" t="s">
        <v>15</v>
      </c>
      <c r="E841" s="159" t="s">
        <v>8</v>
      </c>
      <c r="F841" s="159" t="s">
        <v>61</v>
      </c>
      <c r="G841" s="159" t="s">
        <v>25</v>
      </c>
      <c r="H841" s="174" t="s">
        <v>58</v>
      </c>
      <c r="I841" s="175">
        <v>0</v>
      </c>
      <c r="J841" s="23"/>
    </row>
    <row r="842" spans="1:10" x14ac:dyDescent="0.25">
      <c r="A842" s="65" t="str">
        <f t="shared" si="13"/>
        <v xml:space="preserve">Cohort 201442644G4 (exclusief Den Haag)Totaal23 tot 30 jaarOverigWetenschappelijk onderwijs (wo) </v>
      </c>
      <c r="B842" s="159" t="s">
        <v>6</v>
      </c>
      <c r="C842" s="166">
        <v>42644</v>
      </c>
      <c r="D842" s="159" t="s">
        <v>15</v>
      </c>
      <c r="E842" s="159" t="s">
        <v>8</v>
      </c>
      <c r="F842" s="159" t="s">
        <v>61</v>
      </c>
      <c r="G842" s="159" t="s">
        <v>25</v>
      </c>
      <c r="H842" s="174" t="s">
        <v>59</v>
      </c>
      <c r="I842" s="175">
        <v>5</v>
      </c>
      <c r="J842" s="23"/>
    </row>
    <row r="843" spans="1:10" x14ac:dyDescent="0.25">
      <c r="A843" s="65" t="str">
        <f t="shared" si="13"/>
        <v>Cohort 201442644G4 (exclusief Den Haag)Totaal23 tot 30 jaarOverigGeen onderwijs</v>
      </c>
      <c r="B843" s="159" t="s">
        <v>6</v>
      </c>
      <c r="C843" s="166">
        <v>42644</v>
      </c>
      <c r="D843" s="159" t="s">
        <v>15</v>
      </c>
      <c r="E843" s="159" t="s">
        <v>8</v>
      </c>
      <c r="F843" s="159" t="s">
        <v>61</v>
      </c>
      <c r="G843" s="159" t="s">
        <v>25</v>
      </c>
      <c r="H843" s="159" t="s">
        <v>60</v>
      </c>
      <c r="I843" s="175">
        <v>30</v>
      </c>
      <c r="J843" s="23"/>
    </row>
    <row r="844" spans="1:10" x14ac:dyDescent="0.25">
      <c r="A844" s="65" t="str">
        <f t="shared" si="13"/>
        <v>Cohort 201442644G4 (exclusief Den Haag)ManTotaalTotaalTotaal</v>
      </c>
      <c r="B844" s="159" t="s">
        <v>6</v>
      </c>
      <c r="C844" s="166">
        <v>42644</v>
      </c>
      <c r="D844" s="159" t="s">
        <v>15</v>
      </c>
      <c r="E844" s="159" t="s">
        <v>28</v>
      </c>
      <c r="F844" s="159" t="s">
        <v>8</v>
      </c>
      <c r="G844" s="159" t="s">
        <v>8</v>
      </c>
      <c r="H844" s="162" t="s">
        <v>8</v>
      </c>
      <c r="I844" s="175">
        <v>110</v>
      </c>
      <c r="J844" s="23"/>
    </row>
    <row r="845" spans="1:10" x14ac:dyDescent="0.25">
      <c r="A845" s="65" t="str">
        <f t="shared" si="13"/>
        <v xml:space="preserve">Cohort 201442644G4 (exclusief Den Haag)ManTotaalTotaalPrimair onderwijs </v>
      </c>
      <c r="B845" s="159" t="s">
        <v>6</v>
      </c>
      <c r="C845" s="166">
        <v>42644</v>
      </c>
      <c r="D845" s="159" t="s">
        <v>15</v>
      </c>
      <c r="E845" s="159" t="s">
        <v>28</v>
      </c>
      <c r="F845" s="159" t="s">
        <v>8</v>
      </c>
      <c r="G845" s="159" t="s">
        <v>8</v>
      </c>
      <c r="H845" s="174" t="s">
        <v>55</v>
      </c>
      <c r="I845" s="175">
        <v>30</v>
      </c>
      <c r="J845" s="23"/>
    </row>
    <row r="846" spans="1:10" x14ac:dyDescent="0.25">
      <c r="A846" s="65" t="str">
        <f t="shared" si="13"/>
        <v>Cohort 201442644G4 (exclusief Den Haag)ManTotaalTotaalVoortgezet onderwijs</v>
      </c>
      <c r="B846" s="159" t="s">
        <v>6</v>
      </c>
      <c r="C846" s="166">
        <v>42644</v>
      </c>
      <c r="D846" s="159" t="s">
        <v>15</v>
      </c>
      <c r="E846" s="159" t="s">
        <v>28</v>
      </c>
      <c r="F846" s="159" t="s">
        <v>8</v>
      </c>
      <c r="G846" s="159" t="s">
        <v>8</v>
      </c>
      <c r="H846" s="174" t="s">
        <v>56</v>
      </c>
      <c r="I846" s="175">
        <v>10</v>
      </c>
      <c r="J846" s="23"/>
    </row>
    <row r="847" spans="1:10" x14ac:dyDescent="0.25">
      <c r="A847" s="65" t="str">
        <f t="shared" si="13"/>
        <v xml:space="preserve">Cohort 201442644G4 (exclusief Den Haag)ManTotaalTotaalMiddelbaar beroepsonderwijs (mbo) </v>
      </c>
      <c r="B847" s="159" t="s">
        <v>6</v>
      </c>
      <c r="C847" s="166">
        <v>42644</v>
      </c>
      <c r="D847" s="159" t="s">
        <v>15</v>
      </c>
      <c r="E847" s="159" t="s">
        <v>28</v>
      </c>
      <c r="F847" s="159" t="s">
        <v>8</v>
      </c>
      <c r="G847" s="159" t="s">
        <v>8</v>
      </c>
      <c r="H847" s="174" t="s">
        <v>57</v>
      </c>
      <c r="I847" s="175">
        <v>5</v>
      </c>
      <c r="J847" s="23"/>
    </row>
    <row r="848" spans="1:10" x14ac:dyDescent="0.25">
      <c r="A848" s="65" t="str">
        <f t="shared" si="13"/>
        <v xml:space="preserve">Cohort 201442644G4 (exclusief Den Haag)ManTotaalTotaalHoger beroepsonderwijs (hbo) </v>
      </c>
      <c r="B848" s="159" t="s">
        <v>6</v>
      </c>
      <c r="C848" s="166">
        <v>42644</v>
      </c>
      <c r="D848" s="159" t="s">
        <v>15</v>
      </c>
      <c r="E848" s="159" t="s">
        <v>28</v>
      </c>
      <c r="F848" s="159" t="s">
        <v>8</v>
      </c>
      <c r="G848" s="159" t="s">
        <v>8</v>
      </c>
      <c r="H848" s="174" t="s">
        <v>58</v>
      </c>
      <c r="I848" s="175">
        <v>0</v>
      </c>
      <c r="J848" s="23"/>
    </row>
    <row r="849" spans="1:10" x14ac:dyDescent="0.25">
      <c r="A849" s="65" t="str">
        <f t="shared" si="13"/>
        <v xml:space="preserve">Cohort 201442644G4 (exclusief Den Haag)ManTotaalTotaalWetenschappelijk onderwijs (wo) </v>
      </c>
      <c r="B849" s="159" t="s">
        <v>6</v>
      </c>
      <c r="C849" s="166">
        <v>42644</v>
      </c>
      <c r="D849" s="159" t="s">
        <v>15</v>
      </c>
      <c r="E849" s="159" t="s">
        <v>28</v>
      </c>
      <c r="F849" s="159" t="s">
        <v>8</v>
      </c>
      <c r="G849" s="159" t="s">
        <v>8</v>
      </c>
      <c r="H849" s="174" t="s">
        <v>59</v>
      </c>
      <c r="I849" s="175">
        <v>0</v>
      </c>
      <c r="J849" s="23"/>
    </row>
    <row r="850" spans="1:10" x14ac:dyDescent="0.25">
      <c r="A850" s="65" t="str">
        <f t="shared" si="13"/>
        <v>Cohort 201442644G4 (exclusief Den Haag)ManTotaalTotaalGeen onderwijs</v>
      </c>
      <c r="B850" s="159" t="s">
        <v>6</v>
      </c>
      <c r="C850" s="166">
        <v>42644</v>
      </c>
      <c r="D850" s="159" t="s">
        <v>15</v>
      </c>
      <c r="E850" s="159" t="s">
        <v>28</v>
      </c>
      <c r="F850" s="159" t="s">
        <v>8</v>
      </c>
      <c r="G850" s="159" t="s">
        <v>8</v>
      </c>
      <c r="H850" s="159" t="s">
        <v>60</v>
      </c>
      <c r="I850" s="175">
        <v>60</v>
      </c>
      <c r="J850" s="23"/>
    </row>
    <row r="851" spans="1:10" x14ac:dyDescent="0.25">
      <c r="A851" s="65" t="str">
        <f t="shared" si="13"/>
        <v>Cohort 201442644G4 (exclusief Den Haag)ManTotaalSyriëTotaal</v>
      </c>
      <c r="B851" s="159" t="s">
        <v>6</v>
      </c>
      <c r="C851" s="166">
        <v>42644</v>
      </c>
      <c r="D851" s="159" t="s">
        <v>15</v>
      </c>
      <c r="E851" s="159" t="s">
        <v>28</v>
      </c>
      <c r="F851" s="159" t="s">
        <v>8</v>
      </c>
      <c r="G851" s="159" t="s">
        <v>23</v>
      </c>
      <c r="H851" s="162" t="s">
        <v>8</v>
      </c>
      <c r="I851" s="175">
        <v>40</v>
      </c>
      <c r="J851" s="23"/>
    </row>
    <row r="852" spans="1:10" x14ac:dyDescent="0.25">
      <c r="A852" s="65" t="str">
        <f t="shared" si="13"/>
        <v xml:space="preserve">Cohort 201442644G4 (exclusief Den Haag)ManTotaalSyriëPrimair onderwijs </v>
      </c>
      <c r="B852" s="159" t="s">
        <v>6</v>
      </c>
      <c r="C852" s="166">
        <v>42644</v>
      </c>
      <c r="D852" s="159" t="s">
        <v>15</v>
      </c>
      <c r="E852" s="159" t="s">
        <v>28</v>
      </c>
      <c r="F852" s="159" t="s">
        <v>8</v>
      </c>
      <c r="G852" s="159" t="s">
        <v>23</v>
      </c>
      <c r="H852" s="174" t="s">
        <v>55</v>
      </c>
      <c r="I852" s="175">
        <v>10</v>
      </c>
      <c r="J852" s="23"/>
    </row>
    <row r="853" spans="1:10" x14ac:dyDescent="0.25">
      <c r="A853" s="65" t="str">
        <f t="shared" si="13"/>
        <v>Cohort 201442644G4 (exclusief Den Haag)ManTotaalSyriëVoortgezet onderwijs</v>
      </c>
      <c r="B853" s="159" t="s">
        <v>6</v>
      </c>
      <c r="C853" s="166">
        <v>42644</v>
      </c>
      <c r="D853" s="159" t="s">
        <v>15</v>
      </c>
      <c r="E853" s="159" t="s">
        <v>28</v>
      </c>
      <c r="F853" s="159" t="s">
        <v>8</v>
      </c>
      <c r="G853" s="159" t="s">
        <v>23</v>
      </c>
      <c r="H853" s="174" t="s">
        <v>56</v>
      </c>
      <c r="I853" s="175">
        <v>0</v>
      </c>
      <c r="J853" s="23"/>
    </row>
    <row r="854" spans="1:10" x14ac:dyDescent="0.25">
      <c r="A854" s="65" t="str">
        <f t="shared" si="13"/>
        <v xml:space="preserve">Cohort 201442644G4 (exclusief Den Haag)ManTotaalSyriëMiddelbaar beroepsonderwijs (mbo) </v>
      </c>
      <c r="B854" s="159" t="s">
        <v>6</v>
      </c>
      <c r="C854" s="166">
        <v>42644</v>
      </c>
      <c r="D854" s="159" t="s">
        <v>15</v>
      </c>
      <c r="E854" s="159" t="s">
        <v>28</v>
      </c>
      <c r="F854" s="159" t="s">
        <v>8</v>
      </c>
      <c r="G854" s="159" t="s">
        <v>23</v>
      </c>
      <c r="H854" s="174" t="s">
        <v>57</v>
      </c>
      <c r="I854" s="175">
        <v>0</v>
      </c>
      <c r="J854" s="23"/>
    </row>
    <row r="855" spans="1:10" x14ac:dyDescent="0.25">
      <c r="A855" s="65" t="str">
        <f t="shared" si="13"/>
        <v xml:space="preserve">Cohort 201442644G4 (exclusief Den Haag)ManTotaalSyriëHoger beroepsonderwijs (hbo) </v>
      </c>
      <c r="B855" s="159" t="s">
        <v>6</v>
      </c>
      <c r="C855" s="166">
        <v>42644</v>
      </c>
      <c r="D855" s="159" t="s">
        <v>15</v>
      </c>
      <c r="E855" s="159" t="s">
        <v>28</v>
      </c>
      <c r="F855" s="159" t="s">
        <v>8</v>
      </c>
      <c r="G855" s="159" t="s">
        <v>23</v>
      </c>
      <c r="H855" s="174" t="s">
        <v>58</v>
      </c>
      <c r="I855" s="175">
        <v>0</v>
      </c>
      <c r="J855" s="23"/>
    </row>
    <row r="856" spans="1:10" x14ac:dyDescent="0.25">
      <c r="A856" s="65" t="str">
        <f t="shared" si="13"/>
        <v xml:space="preserve">Cohort 201442644G4 (exclusief Den Haag)ManTotaalSyriëWetenschappelijk onderwijs (wo) </v>
      </c>
      <c r="B856" s="159" t="s">
        <v>6</v>
      </c>
      <c r="C856" s="166">
        <v>42644</v>
      </c>
      <c r="D856" s="159" t="s">
        <v>15</v>
      </c>
      <c r="E856" s="159" t="s">
        <v>28</v>
      </c>
      <c r="F856" s="159" t="s">
        <v>8</v>
      </c>
      <c r="G856" s="159" t="s">
        <v>23</v>
      </c>
      <c r="H856" s="174" t="s">
        <v>59</v>
      </c>
      <c r="I856" s="175">
        <v>0</v>
      </c>
      <c r="J856" s="23"/>
    </row>
    <row r="857" spans="1:10" x14ac:dyDescent="0.25">
      <c r="A857" s="65" t="str">
        <f t="shared" si="13"/>
        <v>Cohort 201442644G4 (exclusief Den Haag)ManTotaalSyriëGeen onderwijs</v>
      </c>
      <c r="B857" s="159" t="s">
        <v>6</v>
      </c>
      <c r="C857" s="166">
        <v>42644</v>
      </c>
      <c r="D857" s="159" t="s">
        <v>15</v>
      </c>
      <c r="E857" s="159" t="s">
        <v>28</v>
      </c>
      <c r="F857" s="159" t="s">
        <v>8</v>
      </c>
      <c r="G857" s="159" t="s">
        <v>23</v>
      </c>
      <c r="H857" s="159" t="s">
        <v>60</v>
      </c>
      <c r="I857" s="175">
        <v>25</v>
      </c>
      <c r="J857" s="23"/>
    </row>
    <row r="858" spans="1:10" x14ac:dyDescent="0.25">
      <c r="A858" s="65" t="str">
        <f t="shared" si="13"/>
        <v>Cohort 201442644G4 (exclusief Den Haag)ManTotaalEritreaTotaal</v>
      </c>
      <c r="B858" s="159" t="s">
        <v>6</v>
      </c>
      <c r="C858" s="166">
        <v>42644</v>
      </c>
      <c r="D858" s="159" t="s">
        <v>15</v>
      </c>
      <c r="E858" s="159" t="s">
        <v>28</v>
      </c>
      <c r="F858" s="159" t="s">
        <v>8</v>
      </c>
      <c r="G858" s="159" t="s">
        <v>24</v>
      </c>
      <c r="H858" s="162" t="s">
        <v>8</v>
      </c>
      <c r="I858" s="175">
        <v>20</v>
      </c>
      <c r="J858" s="23"/>
    </row>
    <row r="859" spans="1:10" x14ac:dyDescent="0.25">
      <c r="A859" s="65" t="str">
        <f t="shared" si="13"/>
        <v xml:space="preserve">Cohort 201442644G4 (exclusief Den Haag)ManTotaalEritreaPrimair onderwijs </v>
      </c>
      <c r="B859" s="159" t="s">
        <v>6</v>
      </c>
      <c r="C859" s="166">
        <v>42644</v>
      </c>
      <c r="D859" s="159" t="s">
        <v>15</v>
      </c>
      <c r="E859" s="159" t="s">
        <v>28</v>
      </c>
      <c r="F859" s="159" t="s">
        <v>8</v>
      </c>
      <c r="G859" s="159" t="s">
        <v>24</v>
      </c>
      <c r="H859" s="174" t="s">
        <v>55</v>
      </c>
      <c r="I859" s="175">
        <v>5</v>
      </c>
      <c r="J859" s="23"/>
    </row>
    <row r="860" spans="1:10" x14ac:dyDescent="0.25">
      <c r="A860" s="65" t="str">
        <f t="shared" si="13"/>
        <v>Cohort 201442644G4 (exclusief Den Haag)ManTotaalEritreaVoortgezet onderwijs</v>
      </c>
      <c r="B860" s="159" t="s">
        <v>6</v>
      </c>
      <c r="C860" s="166">
        <v>42644</v>
      </c>
      <c r="D860" s="159" t="s">
        <v>15</v>
      </c>
      <c r="E860" s="159" t="s">
        <v>28</v>
      </c>
      <c r="F860" s="159" t="s">
        <v>8</v>
      </c>
      <c r="G860" s="159" t="s">
        <v>24</v>
      </c>
      <c r="H860" s="174" t="s">
        <v>56</v>
      </c>
      <c r="I860" s="175">
        <v>0</v>
      </c>
      <c r="J860" s="23"/>
    </row>
    <row r="861" spans="1:10" x14ac:dyDescent="0.25">
      <c r="A861" s="65" t="str">
        <f t="shared" si="13"/>
        <v xml:space="preserve">Cohort 201442644G4 (exclusief Den Haag)ManTotaalEritreaMiddelbaar beroepsonderwijs (mbo) </v>
      </c>
      <c r="B861" s="159" t="s">
        <v>6</v>
      </c>
      <c r="C861" s="166">
        <v>42644</v>
      </c>
      <c r="D861" s="159" t="s">
        <v>15</v>
      </c>
      <c r="E861" s="159" t="s">
        <v>28</v>
      </c>
      <c r="F861" s="159" t="s">
        <v>8</v>
      </c>
      <c r="G861" s="159" t="s">
        <v>24</v>
      </c>
      <c r="H861" s="174" t="s">
        <v>57</v>
      </c>
      <c r="I861" s="175">
        <v>0</v>
      </c>
      <c r="J861" s="23"/>
    </row>
    <row r="862" spans="1:10" x14ac:dyDescent="0.25">
      <c r="A862" s="65" t="str">
        <f t="shared" si="13"/>
        <v xml:space="preserve">Cohort 201442644G4 (exclusief Den Haag)ManTotaalEritreaHoger beroepsonderwijs (hbo) </v>
      </c>
      <c r="B862" s="159" t="s">
        <v>6</v>
      </c>
      <c r="C862" s="166">
        <v>42644</v>
      </c>
      <c r="D862" s="159" t="s">
        <v>15</v>
      </c>
      <c r="E862" s="159" t="s">
        <v>28</v>
      </c>
      <c r="F862" s="159" t="s">
        <v>8</v>
      </c>
      <c r="G862" s="159" t="s">
        <v>24</v>
      </c>
      <c r="H862" s="174" t="s">
        <v>58</v>
      </c>
      <c r="I862" s="175">
        <v>0</v>
      </c>
      <c r="J862" s="23"/>
    </row>
    <row r="863" spans="1:10" x14ac:dyDescent="0.25">
      <c r="A863" s="65" t="str">
        <f t="shared" si="13"/>
        <v xml:space="preserve">Cohort 201442644G4 (exclusief Den Haag)ManTotaalEritreaWetenschappelijk onderwijs (wo) </v>
      </c>
      <c r="B863" s="159" t="s">
        <v>6</v>
      </c>
      <c r="C863" s="166">
        <v>42644</v>
      </c>
      <c r="D863" s="159" t="s">
        <v>15</v>
      </c>
      <c r="E863" s="159" t="s">
        <v>28</v>
      </c>
      <c r="F863" s="159" t="s">
        <v>8</v>
      </c>
      <c r="G863" s="159" t="s">
        <v>24</v>
      </c>
      <c r="H863" s="174" t="s">
        <v>59</v>
      </c>
      <c r="I863" s="175">
        <v>0</v>
      </c>
      <c r="J863" s="23"/>
    </row>
    <row r="864" spans="1:10" x14ac:dyDescent="0.25">
      <c r="A864" s="65" t="str">
        <f t="shared" si="13"/>
        <v>Cohort 201442644G4 (exclusief Den Haag)ManTotaalEritreaGeen onderwijs</v>
      </c>
      <c r="B864" s="159" t="s">
        <v>6</v>
      </c>
      <c r="C864" s="166">
        <v>42644</v>
      </c>
      <c r="D864" s="159" t="s">
        <v>15</v>
      </c>
      <c r="E864" s="159" t="s">
        <v>28</v>
      </c>
      <c r="F864" s="159" t="s">
        <v>8</v>
      </c>
      <c r="G864" s="159" t="s">
        <v>24</v>
      </c>
      <c r="H864" s="159" t="s">
        <v>60</v>
      </c>
      <c r="I864" s="175">
        <v>15</v>
      </c>
      <c r="J864" s="23"/>
    </row>
    <row r="865" spans="1:10" x14ac:dyDescent="0.25">
      <c r="A865" s="65" t="str">
        <f t="shared" si="13"/>
        <v>Cohort 201442644G4 (exclusief Den Haag)ManTotaalOverigTotaal</v>
      </c>
      <c r="B865" s="159" t="s">
        <v>6</v>
      </c>
      <c r="C865" s="166">
        <v>42644</v>
      </c>
      <c r="D865" s="159" t="s">
        <v>15</v>
      </c>
      <c r="E865" s="159" t="s">
        <v>28</v>
      </c>
      <c r="F865" s="159" t="s">
        <v>8</v>
      </c>
      <c r="G865" s="159" t="s">
        <v>25</v>
      </c>
      <c r="H865" s="162" t="s">
        <v>8</v>
      </c>
      <c r="I865" s="175">
        <v>50</v>
      </c>
      <c r="J865" s="23"/>
    </row>
    <row r="866" spans="1:10" x14ac:dyDescent="0.25">
      <c r="A866" s="65" t="str">
        <f t="shared" si="13"/>
        <v xml:space="preserve">Cohort 201442644G4 (exclusief Den Haag)ManTotaalOverigPrimair onderwijs </v>
      </c>
      <c r="B866" s="159" t="s">
        <v>6</v>
      </c>
      <c r="C866" s="166">
        <v>42644</v>
      </c>
      <c r="D866" s="159" t="s">
        <v>15</v>
      </c>
      <c r="E866" s="159" t="s">
        <v>28</v>
      </c>
      <c r="F866" s="159" t="s">
        <v>8</v>
      </c>
      <c r="G866" s="159" t="s">
        <v>25</v>
      </c>
      <c r="H866" s="174" t="s">
        <v>55</v>
      </c>
      <c r="I866" s="175">
        <v>15</v>
      </c>
      <c r="J866" s="23"/>
    </row>
    <row r="867" spans="1:10" x14ac:dyDescent="0.25">
      <c r="A867" s="65" t="str">
        <f t="shared" si="13"/>
        <v>Cohort 201442644G4 (exclusief Den Haag)ManTotaalOverigVoortgezet onderwijs</v>
      </c>
      <c r="B867" s="159" t="s">
        <v>6</v>
      </c>
      <c r="C867" s="166">
        <v>42644</v>
      </c>
      <c r="D867" s="159" t="s">
        <v>15</v>
      </c>
      <c r="E867" s="159" t="s">
        <v>28</v>
      </c>
      <c r="F867" s="159" t="s">
        <v>8</v>
      </c>
      <c r="G867" s="159" t="s">
        <v>25</v>
      </c>
      <c r="H867" s="174" t="s">
        <v>56</v>
      </c>
      <c r="I867" s="175">
        <v>10</v>
      </c>
      <c r="J867" s="23"/>
    </row>
    <row r="868" spans="1:10" x14ac:dyDescent="0.25">
      <c r="A868" s="65" t="str">
        <f t="shared" si="13"/>
        <v xml:space="preserve">Cohort 201442644G4 (exclusief Den Haag)ManTotaalOverigMiddelbaar beroepsonderwijs (mbo) </v>
      </c>
      <c r="B868" s="159" t="s">
        <v>6</v>
      </c>
      <c r="C868" s="166">
        <v>42644</v>
      </c>
      <c r="D868" s="159" t="s">
        <v>15</v>
      </c>
      <c r="E868" s="159" t="s">
        <v>28</v>
      </c>
      <c r="F868" s="159" t="s">
        <v>8</v>
      </c>
      <c r="G868" s="159" t="s">
        <v>25</v>
      </c>
      <c r="H868" s="174" t="s">
        <v>57</v>
      </c>
      <c r="I868" s="175">
        <v>5</v>
      </c>
      <c r="J868" s="23"/>
    </row>
    <row r="869" spans="1:10" x14ac:dyDescent="0.25">
      <c r="A869" s="65" t="str">
        <f t="shared" si="13"/>
        <v xml:space="preserve">Cohort 201442644G4 (exclusief Den Haag)ManTotaalOverigHoger beroepsonderwijs (hbo) </v>
      </c>
      <c r="B869" s="159" t="s">
        <v>6</v>
      </c>
      <c r="C869" s="166">
        <v>42644</v>
      </c>
      <c r="D869" s="159" t="s">
        <v>15</v>
      </c>
      <c r="E869" s="159" t="s">
        <v>28</v>
      </c>
      <c r="F869" s="159" t="s">
        <v>8</v>
      </c>
      <c r="G869" s="159" t="s">
        <v>25</v>
      </c>
      <c r="H869" s="174" t="s">
        <v>58</v>
      </c>
      <c r="I869" s="175">
        <v>0</v>
      </c>
      <c r="J869" s="23"/>
    </row>
    <row r="870" spans="1:10" x14ac:dyDescent="0.25">
      <c r="A870" s="65" t="str">
        <f t="shared" si="13"/>
        <v xml:space="preserve">Cohort 201442644G4 (exclusief Den Haag)ManTotaalOverigWetenschappelijk onderwijs (wo) </v>
      </c>
      <c r="B870" s="159" t="s">
        <v>6</v>
      </c>
      <c r="C870" s="166">
        <v>42644</v>
      </c>
      <c r="D870" s="159" t="s">
        <v>15</v>
      </c>
      <c r="E870" s="159" t="s">
        <v>28</v>
      </c>
      <c r="F870" s="159" t="s">
        <v>8</v>
      </c>
      <c r="G870" s="159" t="s">
        <v>25</v>
      </c>
      <c r="H870" s="174" t="s">
        <v>59</v>
      </c>
      <c r="I870" s="175">
        <v>0</v>
      </c>
      <c r="J870" s="23"/>
    </row>
    <row r="871" spans="1:10" x14ac:dyDescent="0.25">
      <c r="A871" s="65" t="str">
        <f t="shared" si="13"/>
        <v>Cohort 201442644G4 (exclusief Den Haag)ManTotaalOverigGeen onderwijs</v>
      </c>
      <c r="B871" s="159" t="s">
        <v>6</v>
      </c>
      <c r="C871" s="166">
        <v>42644</v>
      </c>
      <c r="D871" s="159" t="s">
        <v>15</v>
      </c>
      <c r="E871" s="159" t="s">
        <v>28</v>
      </c>
      <c r="F871" s="159" t="s">
        <v>8</v>
      </c>
      <c r="G871" s="159" t="s">
        <v>25</v>
      </c>
      <c r="H871" s="159" t="s">
        <v>60</v>
      </c>
      <c r="I871" s="175">
        <v>20</v>
      </c>
      <c r="J871" s="23"/>
    </row>
    <row r="872" spans="1:10" x14ac:dyDescent="0.25">
      <c r="A872" s="65" t="str">
        <f t="shared" si="13"/>
        <v>Cohort 201442644G4 (exclusief Den Haag)Man0 tot 23 jaarTotaalTotaal</v>
      </c>
      <c r="B872" s="159" t="s">
        <v>6</v>
      </c>
      <c r="C872" s="166">
        <v>42644</v>
      </c>
      <c r="D872" s="159" t="s">
        <v>15</v>
      </c>
      <c r="E872" s="159" t="s">
        <v>28</v>
      </c>
      <c r="F872" s="159" t="s">
        <v>26</v>
      </c>
      <c r="G872" s="159" t="s">
        <v>8</v>
      </c>
      <c r="H872" s="162" t="s">
        <v>8</v>
      </c>
      <c r="I872" s="175">
        <v>55</v>
      </c>
      <c r="J872" s="23"/>
    </row>
    <row r="873" spans="1:10" x14ac:dyDescent="0.25">
      <c r="A873" s="65" t="str">
        <f t="shared" si="13"/>
        <v xml:space="preserve">Cohort 201442644G4 (exclusief Den Haag)Man0 tot 23 jaarTotaalPrimair onderwijs </v>
      </c>
      <c r="B873" s="159" t="s">
        <v>6</v>
      </c>
      <c r="C873" s="166">
        <v>42644</v>
      </c>
      <c r="D873" s="159" t="s">
        <v>15</v>
      </c>
      <c r="E873" s="159" t="s">
        <v>28</v>
      </c>
      <c r="F873" s="159" t="s">
        <v>26</v>
      </c>
      <c r="G873" s="159" t="s">
        <v>8</v>
      </c>
      <c r="H873" s="174" t="s">
        <v>55</v>
      </c>
      <c r="I873" s="175">
        <v>30</v>
      </c>
      <c r="J873" s="23"/>
    </row>
    <row r="874" spans="1:10" x14ac:dyDescent="0.25">
      <c r="A874" s="65" t="str">
        <f t="shared" si="13"/>
        <v>Cohort 201442644G4 (exclusief Den Haag)Man0 tot 23 jaarTotaalVoortgezet onderwijs</v>
      </c>
      <c r="B874" s="159" t="s">
        <v>6</v>
      </c>
      <c r="C874" s="166">
        <v>42644</v>
      </c>
      <c r="D874" s="159" t="s">
        <v>15</v>
      </c>
      <c r="E874" s="159" t="s">
        <v>28</v>
      </c>
      <c r="F874" s="159" t="s">
        <v>26</v>
      </c>
      <c r="G874" s="159" t="s">
        <v>8</v>
      </c>
      <c r="H874" s="174" t="s">
        <v>56</v>
      </c>
      <c r="I874" s="175">
        <v>10</v>
      </c>
      <c r="J874" s="23"/>
    </row>
    <row r="875" spans="1:10" x14ac:dyDescent="0.25">
      <c r="A875" s="65" t="str">
        <f t="shared" si="13"/>
        <v xml:space="preserve">Cohort 201442644G4 (exclusief Den Haag)Man0 tot 23 jaarTotaalMiddelbaar beroepsonderwijs (mbo) </v>
      </c>
      <c r="B875" s="159" t="s">
        <v>6</v>
      </c>
      <c r="C875" s="166">
        <v>42644</v>
      </c>
      <c r="D875" s="159" t="s">
        <v>15</v>
      </c>
      <c r="E875" s="159" t="s">
        <v>28</v>
      </c>
      <c r="F875" s="159" t="s">
        <v>26</v>
      </c>
      <c r="G875" s="159" t="s">
        <v>8</v>
      </c>
      <c r="H875" s="174" t="s">
        <v>57</v>
      </c>
      <c r="I875" s="175">
        <v>5</v>
      </c>
      <c r="J875" s="23"/>
    </row>
    <row r="876" spans="1:10" x14ac:dyDescent="0.25">
      <c r="A876" s="65" t="str">
        <f t="shared" si="13"/>
        <v xml:space="preserve">Cohort 201442644G4 (exclusief Den Haag)Man0 tot 23 jaarTotaalHoger beroepsonderwijs (hbo) </v>
      </c>
      <c r="B876" s="159" t="s">
        <v>6</v>
      </c>
      <c r="C876" s="166">
        <v>42644</v>
      </c>
      <c r="D876" s="159" t="s">
        <v>15</v>
      </c>
      <c r="E876" s="159" t="s">
        <v>28</v>
      </c>
      <c r="F876" s="159" t="s">
        <v>26</v>
      </c>
      <c r="G876" s="159" t="s">
        <v>8</v>
      </c>
      <c r="H876" s="174" t="s">
        <v>58</v>
      </c>
      <c r="I876" s="175">
        <v>0</v>
      </c>
      <c r="J876" s="23"/>
    </row>
    <row r="877" spans="1:10" x14ac:dyDescent="0.25">
      <c r="A877" s="65" t="str">
        <f t="shared" si="13"/>
        <v xml:space="preserve">Cohort 201442644G4 (exclusief Den Haag)Man0 tot 23 jaarTotaalWetenschappelijk onderwijs (wo) </v>
      </c>
      <c r="B877" s="159" t="s">
        <v>6</v>
      </c>
      <c r="C877" s="166">
        <v>42644</v>
      </c>
      <c r="D877" s="159" t="s">
        <v>15</v>
      </c>
      <c r="E877" s="159" t="s">
        <v>28</v>
      </c>
      <c r="F877" s="159" t="s">
        <v>26</v>
      </c>
      <c r="G877" s="159" t="s">
        <v>8</v>
      </c>
      <c r="H877" s="174" t="s">
        <v>59</v>
      </c>
      <c r="I877" s="175">
        <v>0</v>
      </c>
      <c r="J877" s="23"/>
    </row>
    <row r="878" spans="1:10" x14ac:dyDescent="0.25">
      <c r="A878" s="65" t="str">
        <f t="shared" si="13"/>
        <v>Cohort 201442644G4 (exclusief Den Haag)Man0 tot 23 jaarTotaalGeen onderwijs</v>
      </c>
      <c r="B878" s="159" t="s">
        <v>6</v>
      </c>
      <c r="C878" s="166">
        <v>42644</v>
      </c>
      <c r="D878" s="159" t="s">
        <v>15</v>
      </c>
      <c r="E878" s="159" t="s">
        <v>28</v>
      </c>
      <c r="F878" s="159" t="s">
        <v>26</v>
      </c>
      <c r="G878" s="159" t="s">
        <v>8</v>
      </c>
      <c r="H878" s="159" t="s">
        <v>60</v>
      </c>
      <c r="I878" s="175">
        <v>10</v>
      </c>
      <c r="J878" s="23"/>
    </row>
    <row r="879" spans="1:10" x14ac:dyDescent="0.25">
      <c r="A879" s="65" t="str">
        <f t="shared" si="13"/>
        <v>Cohort 201442644G4 (exclusief Den Haag)Man0 tot 23 jaarSyriëTotaal</v>
      </c>
      <c r="B879" s="159" t="s">
        <v>6</v>
      </c>
      <c r="C879" s="166">
        <v>42644</v>
      </c>
      <c r="D879" s="159" t="s">
        <v>15</v>
      </c>
      <c r="E879" s="159" t="s">
        <v>28</v>
      </c>
      <c r="F879" s="159" t="s">
        <v>26</v>
      </c>
      <c r="G879" s="159" t="s">
        <v>23</v>
      </c>
      <c r="H879" s="162" t="s">
        <v>8</v>
      </c>
      <c r="I879" s="175">
        <v>15</v>
      </c>
      <c r="J879" s="23"/>
    </row>
    <row r="880" spans="1:10" x14ac:dyDescent="0.25">
      <c r="A880" s="65" t="str">
        <f t="shared" si="13"/>
        <v xml:space="preserve">Cohort 201442644G4 (exclusief Den Haag)Man0 tot 23 jaarSyriëPrimair onderwijs </v>
      </c>
      <c r="B880" s="159" t="s">
        <v>6</v>
      </c>
      <c r="C880" s="166">
        <v>42644</v>
      </c>
      <c r="D880" s="159" t="s">
        <v>15</v>
      </c>
      <c r="E880" s="159" t="s">
        <v>28</v>
      </c>
      <c r="F880" s="159" t="s">
        <v>26</v>
      </c>
      <c r="G880" s="159" t="s">
        <v>23</v>
      </c>
      <c r="H880" s="174" t="s">
        <v>55</v>
      </c>
      <c r="I880" s="175">
        <v>10</v>
      </c>
      <c r="J880" s="23"/>
    </row>
    <row r="881" spans="1:10" x14ac:dyDescent="0.25">
      <c r="A881" s="65" t="str">
        <f t="shared" si="13"/>
        <v>Cohort 201442644G4 (exclusief Den Haag)Man0 tot 23 jaarSyriëVoortgezet onderwijs</v>
      </c>
      <c r="B881" s="159" t="s">
        <v>6</v>
      </c>
      <c r="C881" s="166">
        <v>42644</v>
      </c>
      <c r="D881" s="159" t="s">
        <v>15</v>
      </c>
      <c r="E881" s="159" t="s">
        <v>28</v>
      </c>
      <c r="F881" s="159" t="s">
        <v>26</v>
      </c>
      <c r="G881" s="159" t="s">
        <v>23</v>
      </c>
      <c r="H881" s="174" t="s">
        <v>56</v>
      </c>
      <c r="I881" s="175">
        <v>0</v>
      </c>
      <c r="J881" s="23"/>
    </row>
    <row r="882" spans="1:10" x14ac:dyDescent="0.25">
      <c r="A882" s="65" t="str">
        <f t="shared" si="13"/>
        <v xml:space="preserve">Cohort 201442644G4 (exclusief Den Haag)Man0 tot 23 jaarSyriëMiddelbaar beroepsonderwijs (mbo) </v>
      </c>
      <c r="B882" s="159" t="s">
        <v>6</v>
      </c>
      <c r="C882" s="166">
        <v>42644</v>
      </c>
      <c r="D882" s="159" t="s">
        <v>15</v>
      </c>
      <c r="E882" s="159" t="s">
        <v>28</v>
      </c>
      <c r="F882" s="159" t="s">
        <v>26</v>
      </c>
      <c r="G882" s="159" t="s">
        <v>23</v>
      </c>
      <c r="H882" s="174" t="s">
        <v>57</v>
      </c>
      <c r="I882" s="175">
        <v>0</v>
      </c>
      <c r="J882" s="23"/>
    </row>
    <row r="883" spans="1:10" x14ac:dyDescent="0.25">
      <c r="A883" s="65" t="str">
        <f t="shared" si="13"/>
        <v xml:space="preserve">Cohort 201442644G4 (exclusief Den Haag)Man0 tot 23 jaarSyriëHoger beroepsonderwijs (hbo) </v>
      </c>
      <c r="B883" s="159" t="s">
        <v>6</v>
      </c>
      <c r="C883" s="166">
        <v>42644</v>
      </c>
      <c r="D883" s="159" t="s">
        <v>15</v>
      </c>
      <c r="E883" s="159" t="s">
        <v>28</v>
      </c>
      <c r="F883" s="159" t="s">
        <v>26</v>
      </c>
      <c r="G883" s="159" t="s">
        <v>23</v>
      </c>
      <c r="H883" s="174" t="s">
        <v>58</v>
      </c>
      <c r="I883" s="175">
        <v>0</v>
      </c>
      <c r="J883" s="23"/>
    </row>
    <row r="884" spans="1:10" x14ac:dyDescent="0.25">
      <c r="A884" s="65" t="str">
        <f t="shared" si="13"/>
        <v xml:space="preserve">Cohort 201442644G4 (exclusief Den Haag)Man0 tot 23 jaarSyriëWetenschappelijk onderwijs (wo) </v>
      </c>
      <c r="B884" s="159" t="s">
        <v>6</v>
      </c>
      <c r="C884" s="166">
        <v>42644</v>
      </c>
      <c r="D884" s="159" t="s">
        <v>15</v>
      </c>
      <c r="E884" s="159" t="s">
        <v>28</v>
      </c>
      <c r="F884" s="159" t="s">
        <v>26</v>
      </c>
      <c r="G884" s="159" t="s">
        <v>23</v>
      </c>
      <c r="H884" s="174" t="s">
        <v>59</v>
      </c>
      <c r="I884" s="175">
        <v>0</v>
      </c>
      <c r="J884" s="23"/>
    </row>
    <row r="885" spans="1:10" x14ac:dyDescent="0.25">
      <c r="A885" s="65" t="str">
        <f t="shared" si="13"/>
        <v>Cohort 201442644G4 (exclusief Den Haag)Man0 tot 23 jaarSyriëGeen onderwijs</v>
      </c>
      <c r="B885" s="159" t="s">
        <v>6</v>
      </c>
      <c r="C885" s="166">
        <v>42644</v>
      </c>
      <c r="D885" s="159" t="s">
        <v>15</v>
      </c>
      <c r="E885" s="159" t="s">
        <v>28</v>
      </c>
      <c r="F885" s="159" t="s">
        <v>26</v>
      </c>
      <c r="G885" s="159" t="s">
        <v>23</v>
      </c>
      <c r="H885" s="159" t="s">
        <v>60</v>
      </c>
      <c r="I885" s="175">
        <v>5</v>
      </c>
      <c r="J885" s="23"/>
    </row>
    <row r="886" spans="1:10" x14ac:dyDescent="0.25">
      <c r="A886" s="65" t="str">
        <f t="shared" si="13"/>
        <v>Cohort 201442644G4 (exclusief Den Haag)Man0 tot 23 jaarEritreaTotaal</v>
      </c>
      <c r="B886" s="159" t="s">
        <v>6</v>
      </c>
      <c r="C886" s="166">
        <v>42644</v>
      </c>
      <c r="D886" s="159" t="s">
        <v>15</v>
      </c>
      <c r="E886" s="159" t="s">
        <v>28</v>
      </c>
      <c r="F886" s="159" t="s">
        <v>26</v>
      </c>
      <c r="G886" s="159" t="s">
        <v>24</v>
      </c>
      <c r="H886" s="162" t="s">
        <v>8</v>
      </c>
      <c r="I886" s="175">
        <v>5</v>
      </c>
      <c r="J886" s="23"/>
    </row>
    <row r="887" spans="1:10" x14ac:dyDescent="0.25">
      <c r="A887" s="65" t="str">
        <f t="shared" si="13"/>
        <v xml:space="preserve">Cohort 201442644G4 (exclusief Den Haag)Man0 tot 23 jaarEritreaPrimair onderwijs </v>
      </c>
      <c r="B887" s="159" t="s">
        <v>6</v>
      </c>
      <c r="C887" s="166">
        <v>42644</v>
      </c>
      <c r="D887" s="159" t="s">
        <v>15</v>
      </c>
      <c r="E887" s="159" t="s">
        <v>28</v>
      </c>
      <c r="F887" s="159" t="s">
        <v>26</v>
      </c>
      <c r="G887" s="159" t="s">
        <v>24</v>
      </c>
      <c r="H887" s="174" t="s">
        <v>55</v>
      </c>
      <c r="I887" s="175">
        <v>5</v>
      </c>
      <c r="J887" s="23"/>
    </row>
    <row r="888" spans="1:10" x14ac:dyDescent="0.25">
      <c r="A888" s="65" t="str">
        <f t="shared" si="13"/>
        <v>Cohort 201442644G4 (exclusief Den Haag)Man0 tot 23 jaarEritreaVoortgezet onderwijs</v>
      </c>
      <c r="B888" s="159" t="s">
        <v>6</v>
      </c>
      <c r="C888" s="166">
        <v>42644</v>
      </c>
      <c r="D888" s="159" t="s">
        <v>15</v>
      </c>
      <c r="E888" s="159" t="s">
        <v>28</v>
      </c>
      <c r="F888" s="159" t="s">
        <v>26</v>
      </c>
      <c r="G888" s="159" t="s">
        <v>24</v>
      </c>
      <c r="H888" s="174" t="s">
        <v>56</v>
      </c>
      <c r="I888" s="175">
        <v>0</v>
      </c>
      <c r="J888" s="23"/>
    </row>
    <row r="889" spans="1:10" x14ac:dyDescent="0.25">
      <c r="A889" s="65" t="str">
        <f t="shared" si="13"/>
        <v xml:space="preserve">Cohort 201442644G4 (exclusief Den Haag)Man0 tot 23 jaarEritreaMiddelbaar beroepsonderwijs (mbo) </v>
      </c>
      <c r="B889" s="159" t="s">
        <v>6</v>
      </c>
      <c r="C889" s="166">
        <v>42644</v>
      </c>
      <c r="D889" s="159" t="s">
        <v>15</v>
      </c>
      <c r="E889" s="159" t="s">
        <v>28</v>
      </c>
      <c r="F889" s="159" t="s">
        <v>26</v>
      </c>
      <c r="G889" s="159" t="s">
        <v>24</v>
      </c>
      <c r="H889" s="174" t="s">
        <v>57</v>
      </c>
      <c r="I889" s="175">
        <v>0</v>
      </c>
      <c r="J889" s="23"/>
    </row>
    <row r="890" spans="1:10" x14ac:dyDescent="0.25">
      <c r="A890" s="65" t="str">
        <f t="shared" si="13"/>
        <v xml:space="preserve">Cohort 201442644G4 (exclusief Den Haag)Man0 tot 23 jaarEritreaHoger beroepsonderwijs (hbo) </v>
      </c>
      <c r="B890" s="159" t="s">
        <v>6</v>
      </c>
      <c r="C890" s="166">
        <v>42644</v>
      </c>
      <c r="D890" s="159" t="s">
        <v>15</v>
      </c>
      <c r="E890" s="159" t="s">
        <v>28</v>
      </c>
      <c r="F890" s="159" t="s">
        <v>26</v>
      </c>
      <c r="G890" s="159" t="s">
        <v>24</v>
      </c>
      <c r="H890" s="174" t="s">
        <v>58</v>
      </c>
      <c r="I890" s="175">
        <v>0</v>
      </c>
      <c r="J890" s="23"/>
    </row>
    <row r="891" spans="1:10" x14ac:dyDescent="0.25">
      <c r="A891" s="65" t="str">
        <f t="shared" si="13"/>
        <v xml:space="preserve">Cohort 201442644G4 (exclusief Den Haag)Man0 tot 23 jaarEritreaWetenschappelijk onderwijs (wo) </v>
      </c>
      <c r="B891" s="159" t="s">
        <v>6</v>
      </c>
      <c r="C891" s="166">
        <v>42644</v>
      </c>
      <c r="D891" s="159" t="s">
        <v>15</v>
      </c>
      <c r="E891" s="159" t="s">
        <v>28</v>
      </c>
      <c r="F891" s="159" t="s">
        <v>26</v>
      </c>
      <c r="G891" s="159" t="s">
        <v>24</v>
      </c>
      <c r="H891" s="174" t="s">
        <v>59</v>
      </c>
      <c r="I891" s="175">
        <v>0</v>
      </c>
      <c r="J891" s="23"/>
    </row>
    <row r="892" spans="1:10" x14ac:dyDescent="0.25">
      <c r="A892" s="65" t="str">
        <f t="shared" si="13"/>
        <v>Cohort 201442644G4 (exclusief Den Haag)Man0 tot 23 jaarEritreaGeen onderwijs</v>
      </c>
      <c r="B892" s="159" t="s">
        <v>6</v>
      </c>
      <c r="C892" s="166">
        <v>42644</v>
      </c>
      <c r="D892" s="159" t="s">
        <v>15</v>
      </c>
      <c r="E892" s="159" t="s">
        <v>28</v>
      </c>
      <c r="F892" s="159" t="s">
        <v>26</v>
      </c>
      <c r="G892" s="159" t="s">
        <v>24</v>
      </c>
      <c r="H892" s="159" t="s">
        <v>60</v>
      </c>
      <c r="I892" s="175">
        <v>5</v>
      </c>
      <c r="J892" s="23"/>
    </row>
    <row r="893" spans="1:10" x14ac:dyDescent="0.25">
      <c r="A893" s="65" t="str">
        <f t="shared" si="13"/>
        <v>Cohort 201442644G4 (exclusief Den Haag)Man0 tot 23 jaarOverigTotaal</v>
      </c>
      <c r="B893" s="159" t="s">
        <v>6</v>
      </c>
      <c r="C893" s="166">
        <v>42644</v>
      </c>
      <c r="D893" s="159" t="s">
        <v>15</v>
      </c>
      <c r="E893" s="159" t="s">
        <v>28</v>
      </c>
      <c r="F893" s="159" t="s">
        <v>26</v>
      </c>
      <c r="G893" s="159" t="s">
        <v>25</v>
      </c>
      <c r="H893" s="162" t="s">
        <v>8</v>
      </c>
      <c r="I893" s="175">
        <v>30</v>
      </c>
      <c r="J893" s="23"/>
    </row>
    <row r="894" spans="1:10" x14ac:dyDescent="0.25">
      <c r="A894" s="65" t="str">
        <f t="shared" si="13"/>
        <v xml:space="preserve">Cohort 201442644G4 (exclusief Den Haag)Man0 tot 23 jaarOverigPrimair onderwijs </v>
      </c>
      <c r="B894" s="159" t="s">
        <v>6</v>
      </c>
      <c r="C894" s="166">
        <v>42644</v>
      </c>
      <c r="D894" s="159" t="s">
        <v>15</v>
      </c>
      <c r="E894" s="159" t="s">
        <v>28</v>
      </c>
      <c r="F894" s="159" t="s">
        <v>26</v>
      </c>
      <c r="G894" s="159" t="s">
        <v>25</v>
      </c>
      <c r="H894" s="174" t="s">
        <v>55</v>
      </c>
      <c r="I894" s="175">
        <v>15</v>
      </c>
      <c r="J894" s="23"/>
    </row>
    <row r="895" spans="1:10" x14ac:dyDescent="0.25">
      <c r="A895" s="65" t="str">
        <f t="shared" si="13"/>
        <v>Cohort 201442644G4 (exclusief Den Haag)Man0 tot 23 jaarOverigVoortgezet onderwijs</v>
      </c>
      <c r="B895" s="159" t="s">
        <v>6</v>
      </c>
      <c r="C895" s="166">
        <v>42644</v>
      </c>
      <c r="D895" s="159" t="s">
        <v>15</v>
      </c>
      <c r="E895" s="159" t="s">
        <v>28</v>
      </c>
      <c r="F895" s="159" t="s">
        <v>26</v>
      </c>
      <c r="G895" s="159" t="s">
        <v>25</v>
      </c>
      <c r="H895" s="174" t="s">
        <v>56</v>
      </c>
      <c r="I895" s="175">
        <v>10</v>
      </c>
      <c r="J895" s="23"/>
    </row>
    <row r="896" spans="1:10" x14ac:dyDescent="0.25">
      <c r="A896" s="65" t="str">
        <f t="shared" si="13"/>
        <v xml:space="preserve">Cohort 201442644G4 (exclusief Den Haag)Man0 tot 23 jaarOverigMiddelbaar beroepsonderwijs (mbo) </v>
      </c>
      <c r="B896" s="159" t="s">
        <v>6</v>
      </c>
      <c r="C896" s="166">
        <v>42644</v>
      </c>
      <c r="D896" s="159" t="s">
        <v>15</v>
      </c>
      <c r="E896" s="159" t="s">
        <v>28</v>
      </c>
      <c r="F896" s="159" t="s">
        <v>26</v>
      </c>
      <c r="G896" s="159" t="s">
        <v>25</v>
      </c>
      <c r="H896" s="174" t="s">
        <v>57</v>
      </c>
      <c r="I896" s="175">
        <v>0</v>
      </c>
      <c r="J896" s="23"/>
    </row>
    <row r="897" spans="1:10" x14ac:dyDescent="0.25">
      <c r="A897" s="65" t="str">
        <f t="shared" si="13"/>
        <v xml:space="preserve">Cohort 201442644G4 (exclusief Den Haag)Man0 tot 23 jaarOverigHoger beroepsonderwijs (hbo) </v>
      </c>
      <c r="B897" s="159" t="s">
        <v>6</v>
      </c>
      <c r="C897" s="166">
        <v>42644</v>
      </c>
      <c r="D897" s="159" t="s">
        <v>15</v>
      </c>
      <c r="E897" s="159" t="s">
        <v>28</v>
      </c>
      <c r="F897" s="159" t="s">
        <v>26</v>
      </c>
      <c r="G897" s="159" t="s">
        <v>25</v>
      </c>
      <c r="H897" s="174" t="s">
        <v>58</v>
      </c>
      <c r="I897" s="175">
        <v>0</v>
      </c>
      <c r="J897" s="23"/>
    </row>
    <row r="898" spans="1:10" x14ac:dyDescent="0.25">
      <c r="A898" s="65" t="str">
        <f t="shared" si="13"/>
        <v xml:space="preserve">Cohort 201442644G4 (exclusief Den Haag)Man0 tot 23 jaarOverigWetenschappelijk onderwijs (wo) </v>
      </c>
      <c r="B898" s="159" t="s">
        <v>6</v>
      </c>
      <c r="C898" s="166">
        <v>42644</v>
      </c>
      <c r="D898" s="159" t="s">
        <v>15</v>
      </c>
      <c r="E898" s="159" t="s">
        <v>28</v>
      </c>
      <c r="F898" s="159" t="s">
        <v>26</v>
      </c>
      <c r="G898" s="159" t="s">
        <v>25</v>
      </c>
      <c r="H898" s="174" t="s">
        <v>59</v>
      </c>
      <c r="I898" s="175">
        <v>0</v>
      </c>
      <c r="J898" s="23"/>
    </row>
    <row r="899" spans="1:10" x14ac:dyDescent="0.25">
      <c r="A899" s="65" t="str">
        <f t="shared" si="13"/>
        <v>Cohort 201442644G4 (exclusief Den Haag)Man0 tot 23 jaarOverigGeen onderwijs</v>
      </c>
      <c r="B899" s="159" t="s">
        <v>6</v>
      </c>
      <c r="C899" s="166">
        <v>42644</v>
      </c>
      <c r="D899" s="159" t="s">
        <v>15</v>
      </c>
      <c r="E899" s="159" t="s">
        <v>28</v>
      </c>
      <c r="F899" s="159" t="s">
        <v>26</v>
      </c>
      <c r="G899" s="159" t="s">
        <v>25</v>
      </c>
      <c r="H899" s="159" t="s">
        <v>60</v>
      </c>
      <c r="I899" s="175">
        <v>5</v>
      </c>
      <c r="J899" s="23"/>
    </row>
    <row r="900" spans="1:10" x14ac:dyDescent="0.25">
      <c r="A900" s="65" t="str">
        <f t="shared" si="13"/>
        <v>Cohort 201442644G4 (exclusief Den Haag)Man23 tot 30 jaarTotaalTotaal</v>
      </c>
      <c r="B900" s="159" t="s">
        <v>6</v>
      </c>
      <c r="C900" s="166">
        <v>42644</v>
      </c>
      <c r="D900" s="159" t="s">
        <v>15</v>
      </c>
      <c r="E900" s="159" t="s">
        <v>28</v>
      </c>
      <c r="F900" s="159" t="s">
        <v>61</v>
      </c>
      <c r="G900" s="159" t="s">
        <v>8</v>
      </c>
      <c r="H900" s="162" t="s">
        <v>8</v>
      </c>
      <c r="I900" s="175">
        <v>55</v>
      </c>
      <c r="J900" s="23"/>
    </row>
    <row r="901" spans="1:10" x14ac:dyDescent="0.25">
      <c r="A901" s="65" t="str">
        <f t="shared" ref="A901:A964" si="14">B901&amp;C901&amp;D901&amp;E901&amp;F901&amp;G901&amp;H901</f>
        <v xml:space="preserve">Cohort 201442644G4 (exclusief Den Haag)Man23 tot 30 jaarTotaalPrimair onderwijs </v>
      </c>
      <c r="B901" s="159" t="s">
        <v>6</v>
      </c>
      <c r="C901" s="166">
        <v>42644</v>
      </c>
      <c r="D901" s="159" t="s">
        <v>15</v>
      </c>
      <c r="E901" s="159" t="s">
        <v>28</v>
      </c>
      <c r="F901" s="159" t="s">
        <v>61</v>
      </c>
      <c r="G901" s="159" t="s">
        <v>8</v>
      </c>
      <c r="H901" s="174" t="s">
        <v>55</v>
      </c>
      <c r="I901" s="175">
        <v>0</v>
      </c>
      <c r="J901" s="23"/>
    </row>
    <row r="902" spans="1:10" x14ac:dyDescent="0.25">
      <c r="A902" s="65" t="str">
        <f t="shared" si="14"/>
        <v>Cohort 201442644G4 (exclusief Den Haag)Man23 tot 30 jaarTotaalVoortgezet onderwijs</v>
      </c>
      <c r="B902" s="159" t="s">
        <v>6</v>
      </c>
      <c r="C902" s="166">
        <v>42644</v>
      </c>
      <c r="D902" s="159" t="s">
        <v>15</v>
      </c>
      <c r="E902" s="159" t="s">
        <v>28</v>
      </c>
      <c r="F902" s="159" t="s">
        <v>61</v>
      </c>
      <c r="G902" s="159" t="s">
        <v>8</v>
      </c>
      <c r="H902" s="174" t="s">
        <v>56</v>
      </c>
      <c r="I902" s="175">
        <v>0</v>
      </c>
      <c r="J902" s="23"/>
    </row>
    <row r="903" spans="1:10" x14ac:dyDescent="0.25">
      <c r="A903" s="65" t="str">
        <f t="shared" si="14"/>
        <v xml:space="preserve">Cohort 201442644G4 (exclusief Den Haag)Man23 tot 30 jaarTotaalMiddelbaar beroepsonderwijs (mbo) </v>
      </c>
      <c r="B903" s="159" t="s">
        <v>6</v>
      </c>
      <c r="C903" s="166">
        <v>42644</v>
      </c>
      <c r="D903" s="159" t="s">
        <v>15</v>
      </c>
      <c r="E903" s="159" t="s">
        <v>28</v>
      </c>
      <c r="F903" s="159" t="s">
        <v>61</v>
      </c>
      <c r="G903" s="159" t="s">
        <v>8</v>
      </c>
      <c r="H903" s="174" t="s">
        <v>57</v>
      </c>
      <c r="I903" s="175">
        <v>5</v>
      </c>
      <c r="J903" s="23"/>
    </row>
    <row r="904" spans="1:10" x14ac:dyDescent="0.25">
      <c r="A904" s="65" t="str">
        <f t="shared" si="14"/>
        <v xml:space="preserve">Cohort 201442644G4 (exclusief Den Haag)Man23 tot 30 jaarTotaalHoger beroepsonderwijs (hbo) </v>
      </c>
      <c r="B904" s="159" t="s">
        <v>6</v>
      </c>
      <c r="C904" s="166">
        <v>42644</v>
      </c>
      <c r="D904" s="159" t="s">
        <v>15</v>
      </c>
      <c r="E904" s="159" t="s">
        <v>28</v>
      </c>
      <c r="F904" s="159" t="s">
        <v>61</v>
      </c>
      <c r="G904" s="159" t="s">
        <v>8</v>
      </c>
      <c r="H904" s="174" t="s">
        <v>58</v>
      </c>
      <c r="I904" s="175">
        <v>0</v>
      </c>
      <c r="J904" s="23"/>
    </row>
    <row r="905" spans="1:10" x14ac:dyDescent="0.25">
      <c r="A905" s="65" t="str">
        <f t="shared" si="14"/>
        <v xml:space="preserve">Cohort 201442644G4 (exclusief Den Haag)Man23 tot 30 jaarTotaalWetenschappelijk onderwijs (wo) </v>
      </c>
      <c r="B905" s="159" t="s">
        <v>6</v>
      </c>
      <c r="C905" s="166">
        <v>42644</v>
      </c>
      <c r="D905" s="159" t="s">
        <v>15</v>
      </c>
      <c r="E905" s="159" t="s">
        <v>28</v>
      </c>
      <c r="F905" s="159" t="s">
        <v>61</v>
      </c>
      <c r="G905" s="159" t="s">
        <v>8</v>
      </c>
      <c r="H905" s="174" t="s">
        <v>59</v>
      </c>
      <c r="I905" s="175">
        <v>0</v>
      </c>
      <c r="J905" s="23"/>
    </row>
    <row r="906" spans="1:10" x14ac:dyDescent="0.25">
      <c r="A906" s="65" t="str">
        <f t="shared" si="14"/>
        <v>Cohort 201442644G4 (exclusief Den Haag)Man23 tot 30 jaarTotaalGeen onderwijs</v>
      </c>
      <c r="B906" s="159" t="s">
        <v>6</v>
      </c>
      <c r="C906" s="166">
        <v>42644</v>
      </c>
      <c r="D906" s="159" t="s">
        <v>15</v>
      </c>
      <c r="E906" s="159" t="s">
        <v>28</v>
      </c>
      <c r="F906" s="159" t="s">
        <v>61</v>
      </c>
      <c r="G906" s="159" t="s">
        <v>8</v>
      </c>
      <c r="H906" s="159" t="s">
        <v>60</v>
      </c>
      <c r="I906" s="175">
        <v>50</v>
      </c>
      <c r="J906" s="23"/>
    </row>
    <row r="907" spans="1:10" x14ac:dyDescent="0.25">
      <c r="A907" s="65" t="str">
        <f t="shared" si="14"/>
        <v>Cohort 201442644G4 (exclusief Den Haag)Man23 tot 30 jaarSyriëTotaal</v>
      </c>
      <c r="B907" s="159" t="s">
        <v>6</v>
      </c>
      <c r="C907" s="166">
        <v>42644</v>
      </c>
      <c r="D907" s="159" t="s">
        <v>15</v>
      </c>
      <c r="E907" s="159" t="s">
        <v>28</v>
      </c>
      <c r="F907" s="159" t="s">
        <v>61</v>
      </c>
      <c r="G907" s="159" t="s">
        <v>23</v>
      </c>
      <c r="H907" s="162" t="s">
        <v>8</v>
      </c>
      <c r="I907" s="175">
        <v>25</v>
      </c>
      <c r="J907" s="23"/>
    </row>
    <row r="908" spans="1:10" x14ac:dyDescent="0.25">
      <c r="A908" s="65" t="str">
        <f t="shared" si="14"/>
        <v xml:space="preserve">Cohort 201442644G4 (exclusief Den Haag)Man23 tot 30 jaarSyriëPrimair onderwijs </v>
      </c>
      <c r="B908" s="159" t="s">
        <v>6</v>
      </c>
      <c r="C908" s="166">
        <v>42644</v>
      </c>
      <c r="D908" s="159" t="s">
        <v>15</v>
      </c>
      <c r="E908" s="159" t="s">
        <v>28</v>
      </c>
      <c r="F908" s="159" t="s">
        <v>61</v>
      </c>
      <c r="G908" s="159" t="s">
        <v>23</v>
      </c>
      <c r="H908" s="174" t="s">
        <v>55</v>
      </c>
      <c r="I908" s="175">
        <v>0</v>
      </c>
      <c r="J908" s="23"/>
    </row>
    <row r="909" spans="1:10" x14ac:dyDescent="0.25">
      <c r="A909" s="65" t="str">
        <f t="shared" si="14"/>
        <v>Cohort 201442644G4 (exclusief Den Haag)Man23 tot 30 jaarSyriëVoortgezet onderwijs</v>
      </c>
      <c r="B909" s="159" t="s">
        <v>6</v>
      </c>
      <c r="C909" s="166">
        <v>42644</v>
      </c>
      <c r="D909" s="159" t="s">
        <v>15</v>
      </c>
      <c r="E909" s="159" t="s">
        <v>28</v>
      </c>
      <c r="F909" s="159" t="s">
        <v>61</v>
      </c>
      <c r="G909" s="159" t="s">
        <v>23</v>
      </c>
      <c r="H909" s="174" t="s">
        <v>56</v>
      </c>
      <c r="I909" s="175">
        <v>0</v>
      </c>
      <c r="J909" s="23"/>
    </row>
    <row r="910" spans="1:10" x14ac:dyDescent="0.25">
      <c r="A910" s="65" t="str">
        <f t="shared" si="14"/>
        <v xml:space="preserve">Cohort 201442644G4 (exclusief Den Haag)Man23 tot 30 jaarSyriëMiddelbaar beroepsonderwijs (mbo) </v>
      </c>
      <c r="B910" s="159" t="s">
        <v>6</v>
      </c>
      <c r="C910" s="166">
        <v>42644</v>
      </c>
      <c r="D910" s="159" t="s">
        <v>15</v>
      </c>
      <c r="E910" s="159" t="s">
        <v>28</v>
      </c>
      <c r="F910" s="159" t="s">
        <v>61</v>
      </c>
      <c r="G910" s="159" t="s">
        <v>23</v>
      </c>
      <c r="H910" s="174" t="s">
        <v>57</v>
      </c>
      <c r="I910" s="175">
        <v>0</v>
      </c>
      <c r="J910" s="23"/>
    </row>
    <row r="911" spans="1:10" x14ac:dyDescent="0.25">
      <c r="A911" s="65" t="str">
        <f t="shared" si="14"/>
        <v xml:space="preserve">Cohort 201442644G4 (exclusief Den Haag)Man23 tot 30 jaarSyriëHoger beroepsonderwijs (hbo) </v>
      </c>
      <c r="B911" s="159" t="s">
        <v>6</v>
      </c>
      <c r="C911" s="166">
        <v>42644</v>
      </c>
      <c r="D911" s="159" t="s">
        <v>15</v>
      </c>
      <c r="E911" s="159" t="s">
        <v>28</v>
      </c>
      <c r="F911" s="159" t="s">
        <v>61</v>
      </c>
      <c r="G911" s="159" t="s">
        <v>23</v>
      </c>
      <c r="H911" s="174" t="s">
        <v>58</v>
      </c>
      <c r="I911" s="175">
        <v>0</v>
      </c>
      <c r="J911" s="23"/>
    </row>
    <row r="912" spans="1:10" x14ac:dyDescent="0.25">
      <c r="A912" s="65" t="str">
        <f t="shared" si="14"/>
        <v xml:space="preserve">Cohort 201442644G4 (exclusief Den Haag)Man23 tot 30 jaarSyriëWetenschappelijk onderwijs (wo) </v>
      </c>
      <c r="B912" s="159" t="s">
        <v>6</v>
      </c>
      <c r="C912" s="166">
        <v>42644</v>
      </c>
      <c r="D912" s="159" t="s">
        <v>15</v>
      </c>
      <c r="E912" s="159" t="s">
        <v>28</v>
      </c>
      <c r="F912" s="159" t="s">
        <v>61</v>
      </c>
      <c r="G912" s="159" t="s">
        <v>23</v>
      </c>
      <c r="H912" s="174" t="s">
        <v>59</v>
      </c>
      <c r="I912" s="175">
        <v>0</v>
      </c>
      <c r="J912" s="23"/>
    </row>
    <row r="913" spans="1:10" x14ac:dyDescent="0.25">
      <c r="A913" s="65" t="str">
        <f t="shared" si="14"/>
        <v>Cohort 201442644G4 (exclusief Den Haag)Man23 tot 30 jaarSyriëGeen onderwijs</v>
      </c>
      <c r="B913" s="159" t="s">
        <v>6</v>
      </c>
      <c r="C913" s="166">
        <v>42644</v>
      </c>
      <c r="D913" s="159" t="s">
        <v>15</v>
      </c>
      <c r="E913" s="159" t="s">
        <v>28</v>
      </c>
      <c r="F913" s="159" t="s">
        <v>61</v>
      </c>
      <c r="G913" s="159" t="s">
        <v>23</v>
      </c>
      <c r="H913" s="159" t="s">
        <v>60</v>
      </c>
      <c r="I913" s="175">
        <v>20</v>
      </c>
      <c r="J913" s="23"/>
    </row>
    <row r="914" spans="1:10" x14ac:dyDescent="0.25">
      <c r="A914" s="65" t="str">
        <f t="shared" si="14"/>
        <v>Cohort 201442644G4 (exclusief Den Haag)Man23 tot 30 jaarEritreaTotaal</v>
      </c>
      <c r="B914" s="159" t="s">
        <v>6</v>
      </c>
      <c r="C914" s="166">
        <v>42644</v>
      </c>
      <c r="D914" s="159" t="s">
        <v>15</v>
      </c>
      <c r="E914" s="159" t="s">
        <v>28</v>
      </c>
      <c r="F914" s="159" t="s">
        <v>61</v>
      </c>
      <c r="G914" s="159" t="s">
        <v>24</v>
      </c>
      <c r="H914" s="162" t="s">
        <v>8</v>
      </c>
      <c r="I914" s="175">
        <v>15</v>
      </c>
      <c r="J914" s="23"/>
    </row>
    <row r="915" spans="1:10" x14ac:dyDescent="0.25">
      <c r="A915" s="65" t="str">
        <f t="shared" si="14"/>
        <v xml:space="preserve">Cohort 201442644G4 (exclusief Den Haag)Man23 tot 30 jaarEritreaPrimair onderwijs </v>
      </c>
      <c r="B915" s="159" t="s">
        <v>6</v>
      </c>
      <c r="C915" s="166">
        <v>42644</v>
      </c>
      <c r="D915" s="159" t="s">
        <v>15</v>
      </c>
      <c r="E915" s="159" t="s">
        <v>28</v>
      </c>
      <c r="F915" s="159" t="s">
        <v>61</v>
      </c>
      <c r="G915" s="159" t="s">
        <v>24</v>
      </c>
      <c r="H915" s="174" t="s">
        <v>55</v>
      </c>
      <c r="I915" s="175">
        <v>0</v>
      </c>
      <c r="J915" s="23"/>
    </row>
    <row r="916" spans="1:10" x14ac:dyDescent="0.25">
      <c r="A916" s="65" t="str">
        <f t="shared" si="14"/>
        <v>Cohort 201442644G4 (exclusief Den Haag)Man23 tot 30 jaarEritreaVoortgezet onderwijs</v>
      </c>
      <c r="B916" s="159" t="s">
        <v>6</v>
      </c>
      <c r="C916" s="166">
        <v>42644</v>
      </c>
      <c r="D916" s="159" t="s">
        <v>15</v>
      </c>
      <c r="E916" s="159" t="s">
        <v>28</v>
      </c>
      <c r="F916" s="159" t="s">
        <v>61</v>
      </c>
      <c r="G916" s="159" t="s">
        <v>24</v>
      </c>
      <c r="H916" s="174" t="s">
        <v>56</v>
      </c>
      <c r="I916" s="175">
        <v>0</v>
      </c>
      <c r="J916" s="23"/>
    </row>
    <row r="917" spans="1:10" x14ac:dyDescent="0.25">
      <c r="A917" s="65" t="str">
        <f t="shared" si="14"/>
        <v xml:space="preserve">Cohort 201442644G4 (exclusief Den Haag)Man23 tot 30 jaarEritreaMiddelbaar beroepsonderwijs (mbo) </v>
      </c>
      <c r="B917" s="159" t="s">
        <v>6</v>
      </c>
      <c r="C917" s="166">
        <v>42644</v>
      </c>
      <c r="D917" s="159" t="s">
        <v>15</v>
      </c>
      <c r="E917" s="159" t="s">
        <v>28</v>
      </c>
      <c r="F917" s="159" t="s">
        <v>61</v>
      </c>
      <c r="G917" s="159" t="s">
        <v>24</v>
      </c>
      <c r="H917" s="174" t="s">
        <v>57</v>
      </c>
      <c r="I917" s="175">
        <v>0</v>
      </c>
      <c r="J917" s="23"/>
    </row>
    <row r="918" spans="1:10" x14ac:dyDescent="0.25">
      <c r="A918" s="65" t="str">
        <f t="shared" si="14"/>
        <v xml:space="preserve">Cohort 201442644G4 (exclusief Den Haag)Man23 tot 30 jaarEritreaHoger beroepsonderwijs (hbo) </v>
      </c>
      <c r="B918" s="159" t="s">
        <v>6</v>
      </c>
      <c r="C918" s="166">
        <v>42644</v>
      </c>
      <c r="D918" s="159" t="s">
        <v>15</v>
      </c>
      <c r="E918" s="159" t="s">
        <v>28</v>
      </c>
      <c r="F918" s="159" t="s">
        <v>61</v>
      </c>
      <c r="G918" s="159" t="s">
        <v>24</v>
      </c>
      <c r="H918" s="174" t="s">
        <v>58</v>
      </c>
      <c r="I918" s="175">
        <v>0</v>
      </c>
      <c r="J918" s="23"/>
    </row>
    <row r="919" spans="1:10" x14ac:dyDescent="0.25">
      <c r="A919" s="65" t="str">
        <f t="shared" si="14"/>
        <v xml:space="preserve">Cohort 201442644G4 (exclusief Den Haag)Man23 tot 30 jaarEritreaWetenschappelijk onderwijs (wo) </v>
      </c>
      <c r="B919" s="159" t="s">
        <v>6</v>
      </c>
      <c r="C919" s="166">
        <v>42644</v>
      </c>
      <c r="D919" s="159" t="s">
        <v>15</v>
      </c>
      <c r="E919" s="159" t="s">
        <v>28</v>
      </c>
      <c r="F919" s="159" t="s">
        <v>61</v>
      </c>
      <c r="G919" s="159" t="s">
        <v>24</v>
      </c>
      <c r="H919" s="174" t="s">
        <v>59</v>
      </c>
      <c r="I919" s="175">
        <v>0</v>
      </c>
      <c r="J919" s="23"/>
    </row>
    <row r="920" spans="1:10" x14ac:dyDescent="0.25">
      <c r="A920" s="65" t="str">
        <f t="shared" si="14"/>
        <v>Cohort 201442644G4 (exclusief Den Haag)Man23 tot 30 jaarEritreaGeen onderwijs</v>
      </c>
      <c r="B920" s="159" t="s">
        <v>6</v>
      </c>
      <c r="C920" s="166">
        <v>42644</v>
      </c>
      <c r="D920" s="159" t="s">
        <v>15</v>
      </c>
      <c r="E920" s="159" t="s">
        <v>28</v>
      </c>
      <c r="F920" s="159" t="s">
        <v>61</v>
      </c>
      <c r="G920" s="159" t="s">
        <v>24</v>
      </c>
      <c r="H920" s="159" t="s">
        <v>60</v>
      </c>
      <c r="I920" s="175">
        <v>15</v>
      </c>
      <c r="J920" s="23"/>
    </row>
    <row r="921" spans="1:10" x14ac:dyDescent="0.25">
      <c r="A921" s="65" t="str">
        <f t="shared" si="14"/>
        <v>Cohort 201442644G4 (exclusief Den Haag)Man23 tot 30 jaarOverigTotaal</v>
      </c>
      <c r="B921" s="159" t="s">
        <v>6</v>
      </c>
      <c r="C921" s="166">
        <v>42644</v>
      </c>
      <c r="D921" s="159" t="s">
        <v>15</v>
      </c>
      <c r="E921" s="159" t="s">
        <v>28</v>
      </c>
      <c r="F921" s="159" t="s">
        <v>61</v>
      </c>
      <c r="G921" s="159" t="s">
        <v>25</v>
      </c>
      <c r="H921" s="162" t="s">
        <v>8</v>
      </c>
      <c r="I921" s="175">
        <v>20</v>
      </c>
      <c r="J921" s="23"/>
    </row>
    <row r="922" spans="1:10" x14ac:dyDescent="0.25">
      <c r="A922" s="65" t="str">
        <f t="shared" si="14"/>
        <v xml:space="preserve">Cohort 201442644G4 (exclusief Den Haag)Man23 tot 30 jaarOverigPrimair onderwijs </v>
      </c>
      <c r="B922" s="159" t="s">
        <v>6</v>
      </c>
      <c r="C922" s="166">
        <v>42644</v>
      </c>
      <c r="D922" s="159" t="s">
        <v>15</v>
      </c>
      <c r="E922" s="159" t="s">
        <v>28</v>
      </c>
      <c r="F922" s="159" t="s">
        <v>61</v>
      </c>
      <c r="G922" s="159" t="s">
        <v>25</v>
      </c>
      <c r="H922" s="174" t="s">
        <v>55</v>
      </c>
      <c r="I922" s="175">
        <v>0</v>
      </c>
      <c r="J922" s="23"/>
    </row>
    <row r="923" spans="1:10" x14ac:dyDescent="0.25">
      <c r="A923" s="65" t="str">
        <f t="shared" si="14"/>
        <v>Cohort 201442644G4 (exclusief Den Haag)Man23 tot 30 jaarOverigVoortgezet onderwijs</v>
      </c>
      <c r="B923" s="159" t="s">
        <v>6</v>
      </c>
      <c r="C923" s="166">
        <v>42644</v>
      </c>
      <c r="D923" s="159" t="s">
        <v>15</v>
      </c>
      <c r="E923" s="159" t="s">
        <v>28</v>
      </c>
      <c r="F923" s="159" t="s">
        <v>61</v>
      </c>
      <c r="G923" s="159" t="s">
        <v>25</v>
      </c>
      <c r="H923" s="174" t="s">
        <v>56</v>
      </c>
      <c r="I923" s="175">
        <v>0</v>
      </c>
      <c r="J923" s="23"/>
    </row>
    <row r="924" spans="1:10" x14ac:dyDescent="0.25">
      <c r="A924" s="65" t="str">
        <f t="shared" si="14"/>
        <v xml:space="preserve">Cohort 201442644G4 (exclusief Den Haag)Man23 tot 30 jaarOverigMiddelbaar beroepsonderwijs (mbo) </v>
      </c>
      <c r="B924" s="159" t="s">
        <v>6</v>
      </c>
      <c r="C924" s="166">
        <v>42644</v>
      </c>
      <c r="D924" s="159" t="s">
        <v>15</v>
      </c>
      <c r="E924" s="159" t="s">
        <v>28</v>
      </c>
      <c r="F924" s="159" t="s">
        <v>61</v>
      </c>
      <c r="G924" s="159" t="s">
        <v>25</v>
      </c>
      <c r="H924" s="174" t="s">
        <v>57</v>
      </c>
      <c r="I924" s="175">
        <v>5</v>
      </c>
      <c r="J924" s="23"/>
    </row>
    <row r="925" spans="1:10" x14ac:dyDescent="0.25">
      <c r="A925" s="65" t="str">
        <f t="shared" si="14"/>
        <v xml:space="preserve">Cohort 201442644G4 (exclusief Den Haag)Man23 tot 30 jaarOverigHoger beroepsonderwijs (hbo) </v>
      </c>
      <c r="B925" s="159" t="s">
        <v>6</v>
      </c>
      <c r="C925" s="166">
        <v>42644</v>
      </c>
      <c r="D925" s="159" t="s">
        <v>15</v>
      </c>
      <c r="E925" s="159" t="s">
        <v>28</v>
      </c>
      <c r="F925" s="159" t="s">
        <v>61</v>
      </c>
      <c r="G925" s="159" t="s">
        <v>25</v>
      </c>
      <c r="H925" s="174" t="s">
        <v>58</v>
      </c>
      <c r="I925" s="175">
        <v>0</v>
      </c>
      <c r="J925" s="23"/>
    </row>
    <row r="926" spans="1:10" x14ac:dyDescent="0.25">
      <c r="A926" s="65" t="str">
        <f t="shared" si="14"/>
        <v xml:space="preserve">Cohort 201442644G4 (exclusief Den Haag)Man23 tot 30 jaarOverigWetenschappelijk onderwijs (wo) </v>
      </c>
      <c r="B926" s="159" t="s">
        <v>6</v>
      </c>
      <c r="C926" s="166">
        <v>42644</v>
      </c>
      <c r="D926" s="159" t="s">
        <v>15</v>
      </c>
      <c r="E926" s="159" t="s">
        <v>28</v>
      </c>
      <c r="F926" s="159" t="s">
        <v>61</v>
      </c>
      <c r="G926" s="159" t="s">
        <v>25</v>
      </c>
      <c r="H926" s="174" t="s">
        <v>59</v>
      </c>
      <c r="I926" s="175">
        <v>0</v>
      </c>
      <c r="J926" s="23"/>
    </row>
    <row r="927" spans="1:10" x14ac:dyDescent="0.25">
      <c r="A927" s="65" t="str">
        <f t="shared" si="14"/>
        <v>Cohort 201442644G4 (exclusief Den Haag)Man23 tot 30 jaarOverigGeen onderwijs</v>
      </c>
      <c r="B927" s="159" t="s">
        <v>6</v>
      </c>
      <c r="C927" s="166">
        <v>42644</v>
      </c>
      <c r="D927" s="159" t="s">
        <v>15</v>
      </c>
      <c r="E927" s="159" t="s">
        <v>28</v>
      </c>
      <c r="F927" s="159" t="s">
        <v>61</v>
      </c>
      <c r="G927" s="159" t="s">
        <v>25</v>
      </c>
      <c r="H927" s="159" t="s">
        <v>60</v>
      </c>
      <c r="I927" s="175">
        <v>15</v>
      </c>
      <c r="J927" s="23"/>
    </row>
    <row r="928" spans="1:10" x14ac:dyDescent="0.25">
      <c r="A928" s="65" t="str">
        <f t="shared" si="14"/>
        <v>Cohort 201442644G4 (exclusief Den Haag)VrouwTotaalTotaalTotaal</v>
      </c>
      <c r="B928" s="159" t="s">
        <v>6</v>
      </c>
      <c r="C928" s="166">
        <v>42644</v>
      </c>
      <c r="D928" s="159" t="s">
        <v>15</v>
      </c>
      <c r="E928" s="159" t="s">
        <v>29</v>
      </c>
      <c r="F928" s="159" t="s">
        <v>8</v>
      </c>
      <c r="G928" s="159" t="s">
        <v>8</v>
      </c>
      <c r="H928" s="162" t="s">
        <v>8</v>
      </c>
      <c r="I928" s="175">
        <v>100</v>
      </c>
      <c r="J928" s="23"/>
    </row>
    <row r="929" spans="1:10" x14ac:dyDescent="0.25">
      <c r="A929" s="65" t="str">
        <f t="shared" si="14"/>
        <v xml:space="preserve">Cohort 201442644G4 (exclusief Den Haag)VrouwTotaalTotaalPrimair onderwijs </v>
      </c>
      <c r="B929" s="159" t="s">
        <v>6</v>
      </c>
      <c r="C929" s="166">
        <v>42644</v>
      </c>
      <c r="D929" s="159" t="s">
        <v>15</v>
      </c>
      <c r="E929" s="159" t="s">
        <v>29</v>
      </c>
      <c r="F929" s="159" t="s">
        <v>8</v>
      </c>
      <c r="G929" s="159" t="s">
        <v>8</v>
      </c>
      <c r="H929" s="174" t="s">
        <v>55</v>
      </c>
      <c r="I929" s="175">
        <v>35</v>
      </c>
      <c r="J929" s="23"/>
    </row>
    <row r="930" spans="1:10" x14ac:dyDescent="0.25">
      <c r="A930" s="65" t="str">
        <f t="shared" si="14"/>
        <v>Cohort 201442644G4 (exclusief Den Haag)VrouwTotaalTotaalVoortgezet onderwijs</v>
      </c>
      <c r="B930" s="159" t="s">
        <v>6</v>
      </c>
      <c r="C930" s="166">
        <v>42644</v>
      </c>
      <c r="D930" s="159" t="s">
        <v>15</v>
      </c>
      <c r="E930" s="159" t="s">
        <v>29</v>
      </c>
      <c r="F930" s="159" t="s">
        <v>8</v>
      </c>
      <c r="G930" s="159" t="s">
        <v>8</v>
      </c>
      <c r="H930" s="174" t="s">
        <v>56</v>
      </c>
      <c r="I930" s="175">
        <v>20</v>
      </c>
      <c r="J930" s="23"/>
    </row>
    <row r="931" spans="1:10" x14ac:dyDescent="0.25">
      <c r="A931" s="65" t="str">
        <f t="shared" si="14"/>
        <v xml:space="preserve">Cohort 201442644G4 (exclusief Den Haag)VrouwTotaalTotaalMiddelbaar beroepsonderwijs (mbo) </v>
      </c>
      <c r="B931" s="159" t="s">
        <v>6</v>
      </c>
      <c r="C931" s="166">
        <v>42644</v>
      </c>
      <c r="D931" s="159" t="s">
        <v>15</v>
      </c>
      <c r="E931" s="159" t="s">
        <v>29</v>
      </c>
      <c r="F931" s="159" t="s">
        <v>8</v>
      </c>
      <c r="G931" s="159" t="s">
        <v>8</v>
      </c>
      <c r="H931" s="174" t="s">
        <v>57</v>
      </c>
      <c r="I931" s="175">
        <v>5</v>
      </c>
      <c r="J931" s="23"/>
    </row>
    <row r="932" spans="1:10" x14ac:dyDescent="0.25">
      <c r="A932" s="65" t="str">
        <f t="shared" si="14"/>
        <v xml:space="preserve">Cohort 201442644G4 (exclusief Den Haag)VrouwTotaalTotaalHoger beroepsonderwijs (hbo) </v>
      </c>
      <c r="B932" s="159" t="s">
        <v>6</v>
      </c>
      <c r="C932" s="166">
        <v>42644</v>
      </c>
      <c r="D932" s="159" t="s">
        <v>15</v>
      </c>
      <c r="E932" s="159" t="s">
        <v>29</v>
      </c>
      <c r="F932" s="159" t="s">
        <v>8</v>
      </c>
      <c r="G932" s="159" t="s">
        <v>8</v>
      </c>
      <c r="H932" s="174" t="s">
        <v>58</v>
      </c>
      <c r="I932" s="175">
        <v>5</v>
      </c>
      <c r="J932" s="23"/>
    </row>
    <row r="933" spans="1:10" x14ac:dyDescent="0.25">
      <c r="A933" s="65" t="str">
        <f t="shared" si="14"/>
        <v xml:space="preserve">Cohort 201442644G4 (exclusief Den Haag)VrouwTotaalTotaalWetenschappelijk onderwijs (wo) </v>
      </c>
      <c r="B933" s="159" t="s">
        <v>6</v>
      </c>
      <c r="C933" s="166">
        <v>42644</v>
      </c>
      <c r="D933" s="159" t="s">
        <v>15</v>
      </c>
      <c r="E933" s="159" t="s">
        <v>29</v>
      </c>
      <c r="F933" s="159" t="s">
        <v>8</v>
      </c>
      <c r="G933" s="159" t="s">
        <v>8</v>
      </c>
      <c r="H933" s="174" t="s">
        <v>59</v>
      </c>
      <c r="I933" s="175">
        <v>0</v>
      </c>
      <c r="J933" s="23"/>
    </row>
    <row r="934" spans="1:10" x14ac:dyDescent="0.25">
      <c r="A934" s="65" t="str">
        <f t="shared" si="14"/>
        <v>Cohort 201442644G4 (exclusief Den Haag)VrouwTotaalTotaalGeen onderwijs</v>
      </c>
      <c r="B934" s="159" t="s">
        <v>6</v>
      </c>
      <c r="C934" s="166">
        <v>42644</v>
      </c>
      <c r="D934" s="159" t="s">
        <v>15</v>
      </c>
      <c r="E934" s="159" t="s">
        <v>29</v>
      </c>
      <c r="F934" s="159" t="s">
        <v>8</v>
      </c>
      <c r="G934" s="159" t="s">
        <v>8</v>
      </c>
      <c r="H934" s="159" t="s">
        <v>60</v>
      </c>
      <c r="I934" s="175">
        <v>40</v>
      </c>
      <c r="J934" s="23"/>
    </row>
    <row r="935" spans="1:10" x14ac:dyDescent="0.25">
      <c r="A935" s="65" t="str">
        <f t="shared" si="14"/>
        <v>Cohort 201442644G4 (exclusief Den Haag)VrouwTotaalSyriëTotaal</v>
      </c>
      <c r="B935" s="159" t="s">
        <v>6</v>
      </c>
      <c r="C935" s="166">
        <v>42644</v>
      </c>
      <c r="D935" s="159" t="s">
        <v>15</v>
      </c>
      <c r="E935" s="159" t="s">
        <v>29</v>
      </c>
      <c r="F935" s="159" t="s">
        <v>8</v>
      </c>
      <c r="G935" s="159" t="s">
        <v>23</v>
      </c>
      <c r="H935" s="162" t="s">
        <v>8</v>
      </c>
      <c r="I935" s="175">
        <v>25</v>
      </c>
      <c r="J935" s="23"/>
    </row>
    <row r="936" spans="1:10" x14ac:dyDescent="0.25">
      <c r="A936" s="65" t="str">
        <f t="shared" si="14"/>
        <v xml:space="preserve">Cohort 201442644G4 (exclusief Den Haag)VrouwTotaalSyriëPrimair onderwijs </v>
      </c>
      <c r="B936" s="159" t="s">
        <v>6</v>
      </c>
      <c r="C936" s="166">
        <v>42644</v>
      </c>
      <c r="D936" s="159" t="s">
        <v>15</v>
      </c>
      <c r="E936" s="159" t="s">
        <v>29</v>
      </c>
      <c r="F936" s="159" t="s">
        <v>8</v>
      </c>
      <c r="G936" s="159" t="s">
        <v>23</v>
      </c>
      <c r="H936" s="174" t="s">
        <v>55</v>
      </c>
      <c r="I936" s="175">
        <v>15</v>
      </c>
      <c r="J936" s="23"/>
    </row>
    <row r="937" spans="1:10" x14ac:dyDescent="0.25">
      <c r="A937" s="65" t="str">
        <f t="shared" si="14"/>
        <v>Cohort 201442644G4 (exclusief Den Haag)VrouwTotaalSyriëVoortgezet onderwijs</v>
      </c>
      <c r="B937" s="159" t="s">
        <v>6</v>
      </c>
      <c r="C937" s="166">
        <v>42644</v>
      </c>
      <c r="D937" s="159" t="s">
        <v>15</v>
      </c>
      <c r="E937" s="159" t="s">
        <v>29</v>
      </c>
      <c r="F937" s="159" t="s">
        <v>8</v>
      </c>
      <c r="G937" s="159" t="s">
        <v>23</v>
      </c>
      <c r="H937" s="174" t="s">
        <v>56</v>
      </c>
      <c r="I937" s="175">
        <v>0</v>
      </c>
      <c r="J937" s="23"/>
    </row>
    <row r="938" spans="1:10" x14ac:dyDescent="0.25">
      <c r="A938" s="65" t="str">
        <f t="shared" si="14"/>
        <v xml:space="preserve">Cohort 201442644G4 (exclusief Den Haag)VrouwTotaalSyriëMiddelbaar beroepsonderwijs (mbo) </v>
      </c>
      <c r="B938" s="159" t="s">
        <v>6</v>
      </c>
      <c r="C938" s="166">
        <v>42644</v>
      </c>
      <c r="D938" s="159" t="s">
        <v>15</v>
      </c>
      <c r="E938" s="159" t="s">
        <v>29</v>
      </c>
      <c r="F938" s="159" t="s">
        <v>8</v>
      </c>
      <c r="G938" s="159" t="s">
        <v>23</v>
      </c>
      <c r="H938" s="174" t="s">
        <v>57</v>
      </c>
      <c r="I938" s="175">
        <v>0</v>
      </c>
      <c r="J938" s="23"/>
    </row>
    <row r="939" spans="1:10" x14ac:dyDescent="0.25">
      <c r="A939" s="65" t="str">
        <f t="shared" si="14"/>
        <v xml:space="preserve">Cohort 201442644G4 (exclusief Den Haag)VrouwTotaalSyriëHoger beroepsonderwijs (hbo) </v>
      </c>
      <c r="B939" s="159" t="s">
        <v>6</v>
      </c>
      <c r="C939" s="166">
        <v>42644</v>
      </c>
      <c r="D939" s="159" t="s">
        <v>15</v>
      </c>
      <c r="E939" s="159" t="s">
        <v>29</v>
      </c>
      <c r="F939" s="159" t="s">
        <v>8</v>
      </c>
      <c r="G939" s="159" t="s">
        <v>23</v>
      </c>
      <c r="H939" s="174" t="s">
        <v>58</v>
      </c>
      <c r="I939" s="175">
        <v>0</v>
      </c>
      <c r="J939" s="23"/>
    </row>
    <row r="940" spans="1:10" x14ac:dyDescent="0.25">
      <c r="A940" s="65" t="str">
        <f t="shared" si="14"/>
        <v xml:space="preserve">Cohort 201442644G4 (exclusief Den Haag)VrouwTotaalSyriëWetenschappelijk onderwijs (wo) </v>
      </c>
      <c r="B940" s="159" t="s">
        <v>6</v>
      </c>
      <c r="C940" s="166">
        <v>42644</v>
      </c>
      <c r="D940" s="159" t="s">
        <v>15</v>
      </c>
      <c r="E940" s="159" t="s">
        <v>29</v>
      </c>
      <c r="F940" s="159" t="s">
        <v>8</v>
      </c>
      <c r="G940" s="159" t="s">
        <v>23</v>
      </c>
      <c r="H940" s="174" t="s">
        <v>59</v>
      </c>
      <c r="I940" s="175">
        <v>0</v>
      </c>
      <c r="J940" s="23"/>
    </row>
    <row r="941" spans="1:10" x14ac:dyDescent="0.25">
      <c r="A941" s="65" t="str">
        <f t="shared" si="14"/>
        <v>Cohort 201442644G4 (exclusief Den Haag)VrouwTotaalSyriëGeen onderwijs</v>
      </c>
      <c r="B941" s="159" t="s">
        <v>6</v>
      </c>
      <c r="C941" s="166">
        <v>42644</v>
      </c>
      <c r="D941" s="159" t="s">
        <v>15</v>
      </c>
      <c r="E941" s="159" t="s">
        <v>29</v>
      </c>
      <c r="F941" s="159" t="s">
        <v>8</v>
      </c>
      <c r="G941" s="159" t="s">
        <v>23</v>
      </c>
      <c r="H941" s="159" t="s">
        <v>60</v>
      </c>
      <c r="I941" s="175">
        <v>10</v>
      </c>
      <c r="J941" s="23"/>
    </row>
    <row r="942" spans="1:10" x14ac:dyDescent="0.25">
      <c r="A942" s="65" t="str">
        <f t="shared" si="14"/>
        <v>Cohort 201442644G4 (exclusief Den Haag)VrouwTotaalEritreaTotaal</v>
      </c>
      <c r="B942" s="159" t="s">
        <v>6</v>
      </c>
      <c r="C942" s="166">
        <v>42644</v>
      </c>
      <c r="D942" s="159" t="s">
        <v>15</v>
      </c>
      <c r="E942" s="159" t="s">
        <v>29</v>
      </c>
      <c r="F942" s="159" t="s">
        <v>8</v>
      </c>
      <c r="G942" s="159" t="s">
        <v>24</v>
      </c>
      <c r="H942" s="162" t="s">
        <v>8</v>
      </c>
      <c r="I942" s="175">
        <v>15</v>
      </c>
      <c r="J942" s="23"/>
    </row>
    <row r="943" spans="1:10" x14ac:dyDescent="0.25">
      <c r="A943" s="65" t="str">
        <f t="shared" si="14"/>
        <v xml:space="preserve">Cohort 201442644G4 (exclusief Den Haag)VrouwTotaalEritreaPrimair onderwijs </v>
      </c>
      <c r="B943" s="159" t="s">
        <v>6</v>
      </c>
      <c r="C943" s="166">
        <v>42644</v>
      </c>
      <c r="D943" s="159" t="s">
        <v>15</v>
      </c>
      <c r="E943" s="159" t="s">
        <v>29</v>
      </c>
      <c r="F943" s="159" t="s">
        <v>8</v>
      </c>
      <c r="G943" s="159" t="s">
        <v>24</v>
      </c>
      <c r="H943" s="174" t="s">
        <v>55</v>
      </c>
      <c r="I943" s="175">
        <v>5</v>
      </c>
      <c r="J943" s="23"/>
    </row>
    <row r="944" spans="1:10" x14ac:dyDescent="0.25">
      <c r="A944" s="65" t="str">
        <f t="shared" si="14"/>
        <v>Cohort 201442644G4 (exclusief Den Haag)VrouwTotaalEritreaVoortgezet onderwijs</v>
      </c>
      <c r="B944" s="159" t="s">
        <v>6</v>
      </c>
      <c r="C944" s="166">
        <v>42644</v>
      </c>
      <c r="D944" s="159" t="s">
        <v>15</v>
      </c>
      <c r="E944" s="159" t="s">
        <v>29</v>
      </c>
      <c r="F944" s="159" t="s">
        <v>8</v>
      </c>
      <c r="G944" s="159" t="s">
        <v>24</v>
      </c>
      <c r="H944" s="174" t="s">
        <v>56</v>
      </c>
      <c r="I944" s="175">
        <v>0</v>
      </c>
      <c r="J944" s="23"/>
    </row>
    <row r="945" spans="1:10" x14ac:dyDescent="0.25">
      <c r="A945" s="65" t="str">
        <f t="shared" si="14"/>
        <v xml:space="preserve">Cohort 201442644G4 (exclusief Den Haag)VrouwTotaalEritreaMiddelbaar beroepsonderwijs (mbo) </v>
      </c>
      <c r="B945" s="159" t="s">
        <v>6</v>
      </c>
      <c r="C945" s="166">
        <v>42644</v>
      </c>
      <c r="D945" s="159" t="s">
        <v>15</v>
      </c>
      <c r="E945" s="159" t="s">
        <v>29</v>
      </c>
      <c r="F945" s="159" t="s">
        <v>8</v>
      </c>
      <c r="G945" s="159" t="s">
        <v>24</v>
      </c>
      <c r="H945" s="174" t="s">
        <v>57</v>
      </c>
      <c r="I945" s="175">
        <v>0</v>
      </c>
      <c r="J945" s="23"/>
    </row>
    <row r="946" spans="1:10" x14ac:dyDescent="0.25">
      <c r="A946" s="65" t="str">
        <f t="shared" si="14"/>
        <v xml:space="preserve">Cohort 201442644G4 (exclusief Den Haag)VrouwTotaalEritreaHoger beroepsonderwijs (hbo) </v>
      </c>
      <c r="B946" s="159" t="s">
        <v>6</v>
      </c>
      <c r="C946" s="166">
        <v>42644</v>
      </c>
      <c r="D946" s="159" t="s">
        <v>15</v>
      </c>
      <c r="E946" s="159" t="s">
        <v>29</v>
      </c>
      <c r="F946" s="159" t="s">
        <v>8</v>
      </c>
      <c r="G946" s="159" t="s">
        <v>24</v>
      </c>
      <c r="H946" s="174" t="s">
        <v>58</v>
      </c>
      <c r="I946" s="175">
        <v>0</v>
      </c>
      <c r="J946" s="23"/>
    </row>
    <row r="947" spans="1:10" x14ac:dyDescent="0.25">
      <c r="A947" s="65" t="str">
        <f t="shared" si="14"/>
        <v xml:space="preserve">Cohort 201442644G4 (exclusief Den Haag)VrouwTotaalEritreaWetenschappelijk onderwijs (wo) </v>
      </c>
      <c r="B947" s="159" t="s">
        <v>6</v>
      </c>
      <c r="C947" s="166">
        <v>42644</v>
      </c>
      <c r="D947" s="159" t="s">
        <v>15</v>
      </c>
      <c r="E947" s="159" t="s">
        <v>29</v>
      </c>
      <c r="F947" s="159" t="s">
        <v>8</v>
      </c>
      <c r="G947" s="159" t="s">
        <v>24</v>
      </c>
      <c r="H947" s="174" t="s">
        <v>59</v>
      </c>
      <c r="I947" s="175">
        <v>0</v>
      </c>
      <c r="J947" s="23"/>
    </row>
    <row r="948" spans="1:10" x14ac:dyDescent="0.25">
      <c r="A948" s="65" t="str">
        <f t="shared" si="14"/>
        <v>Cohort 201442644G4 (exclusief Den Haag)VrouwTotaalEritreaGeen onderwijs</v>
      </c>
      <c r="B948" s="159" t="s">
        <v>6</v>
      </c>
      <c r="C948" s="166">
        <v>42644</v>
      </c>
      <c r="D948" s="159" t="s">
        <v>15</v>
      </c>
      <c r="E948" s="159" t="s">
        <v>29</v>
      </c>
      <c r="F948" s="159" t="s">
        <v>8</v>
      </c>
      <c r="G948" s="159" t="s">
        <v>24</v>
      </c>
      <c r="H948" s="159" t="s">
        <v>60</v>
      </c>
      <c r="I948" s="175">
        <v>10</v>
      </c>
      <c r="J948" s="23"/>
    </row>
    <row r="949" spans="1:10" x14ac:dyDescent="0.25">
      <c r="A949" s="65" t="str">
        <f t="shared" si="14"/>
        <v>Cohort 201442644G4 (exclusief Den Haag)VrouwTotaalOverigTotaal</v>
      </c>
      <c r="B949" s="159" t="s">
        <v>6</v>
      </c>
      <c r="C949" s="166">
        <v>42644</v>
      </c>
      <c r="D949" s="159" t="s">
        <v>15</v>
      </c>
      <c r="E949" s="159" t="s">
        <v>29</v>
      </c>
      <c r="F949" s="159" t="s">
        <v>8</v>
      </c>
      <c r="G949" s="159" t="s">
        <v>25</v>
      </c>
      <c r="H949" s="162" t="s">
        <v>8</v>
      </c>
      <c r="I949" s="175">
        <v>60</v>
      </c>
      <c r="J949" s="23"/>
    </row>
    <row r="950" spans="1:10" x14ac:dyDescent="0.25">
      <c r="A950" s="65" t="str">
        <f t="shared" si="14"/>
        <v xml:space="preserve">Cohort 201442644G4 (exclusief Den Haag)VrouwTotaalOverigPrimair onderwijs </v>
      </c>
      <c r="B950" s="159" t="s">
        <v>6</v>
      </c>
      <c r="C950" s="166">
        <v>42644</v>
      </c>
      <c r="D950" s="159" t="s">
        <v>15</v>
      </c>
      <c r="E950" s="159" t="s">
        <v>29</v>
      </c>
      <c r="F950" s="159" t="s">
        <v>8</v>
      </c>
      <c r="G950" s="159" t="s">
        <v>25</v>
      </c>
      <c r="H950" s="174" t="s">
        <v>55</v>
      </c>
      <c r="I950" s="175">
        <v>15</v>
      </c>
      <c r="J950" s="23"/>
    </row>
    <row r="951" spans="1:10" x14ac:dyDescent="0.25">
      <c r="A951" s="65" t="str">
        <f t="shared" si="14"/>
        <v>Cohort 201442644G4 (exclusief Den Haag)VrouwTotaalOverigVoortgezet onderwijs</v>
      </c>
      <c r="B951" s="159" t="s">
        <v>6</v>
      </c>
      <c r="C951" s="166">
        <v>42644</v>
      </c>
      <c r="D951" s="159" t="s">
        <v>15</v>
      </c>
      <c r="E951" s="159" t="s">
        <v>29</v>
      </c>
      <c r="F951" s="159" t="s">
        <v>8</v>
      </c>
      <c r="G951" s="159" t="s">
        <v>25</v>
      </c>
      <c r="H951" s="174" t="s">
        <v>56</v>
      </c>
      <c r="I951" s="175">
        <v>15</v>
      </c>
      <c r="J951" s="23"/>
    </row>
    <row r="952" spans="1:10" x14ac:dyDescent="0.25">
      <c r="A952" s="65" t="str">
        <f t="shared" si="14"/>
        <v xml:space="preserve">Cohort 201442644G4 (exclusief Den Haag)VrouwTotaalOverigMiddelbaar beroepsonderwijs (mbo) </v>
      </c>
      <c r="B952" s="159" t="s">
        <v>6</v>
      </c>
      <c r="C952" s="166">
        <v>42644</v>
      </c>
      <c r="D952" s="159" t="s">
        <v>15</v>
      </c>
      <c r="E952" s="159" t="s">
        <v>29</v>
      </c>
      <c r="F952" s="159" t="s">
        <v>8</v>
      </c>
      <c r="G952" s="159" t="s">
        <v>25</v>
      </c>
      <c r="H952" s="174" t="s">
        <v>57</v>
      </c>
      <c r="I952" s="175">
        <v>5</v>
      </c>
      <c r="J952" s="23"/>
    </row>
    <row r="953" spans="1:10" x14ac:dyDescent="0.25">
      <c r="A953" s="65" t="str">
        <f t="shared" si="14"/>
        <v xml:space="preserve">Cohort 201442644G4 (exclusief Den Haag)VrouwTotaalOverigHoger beroepsonderwijs (hbo) </v>
      </c>
      <c r="B953" s="159" t="s">
        <v>6</v>
      </c>
      <c r="C953" s="166">
        <v>42644</v>
      </c>
      <c r="D953" s="159" t="s">
        <v>15</v>
      </c>
      <c r="E953" s="159" t="s">
        <v>29</v>
      </c>
      <c r="F953" s="159" t="s">
        <v>8</v>
      </c>
      <c r="G953" s="159" t="s">
        <v>25</v>
      </c>
      <c r="H953" s="174" t="s">
        <v>58</v>
      </c>
      <c r="I953" s="175">
        <v>0</v>
      </c>
      <c r="J953" s="23"/>
    </row>
    <row r="954" spans="1:10" x14ac:dyDescent="0.25">
      <c r="A954" s="65" t="str">
        <f t="shared" si="14"/>
        <v xml:space="preserve">Cohort 201442644G4 (exclusief Den Haag)VrouwTotaalOverigWetenschappelijk onderwijs (wo) </v>
      </c>
      <c r="B954" s="159" t="s">
        <v>6</v>
      </c>
      <c r="C954" s="166">
        <v>42644</v>
      </c>
      <c r="D954" s="159" t="s">
        <v>15</v>
      </c>
      <c r="E954" s="159" t="s">
        <v>29</v>
      </c>
      <c r="F954" s="159" t="s">
        <v>8</v>
      </c>
      <c r="G954" s="159" t="s">
        <v>25</v>
      </c>
      <c r="H954" s="174" t="s">
        <v>59</v>
      </c>
      <c r="I954" s="175">
        <v>0</v>
      </c>
      <c r="J954" s="23"/>
    </row>
    <row r="955" spans="1:10" x14ac:dyDescent="0.25">
      <c r="A955" s="65" t="str">
        <f t="shared" si="14"/>
        <v>Cohort 201442644G4 (exclusief Den Haag)VrouwTotaalOverigGeen onderwijs</v>
      </c>
      <c r="B955" s="159" t="s">
        <v>6</v>
      </c>
      <c r="C955" s="166">
        <v>42644</v>
      </c>
      <c r="D955" s="159" t="s">
        <v>15</v>
      </c>
      <c r="E955" s="159" t="s">
        <v>29</v>
      </c>
      <c r="F955" s="159" t="s">
        <v>8</v>
      </c>
      <c r="G955" s="159" t="s">
        <v>25</v>
      </c>
      <c r="H955" s="159" t="s">
        <v>60</v>
      </c>
      <c r="I955" s="175">
        <v>25</v>
      </c>
      <c r="J955" s="23"/>
    </row>
    <row r="956" spans="1:10" x14ac:dyDescent="0.25">
      <c r="A956" s="65" t="str">
        <f t="shared" si="14"/>
        <v>Cohort 201442644G4 (exclusief Den Haag)Vrouw0 tot 23 jaarTotaalTotaal</v>
      </c>
      <c r="B956" s="159" t="s">
        <v>6</v>
      </c>
      <c r="C956" s="166">
        <v>42644</v>
      </c>
      <c r="D956" s="159" t="s">
        <v>15</v>
      </c>
      <c r="E956" s="159" t="s">
        <v>29</v>
      </c>
      <c r="F956" s="159" t="s">
        <v>26</v>
      </c>
      <c r="G956" s="159" t="s">
        <v>8</v>
      </c>
      <c r="H956" s="162" t="s">
        <v>8</v>
      </c>
      <c r="I956" s="175">
        <v>70</v>
      </c>
      <c r="J956" s="23"/>
    </row>
    <row r="957" spans="1:10" x14ac:dyDescent="0.25">
      <c r="A957" s="65" t="str">
        <f t="shared" si="14"/>
        <v xml:space="preserve">Cohort 201442644G4 (exclusief Den Haag)Vrouw0 tot 23 jaarTotaalPrimair onderwijs </v>
      </c>
      <c r="B957" s="159" t="s">
        <v>6</v>
      </c>
      <c r="C957" s="166">
        <v>42644</v>
      </c>
      <c r="D957" s="159" t="s">
        <v>15</v>
      </c>
      <c r="E957" s="159" t="s">
        <v>29</v>
      </c>
      <c r="F957" s="159" t="s">
        <v>26</v>
      </c>
      <c r="G957" s="159" t="s">
        <v>8</v>
      </c>
      <c r="H957" s="174" t="s">
        <v>55</v>
      </c>
      <c r="I957" s="175">
        <v>35</v>
      </c>
      <c r="J957" s="23"/>
    </row>
    <row r="958" spans="1:10" x14ac:dyDescent="0.25">
      <c r="A958" s="65" t="str">
        <f t="shared" si="14"/>
        <v>Cohort 201442644G4 (exclusief Den Haag)Vrouw0 tot 23 jaarTotaalVoortgezet onderwijs</v>
      </c>
      <c r="B958" s="159" t="s">
        <v>6</v>
      </c>
      <c r="C958" s="166">
        <v>42644</v>
      </c>
      <c r="D958" s="159" t="s">
        <v>15</v>
      </c>
      <c r="E958" s="159" t="s">
        <v>29</v>
      </c>
      <c r="F958" s="159" t="s">
        <v>26</v>
      </c>
      <c r="G958" s="159" t="s">
        <v>8</v>
      </c>
      <c r="H958" s="174" t="s">
        <v>56</v>
      </c>
      <c r="I958" s="175">
        <v>20</v>
      </c>
      <c r="J958" s="23"/>
    </row>
    <row r="959" spans="1:10" x14ac:dyDescent="0.25">
      <c r="A959" s="65" t="str">
        <f t="shared" si="14"/>
        <v xml:space="preserve">Cohort 201442644G4 (exclusief Den Haag)Vrouw0 tot 23 jaarTotaalMiddelbaar beroepsonderwijs (mbo) </v>
      </c>
      <c r="B959" s="159" t="s">
        <v>6</v>
      </c>
      <c r="C959" s="166">
        <v>42644</v>
      </c>
      <c r="D959" s="159" t="s">
        <v>15</v>
      </c>
      <c r="E959" s="159" t="s">
        <v>29</v>
      </c>
      <c r="F959" s="159" t="s">
        <v>26</v>
      </c>
      <c r="G959" s="159" t="s">
        <v>8</v>
      </c>
      <c r="H959" s="174" t="s">
        <v>57</v>
      </c>
      <c r="I959" s="175">
        <v>5</v>
      </c>
      <c r="J959" s="23"/>
    </row>
    <row r="960" spans="1:10" x14ac:dyDescent="0.25">
      <c r="A960" s="65" t="str">
        <f t="shared" si="14"/>
        <v xml:space="preserve">Cohort 201442644G4 (exclusief Den Haag)Vrouw0 tot 23 jaarTotaalHoger beroepsonderwijs (hbo) </v>
      </c>
      <c r="B960" s="159" t="s">
        <v>6</v>
      </c>
      <c r="C960" s="166">
        <v>42644</v>
      </c>
      <c r="D960" s="159" t="s">
        <v>15</v>
      </c>
      <c r="E960" s="159" t="s">
        <v>29</v>
      </c>
      <c r="F960" s="159" t="s">
        <v>26</v>
      </c>
      <c r="G960" s="159" t="s">
        <v>8</v>
      </c>
      <c r="H960" s="174" t="s">
        <v>58</v>
      </c>
      <c r="I960" s="175">
        <v>0</v>
      </c>
      <c r="J960" s="23"/>
    </row>
    <row r="961" spans="1:10" x14ac:dyDescent="0.25">
      <c r="A961" s="65" t="str">
        <f t="shared" si="14"/>
        <v xml:space="preserve">Cohort 201442644G4 (exclusief Den Haag)Vrouw0 tot 23 jaarTotaalWetenschappelijk onderwijs (wo) </v>
      </c>
      <c r="B961" s="159" t="s">
        <v>6</v>
      </c>
      <c r="C961" s="166">
        <v>42644</v>
      </c>
      <c r="D961" s="159" t="s">
        <v>15</v>
      </c>
      <c r="E961" s="159" t="s">
        <v>29</v>
      </c>
      <c r="F961" s="159" t="s">
        <v>26</v>
      </c>
      <c r="G961" s="159" t="s">
        <v>8</v>
      </c>
      <c r="H961" s="174" t="s">
        <v>59</v>
      </c>
      <c r="I961" s="175">
        <v>0</v>
      </c>
      <c r="J961" s="23"/>
    </row>
    <row r="962" spans="1:10" x14ac:dyDescent="0.25">
      <c r="A962" s="65" t="str">
        <f t="shared" si="14"/>
        <v>Cohort 201442644G4 (exclusief Den Haag)Vrouw0 tot 23 jaarTotaalGeen onderwijs</v>
      </c>
      <c r="B962" s="159" t="s">
        <v>6</v>
      </c>
      <c r="C962" s="166">
        <v>42644</v>
      </c>
      <c r="D962" s="159" t="s">
        <v>15</v>
      </c>
      <c r="E962" s="159" t="s">
        <v>29</v>
      </c>
      <c r="F962" s="159" t="s">
        <v>26</v>
      </c>
      <c r="G962" s="159" t="s">
        <v>8</v>
      </c>
      <c r="H962" s="159" t="s">
        <v>60</v>
      </c>
      <c r="I962" s="175">
        <v>15</v>
      </c>
      <c r="J962" s="23"/>
    </row>
    <row r="963" spans="1:10" x14ac:dyDescent="0.25">
      <c r="A963" s="65" t="str">
        <f t="shared" si="14"/>
        <v>Cohort 201442644G4 (exclusief Den Haag)Vrouw0 tot 23 jaarSyriëTotaal</v>
      </c>
      <c r="B963" s="159" t="s">
        <v>6</v>
      </c>
      <c r="C963" s="166">
        <v>42644</v>
      </c>
      <c r="D963" s="159" t="s">
        <v>15</v>
      </c>
      <c r="E963" s="159" t="s">
        <v>29</v>
      </c>
      <c r="F963" s="159" t="s">
        <v>26</v>
      </c>
      <c r="G963" s="159" t="s">
        <v>23</v>
      </c>
      <c r="H963" s="162" t="s">
        <v>8</v>
      </c>
      <c r="I963" s="175">
        <v>20</v>
      </c>
      <c r="J963" s="23"/>
    </row>
    <row r="964" spans="1:10" x14ac:dyDescent="0.25">
      <c r="A964" s="65" t="str">
        <f t="shared" si="14"/>
        <v xml:space="preserve">Cohort 201442644G4 (exclusief Den Haag)Vrouw0 tot 23 jaarSyriëPrimair onderwijs </v>
      </c>
      <c r="B964" s="159" t="s">
        <v>6</v>
      </c>
      <c r="C964" s="166">
        <v>42644</v>
      </c>
      <c r="D964" s="159" t="s">
        <v>15</v>
      </c>
      <c r="E964" s="159" t="s">
        <v>29</v>
      </c>
      <c r="F964" s="159" t="s">
        <v>26</v>
      </c>
      <c r="G964" s="159" t="s">
        <v>23</v>
      </c>
      <c r="H964" s="174" t="s">
        <v>55</v>
      </c>
      <c r="I964" s="175">
        <v>15</v>
      </c>
      <c r="J964" s="23"/>
    </row>
    <row r="965" spans="1:10" x14ac:dyDescent="0.25">
      <c r="A965" s="65" t="str">
        <f t="shared" ref="A965:A1028" si="15">B965&amp;C965&amp;D965&amp;E965&amp;F965&amp;G965&amp;H965</f>
        <v>Cohort 201442644G4 (exclusief Den Haag)Vrouw0 tot 23 jaarSyriëVoortgezet onderwijs</v>
      </c>
      <c r="B965" s="159" t="s">
        <v>6</v>
      </c>
      <c r="C965" s="166">
        <v>42644</v>
      </c>
      <c r="D965" s="159" t="s">
        <v>15</v>
      </c>
      <c r="E965" s="159" t="s">
        <v>29</v>
      </c>
      <c r="F965" s="159" t="s">
        <v>26</v>
      </c>
      <c r="G965" s="159" t="s">
        <v>23</v>
      </c>
      <c r="H965" s="174" t="s">
        <v>56</v>
      </c>
      <c r="I965" s="175">
        <v>0</v>
      </c>
      <c r="J965" s="23"/>
    </row>
    <row r="966" spans="1:10" x14ac:dyDescent="0.25">
      <c r="A966" s="65" t="str">
        <f t="shared" si="15"/>
        <v xml:space="preserve">Cohort 201442644G4 (exclusief Den Haag)Vrouw0 tot 23 jaarSyriëMiddelbaar beroepsonderwijs (mbo) </v>
      </c>
      <c r="B966" s="159" t="s">
        <v>6</v>
      </c>
      <c r="C966" s="166">
        <v>42644</v>
      </c>
      <c r="D966" s="159" t="s">
        <v>15</v>
      </c>
      <c r="E966" s="159" t="s">
        <v>29</v>
      </c>
      <c r="F966" s="159" t="s">
        <v>26</v>
      </c>
      <c r="G966" s="159" t="s">
        <v>23</v>
      </c>
      <c r="H966" s="174" t="s">
        <v>57</v>
      </c>
      <c r="I966" s="175">
        <v>0</v>
      </c>
      <c r="J966" s="23"/>
    </row>
    <row r="967" spans="1:10" x14ac:dyDescent="0.25">
      <c r="A967" s="65" t="str">
        <f t="shared" si="15"/>
        <v xml:space="preserve">Cohort 201442644G4 (exclusief Den Haag)Vrouw0 tot 23 jaarSyriëHoger beroepsonderwijs (hbo) </v>
      </c>
      <c r="B967" s="159" t="s">
        <v>6</v>
      </c>
      <c r="C967" s="166">
        <v>42644</v>
      </c>
      <c r="D967" s="159" t="s">
        <v>15</v>
      </c>
      <c r="E967" s="159" t="s">
        <v>29</v>
      </c>
      <c r="F967" s="159" t="s">
        <v>26</v>
      </c>
      <c r="G967" s="159" t="s">
        <v>23</v>
      </c>
      <c r="H967" s="174" t="s">
        <v>58</v>
      </c>
      <c r="I967" s="175">
        <v>0</v>
      </c>
      <c r="J967" s="23"/>
    </row>
    <row r="968" spans="1:10" x14ac:dyDescent="0.25">
      <c r="A968" s="65" t="str">
        <f t="shared" si="15"/>
        <v xml:space="preserve">Cohort 201442644G4 (exclusief Den Haag)Vrouw0 tot 23 jaarSyriëWetenschappelijk onderwijs (wo) </v>
      </c>
      <c r="B968" s="159" t="s">
        <v>6</v>
      </c>
      <c r="C968" s="166">
        <v>42644</v>
      </c>
      <c r="D968" s="159" t="s">
        <v>15</v>
      </c>
      <c r="E968" s="159" t="s">
        <v>29</v>
      </c>
      <c r="F968" s="159" t="s">
        <v>26</v>
      </c>
      <c r="G968" s="159" t="s">
        <v>23</v>
      </c>
      <c r="H968" s="174" t="s">
        <v>59</v>
      </c>
      <c r="I968" s="175">
        <v>0</v>
      </c>
      <c r="J968" s="23"/>
    </row>
    <row r="969" spans="1:10" x14ac:dyDescent="0.25">
      <c r="A969" s="65" t="str">
        <f t="shared" si="15"/>
        <v>Cohort 201442644G4 (exclusief Den Haag)Vrouw0 tot 23 jaarSyriëGeen onderwijs</v>
      </c>
      <c r="B969" s="159" t="s">
        <v>6</v>
      </c>
      <c r="C969" s="166">
        <v>42644</v>
      </c>
      <c r="D969" s="159" t="s">
        <v>15</v>
      </c>
      <c r="E969" s="159" t="s">
        <v>29</v>
      </c>
      <c r="F969" s="159" t="s">
        <v>26</v>
      </c>
      <c r="G969" s="159" t="s">
        <v>23</v>
      </c>
      <c r="H969" s="159" t="s">
        <v>60</v>
      </c>
      <c r="I969" s="175">
        <v>5</v>
      </c>
      <c r="J969" s="23"/>
    </row>
    <row r="970" spans="1:10" x14ac:dyDescent="0.25">
      <c r="A970" s="65" t="str">
        <f t="shared" si="15"/>
        <v>Cohort 201442644G4 (exclusief Den Haag)Vrouw0 tot 23 jaarEritreaTotaal</v>
      </c>
      <c r="B970" s="159" t="s">
        <v>6</v>
      </c>
      <c r="C970" s="166">
        <v>42644</v>
      </c>
      <c r="D970" s="159" t="s">
        <v>15</v>
      </c>
      <c r="E970" s="159" t="s">
        <v>29</v>
      </c>
      <c r="F970" s="159" t="s">
        <v>26</v>
      </c>
      <c r="G970" s="159" t="s">
        <v>24</v>
      </c>
      <c r="H970" s="162" t="s">
        <v>8</v>
      </c>
      <c r="I970" s="175">
        <v>5</v>
      </c>
      <c r="J970" s="23"/>
    </row>
    <row r="971" spans="1:10" x14ac:dyDescent="0.25">
      <c r="A971" s="65" t="str">
        <f t="shared" si="15"/>
        <v xml:space="preserve">Cohort 201442644G4 (exclusief Den Haag)Vrouw0 tot 23 jaarEritreaPrimair onderwijs </v>
      </c>
      <c r="B971" s="159" t="s">
        <v>6</v>
      </c>
      <c r="C971" s="166">
        <v>42644</v>
      </c>
      <c r="D971" s="159" t="s">
        <v>15</v>
      </c>
      <c r="E971" s="159" t="s">
        <v>29</v>
      </c>
      <c r="F971" s="159" t="s">
        <v>26</v>
      </c>
      <c r="G971" s="159" t="s">
        <v>24</v>
      </c>
      <c r="H971" s="174" t="s">
        <v>55</v>
      </c>
      <c r="I971" s="175">
        <v>5</v>
      </c>
      <c r="J971" s="23"/>
    </row>
    <row r="972" spans="1:10" x14ac:dyDescent="0.25">
      <c r="A972" s="65" t="str">
        <f t="shared" si="15"/>
        <v>Cohort 201442644G4 (exclusief Den Haag)Vrouw0 tot 23 jaarEritreaVoortgezet onderwijs</v>
      </c>
      <c r="B972" s="159" t="s">
        <v>6</v>
      </c>
      <c r="C972" s="166">
        <v>42644</v>
      </c>
      <c r="D972" s="159" t="s">
        <v>15</v>
      </c>
      <c r="E972" s="159" t="s">
        <v>29</v>
      </c>
      <c r="F972" s="159" t="s">
        <v>26</v>
      </c>
      <c r="G972" s="159" t="s">
        <v>24</v>
      </c>
      <c r="H972" s="174" t="s">
        <v>56</v>
      </c>
      <c r="I972" s="175">
        <v>0</v>
      </c>
      <c r="J972" s="23"/>
    </row>
    <row r="973" spans="1:10" x14ac:dyDescent="0.25">
      <c r="A973" s="65" t="str">
        <f t="shared" si="15"/>
        <v xml:space="preserve">Cohort 201442644G4 (exclusief Den Haag)Vrouw0 tot 23 jaarEritreaMiddelbaar beroepsonderwijs (mbo) </v>
      </c>
      <c r="B973" s="159" t="s">
        <v>6</v>
      </c>
      <c r="C973" s="166">
        <v>42644</v>
      </c>
      <c r="D973" s="159" t="s">
        <v>15</v>
      </c>
      <c r="E973" s="159" t="s">
        <v>29</v>
      </c>
      <c r="F973" s="159" t="s">
        <v>26</v>
      </c>
      <c r="G973" s="159" t="s">
        <v>24</v>
      </c>
      <c r="H973" s="174" t="s">
        <v>57</v>
      </c>
      <c r="I973" s="175">
        <v>0</v>
      </c>
      <c r="J973" s="23"/>
    </row>
    <row r="974" spans="1:10" x14ac:dyDescent="0.25">
      <c r="A974" s="65" t="str">
        <f t="shared" si="15"/>
        <v xml:space="preserve">Cohort 201442644G4 (exclusief Den Haag)Vrouw0 tot 23 jaarEritreaHoger beroepsonderwijs (hbo) </v>
      </c>
      <c r="B974" s="159" t="s">
        <v>6</v>
      </c>
      <c r="C974" s="166">
        <v>42644</v>
      </c>
      <c r="D974" s="159" t="s">
        <v>15</v>
      </c>
      <c r="E974" s="159" t="s">
        <v>29</v>
      </c>
      <c r="F974" s="159" t="s">
        <v>26</v>
      </c>
      <c r="G974" s="159" t="s">
        <v>24</v>
      </c>
      <c r="H974" s="174" t="s">
        <v>58</v>
      </c>
      <c r="I974" s="175">
        <v>0</v>
      </c>
      <c r="J974" s="23"/>
    </row>
    <row r="975" spans="1:10" x14ac:dyDescent="0.25">
      <c r="A975" s="65" t="str">
        <f t="shared" si="15"/>
        <v xml:space="preserve">Cohort 201442644G4 (exclusief Den Haag)Vrouw0 tot 23 jaarEritreaWetenschappelijk onderwijs (wo) </v>
      </c>
      <c r="B975" s="159" t="s">
        <v>6</v>
      </c>
      <c r="C975" s="166">
        <v>42644</v>
      </c>
      <c r="D975" s="159" t="s">
        <v>15</v>
      </c>
      <c r="E975" s="159" t="s">
        <v>29</v>
      </c>
      <c r="F975" s="159" t="s">
        <v>26</v>
      </c>
      <c r="G975" s="159" t="s">
        <v>24</v>
      </c>
      <c r="H975" s="174" t="s">
        <v>59</v>
      </c>
      <c r="I975" s="175">
        <v>0</v>
      </c>
      <c r="J975" s="23"/>
    </row>
    <row r="976" spans="1:10" x14ac:dyDescent="0.25">
      <c r="A976" s="65" t="str">
        <f t="shared" si="15"/>
        <v>Cohort 201442644G4 (exclusief Den Haag)Vrouw0 tot 23 jaarEritreaGeen onderwijs</v>
      </c>
      <c r="B976" s="159" t="s">
        <v>6</v>
      </c>
      <c r="C976" s="166">
        <v>42644</v>
      </c>
      <c r="D976" s="159" t="s">
        <v>15</v>
      </c>
      <c r="E976" s="159" t="s">
        <v>29</v>
      </c>
      <c r="F976" s="159" t="s">
        <v>26</v>
      </c>
      <c r="G976" s="159" t="s">
        <v>24</v>
      </c>
      <c r="H976" s="159" t="s">
        <v>60</v>
      </c>
      <c r="I976" s="175">
        <v>0</v>
      </c>
      <c r="J976" s="23"/>
    </row>
    <row r="977" spans="1:10" x14ac:dyDescent="0.25">
      <c r="A977" s="65" t="str">
        <f t="shared" si="15"/>
        <v>Cohort 201442644G4 (exclusief Den Haag)Vrouw0 tot 23 jaarOverigTotaal</v>
      </c>
      <c r="B977" s="159" t="s">
        <v>6</v>
      </c>
      <c r="C977" s="166">
        <v>42644</v>
      </c>
      <c r="D977" s="159" t="s">
        <v>15</v>
      </c>
      <c r="E977" s="159" t="s">
        <v>29</v>
      </c>
      <c r="F977" s="159" t="s">
        <v>26</v>
      </c>
      <c r="G977" s="159" t="s">
        <v>25</v>
      </c>
      <c r="H977" s="162" t="s">
        <v>8</v>
      </c>
      <c r="I977" s="175">
        <v>45</v>
      </c>
      <c r="J977" s="23"/>
    </row>
    <row r="978" spans="1:10" x14ac:dyDescent="0.25">
      <c r="A978" s="65" t="str">
        <f t="shared" si="15"/>
        <v xml:space="preserve">Cohort 201442644G4 (exclusief Den Haag)Vrouw0 tot 23 jaarOverigPrimair onderwijs </v>
      </c>
      <c r="B978" s="159" t="s">
        <v>6</v>
      </c>
      <c r="C978" s="166">
        <v>42644</v>
      </c>
      <c r="D978" s="159" t="s">
        <v>15</v>
      </c>
      <c r="E978" s="159" t="s">
        <v>29</v>
      </c>
      <c r="F978" s="159" t="s">
        <v>26</v>
      </c>
      <c r="G978" s="159" t="s">
        <v>25</v>
      </c>
      <c r="H978" s="174" t="s">
        <v>55</v>
      </c>
      <c r="I978" s="175">
        <v>15</v>
      </c>
      <c r="J978" s="23"/>
    </row>
    <row r="979" spans="1:10" x14ac:dyDescent="0.25">
      <c r="A979" s="65" t="str">
        <f t="shared" si="15"/>
        <v>Cohort 201442644G4 (exclusief Den Haag)Vrouw0 tot 23 jaarOverigVoortgezet onderwijs</v>
      </c>
      <c r="B979" s="159" t="s">
        <v>6</v>
      </c>
      <c r="C979" s="166">
        <v>42644</v>
      </c>
      <c r="D979" s="159" t="s">
        <v>15</v>
      </c>
      <c r="E979" s="159" t="s">
        <v>29</v>
      </c>
      <c r="F979" s="159" t="s">
        <v>26</v>
      </c>
      <c r="G979" s="159" t="s">
        <v>25</v>
      </c>
      <c r="H979" s="174" t="s">
        <v>56</v>
      </c>
      <c r="I979" s="175">
        <v>15</v>
      </c>
      <c r="J979" s="23"/>
    </row>
    <row r="980" spans="1:10" x14ac:dyDescent="0.25">
      <c r="A980" s="65" t="str">
        <f t="shared" si="15"/>
        <v xml:space="preserve">Cohort 201442644G4 (exclusief Den Haag)Vrouw0 tot 23 jaarOverigMiddelbaar beroepsonderwijs (mbo) </v>
      </c>
      <c r="B980" s="159" t="s">
        <v>6</v>
      </c>
      <c r="C980" s="166">
        <v>42644</v>
      </c>
      <c r="D980" s="159" t="s">
        <v>15</v>
      </c>
      <c r="E980" s="159" t="s">
        <v>29</v>
      </c>
      <c r="F980" s="159" t="s">
        <v>26</v>
      </c>
      <c r="G980" s="159" t="s">
        <v>25</v>
      </c>
      <c r="H980" s="174" t="s">
        <v>57</v>
      </c>
      <c r="I980" s="175">
        <v>5</v>
      </c>
      <c r="J980" s="23"/>
    </row>
    <row r="981" spans="1:10" x14ac:dyDescent="0.25">
      <c r="A981" s="65" t="str">
        <f t="shared" si="15"/>
        <v xml:space="preserve">Cohort 201442644G4 (exclusief Den Haag)Vrouw0 tot 23 jaarOverigHoger beroepsonderwijs (hbo) </v>
      </c>
      <c r="B981" s="159" t="s">
        <v>6</v>
      </c>
      <c r="C981" s="166">
        <v>42644</v>
      </c>
      <c r="D981" s="159" t="s">
        <v>15</v>
      </c>
      <c r="E981" s="159" t="s">
        <v>29</v>
      </c>
      <c r="F981" s="159" t="s">
        <v>26</v>
      </c>
      <c r="G981" s="159" t="s">
        <v>25</v>
      </c>
      <c r="H981" s="174" t="s">
        <v>58</v>
      </c>
      <c r="I981" s="175">
        <v>0</v>
      </c>
      <c r="J981" s="23"/>
    </row>
    <row r="982" spans="1:10" x14ac:dyDescent="0.25">
      <c r="A982" s="65" t="str">
        <f t="shared" si="15"/>
        <v xml:space="preserve">Cohort 201442644G4 (exclusief Den Haag)Vrouw0 tot 23 jaarOverigWetenschappelijk onderwijs (wo) </v>
      </c>
      <c r="B982" s="159" t="s">
        <v>6</v>
      </c>
      <c r="C982" s="166">
        <v>42644</v>
      </c>
      <c r="D982" s="159" t="s">
        <v>15</v>
      </c>
      <c r="E982" s="159" t="s">
        <v>29</v>
      </c>
      <c r="F982" s="159" t="s">
        <v>26</v>
      </c>
      <c r="G982" s="159" t="s">
        <v>25</v>
      </c>
      <c r="H982" s="174" t="s">
        <v>59</v>
      </c>
      <c r="I982" s="175">
        <v>0</v>
      </c>
      <c r="J982" s="23"/>
    </row>
    <row r="983" spans="1:10" x14ac:dyDescent="0.25">
      <c r="A983" s="65" t="str">
        <f t="shared" si="15"/>
        <v>Cohort 201442644G4 (exclusief Den Haag)Vrouw0 tot 23 jaarOverigGeen onderwijs</v>
      </c>
      <c r="B983" s="159" t="s">
        <v>6</v>
      </c>
      <c r="C983" s="166">
        <v>42644</v>
      </c>
      <c r="D983" s="159" t="s">
        <v>15</v>
      </c>
      <c r="E983" s="159" t="s">
        <v>29</v>
      </c>
      <c r="F983" s="159" t="s">
        <v>26</v>
      </c>
      <c r="G983" s="159" t="s">
        <v>25</v>
      </c>
      <c r="H983" s="159" t="s">
        <v>60</v>
      </c>
      <c r="I983" s="175">
        <v>10</v>
      </c>
      <c r="J983" s="23"/>
    </row>
    <row r="984" spans="1:10" x14ac:dyDescent="0.25">
      <c r="A984" s="65" t="str">
        <f t="shared" si="15"/>
        <v>Cohort 201442644G4 (exclusief Den Haag)Vrouw23 tot 30 jaarTotaalTotaal</v>
      </c>
      <c r="B984" s="159" t="s">
        <v>6</v>
      </c>
      <c r="C984" s="166">
        <v>42644</v>
      </c>
      <c r="D984" s="159" t="s">
        <v>15</v>
      </c>
      <c r="E984" s="159" t="s">
        <v>29</v>
      </c>
      <c r="F984" s="159" t="s">
        <v>61</v>
      </c>
      <c r="G984" s="159" t="s">
        <v>8</v>
      </c>
      <c r="H984" s="162" t="s">
        <v>8</v>
      </c>
      <c r="I984" s="175">
        <v>30</v>
      </c>
      <c r="J984" s="23"/>
    </row>
    <row r="985" spans="1:10" x14ac:dyDescent="0.25">
      <c r="A985" s="65" t="str">
        <f t="shared" si="15"/>
        <v xml:space="preserve">Cohort 201442644G4 (exclusief Den Haag)Vrouw23 tot 30 jaarTotaalPrimair onderwijs </v>
      </c>
      <c r="B985" s="159" t="s">
        <v>6</v>
      </c>
      <c r="C985" s="166">
        <v>42644</v>
      </c>
      <c r="D985" s="159" t="s">
        <v>15</v>
      </c>
      <c r="E985" s="159" t="s">
        <v>29</v>
      </c>
      <c r="F985" s="159" t="s">
        <v>61</v>
      </c>
      <c r="G985" s="159" t="s">
        <v>8</v>
      </c>
      <c r="H985" s="174" t="s">
        <v>55</v>
      </c>
      <c r="I985" s="175">
        <v>0</v>
      </c>
      <c r="J985" s="23"/>
    </row>
    <row r="986" spans="1:10" x14ac:dyDescent="0.25">
      <c r="A986" s="65" t="str">
        <f t="shared" si="15"/>
        <v>Cohort 201442644G4 (exclusief Den Haag)Vrouw23 tot 30 jaarTotaalVoortgezet onderwijs</v>
      </c>
      <c r="B986" s="159" t="s">
        <v>6</v>
      </c>
      <c r="C986" s="166">
        <v>42644</v>
      </c>
      <c r="D986" s="159" t="s">
        <v>15</v>
      </c>
      <c r="E986" s="159" t="s">
        <v>29</v>
      </c>
      <c r="F986" s="159" t="s">
        <v>61</v>
      </c>
      <c r="G986" s="159" t="s">
        <v>8</v>
      </c>
      <c r="H986" s="174" t="s">
        <v>56</v>
      </c>
      <c r="I986" s="175">
        <v>0</v>
      </c>
      <c r="J986" s="23"/>
    </row>
    <row r="987" spans="1:10" x14ac:dyDescent="0.25">
      <c r="A987" s="65" t="str">
        <f t="shared" si="15"/>
        <v xml:space="preserve">Cohort 201442644G4 (exclusief Den Haag)Vrouw23 tot 30 jaarTotaalMiddelbaar beroepsonderwijs (mbo) </v>
      </c>
      <c r="B987" s="159" t="s">
        <v>6</v>
      </c>
      <c r="C987" s="166">
        <v>42644</v>
      </c>
      <c r="D987" s="159" t="s">
        <v>15</v>
      </c>
      <c r="E987" s="159" t="s">
        <v>29</v>
      </c>
      <c r="F987" s="159" t="s">
        <v>61</v>
      </c>
      <c r="G987" s="159" t="s">
        <v>8</v>
      </c>
      <c r="H987" s="174" t="s">
        <v>57</v>
      </c>
      <c r="I987" s="175">
        <v>0</v>
      </c>
      <c r="J987" s="23"/>
    </row>
    <row r="988" spans="1:10" x14ac:dyDescent="0.25">
      <c r="A988" s="65" t="str">
        <f t="shared" si="15"/>
        <v xml:space="preserve">Cohort 201442644G4 (exclusief Den Haag)Vrouw23 tot 30 jaarTotaalHoger beroepsonderwijs (hbo) </v>
      </c>
      <c r="B988" s="159" t="s">
        <v>6</v>
      </c>
      <c r="C988" s="166">
        <v>42644</v>
      </c>
      <c r="D988" s="159" t="s">
        <v>15</v>
      </c>
      <c r="E988" s="159" t="s">
        <v>29</v>
      </c>
      <c r="F988" s="159" t="s">
        <v>61</v>
      </c>
      <c r="G988" s="159" t="s">
        <v>8</v>
      </c>
      <c r="H988" s="174" t="s">
        <v>58</v>
      </c>
      <c r="I988" s="175">
        <v>0</v>
      </c>
      <c r="J988" s="23"/>
    </row>
    <row r="989" spans="1:10" x14ac:dyDescent="0.25">
      <c r="A989" s="65" t="str">
        <f t="shared" si="15"/>
        <v xml:space="preserve">Cohort 201442644G4 (exclusief Den Haag)Vrouw23 tot 30 jaarTotaalWetenschappelijk onderwijs (wo) </v>
      </c>
      <c r="B989" s="159" t="s">
        <v>6</v>
      </c>
      <c r="C989" s="166">
        <v>42644</v>
      </c>
      <c r="D989" s="159" t="s">
        <v>15</v>
      </c>
      <c r="E989" s="159" t="s">
        <v>29</v>
      </c>
      <c r="F989" s="159" t="s">
        <v>61</v>
      </c>
      <c r="G989" s="159" t="s">
        <v>8</v>
      </c>
      <c r="H989" s="174" t="s">
        <v>59</v>
      </c>
      <c r="I989" s="175">
        <v>0</v>
      </c>
      <c r="J989" s="23"/>
    </row>
    <row r="990" spans="1:10" x14ac:dyDescent="0.25">
      <c r="A990" s="65" t="str">
        <f t="shared" si="15"/>
        <v>Cohort 201442644G4 (exclusief Den Haag)Vrouw23 tot 30 jaarTotaalGeen onderwijs</v>
      </c>
      <c r="B990" s="159" t="s">
        <v>6</v>
      </c>
      <c r="C990" s="166">
        <v>42644</v>
      </c>
      <c r="D990" s="159" t="s">
        <v>15</v>
      </c>
      <c r="E990" s="159" t="s">
        <v>29</v>
      </c>
      <c r="F990" s="159" t="s">
        <v>61</v>
      </c>
      <c r="G990" s="159" t="s">
        <v>8</v>
      </c>
      <c r="H990" s="159" t="s">
        <v>60</v>
      </c>
      <c r="I990" s="175">
        <v>30</v>
      </c>
      <c r="J990" s="23"/>
    </row>
    <row r="991" spans="1:10" x14ac:dyDescent="0.25">
      <c r="A991" s="65" t="str">
        <f t="shared" si="15"/>
        <v>Cohort 201442644G4 (exclusief Den Haag)Vrouw23 tot 30 jaarSyriëTotaal</v>
      </c>
      <c r="B991" s="159" t="s">
        <v>6</v>
      </c>
      <c r="C991" s="166">
        <v>42644</v>
      </c>
      <c r="D991" s="159" t="s">
        <v>15</v>
      </c>
      <c r="E991" s="159" t="s">
        <v>29</v>
      </c>
      <c r="F991" s="159" t="s">
        <v>61</v>
      </c>
      <c r="G991" s="159" t="s">
        <v>23</v>
      </c>
      <c r="H991" s="162" t="s">
        <v>8</v>
      </c>
      <c r="I991" s="175">
        <v>5</v>
      </c>
      <c r="J991" s="23"/>
    </row>
    <row r="992" spans="1:10" x14ac:dyDescent="0.25">
      <c r="A992" s="65" t="str">
        <f t="shared" si="15"/>
        <v xml:space="preserve">Cohort 201442644G4 (exclusief Den Haag)Vrouw23 tot 30 jaarSyriëPrimair onderwijs </v>
      </c>
      <c r="B992" s="159" t="s">
        <v>6</v>
      </c>
      <c r="C992" s="166">
        <v>42644</v>
      </c>
      <c r="D992" s="159" t="s">
        <v>15</v>
      </c>
      <c r="E992" s="159" t="s">
        <v>29</v>
      </c>
      <c r="F992" s="159" t="s">
        <v>61</v>
      </c>
      <c r="G992" s="159" t="s">
        <v>23</v>
      </c>
      <c r="H992" s="174" t="s">
        <v>55</v>
      </c>
      <c r="I992" s="175">
        <v>0</v>
      </c>
      <c r="J992" s="23"/>
    </row>
    <row r="993" spans="1:10" x14ac:dyDescent="0.25">
      <c r="A993" s="65" t="str">
        <f t="shared" si="15"/>
        <v>Cohort 201442644G4 (exclusief Den Haag)Vrouw23 tot 30 jaarSyriëVoortgezet onderwijs</v>
      </c>
      <c r="B993" s="159" t="s">
        <v>6</v>
      </c>
      <c r="C993" s="166">
        <v>42644</v>
      </c>
      <c r="D993" s="159" t="s">
        <v>15</v>
      </c>
      <c r="E993" s="159" t="s">
        <v>29</v>
      </c>
      <c r="F993" s="159" t="s">
        <v>61</v>
      </c>
      <c r="G993" s="159" t="s">
        <v>23</v>
      </c>
      <c r="H993" s="174" t="s">
        <v>56</v>
      </c>
      <c r="I993" s="175">
        <v>0</v>
      </c>
      <c r="J993" s="23"/>
    </row>
    <row r="994" spans="1:10" x14ac:dyDescent="0.25">
      <c r="A994" s="65" t="str">
        <f t="shared" si="15"/>
        <v xml:space="preserve">Cohort 201442644G4 (exclusief Den Haag)Vrouw23 tot 30 jaarSyriëMiddelbaar beroepsonderwijs (mbo) </v>
      </c>
      <c r="B994" s="159" t="s">
        <v>6</v>
      </c>
      <c r="C994" s="166">
        <v>42644</v>
      </c>
      <c r="D994" s="159" t="s">
        <v>15</v>
      </c>
      <c r="E994" s="159" t="s">
        <v>29</v>
      </c>
      <c r="F994" s="159" t="s">
        <v>61</v>
      </c>
      <c r="G994" s="159" t="s">
        <v>23</v>
      </c>
      <c r="H994" s="174" t="s">
        <v>57</v>
      </c>
      <c r="I994" s="175">
        <v>0</v>
      </c>
      <c r="J994" s="23"/>
    </row>
    <row r="995" spans="1:10" x14ac:dyDescent="0.25">
      <c r="A995" s="65" t="str">
        <f t="shared" si="15"/>
        <v xml:space="preserve">Cohort 201442644G4 (exclusief Den Haag)Vrouw23 tot 30 jaarSyriëHoger beroepsonderwijs (hbo) </v>
      </c>
      <c r="B995" s="159" t="s">
        <v>6</v>
      </c>
      <c r="C995" s="166">
        <v>42644</v>
      </c>
      <c r="D995" s="159" t="s">
        <v>15</v>
      </c>
      <c r="E995" s="159" t="s">
        <v>29</v>
      </c>
      <c r="F995" s="159" t="s">
        <v>61</v>
      </c>
      <c r="G995" s="159" t="s">
        <v>23</v>
      </c>
      <c r="H995" s="174" t="s">
        <v>58</v>
      </c>
      <c r="I995" s="175">
        <v>0</v>
      </c>
      <c r="J995" s="23"/>
    </row>
    <row r="996" spans="1:10" x14ac:dyDescent="0.25">
      <c r="A996" s="65" t="str">
        <f t="shared" si="15"/>
        <v xml:space="preserve">Cohort 201442644G4 (exclusief Den Haag)Vrouw23 tot 30 jaarSyriëWetenschappelijk onderwijs (wo) </v>
      </c>
      <c r="B996" s="159" t="s">
        <v>6</v>
      </c>
      <c r="C996" s="166">
        <v>42644</v>
      </c>
      <c r="D996" s="159" t="s">
        <v>15</v>
      </c>
      <c r="E996" s="159" t="s">
        <v>29</v>
      </c>
      <c r="F996" s="159" t="s">
        <v>61</v>
      </c>
      <c r="G996" s="159" t="s">
        <v>23</v>
      </c>
      <c r="H996" s="174" t="s">
        <v>59</v>
      </c>
      <c r="I996" s="175">
        <v>0</v>
      </c>
      <c r="J996" s="23"/>
    </row>
    <row r="997" spans="1:10" x14ac:dyDescent="0.25">
      <c r="A997" s="65" t="str">
        <f t="shared" si="15"/>
        <v>Cohort 201442644G4 (exclusief Den Haag)Vrouw23 tot 30 jaarSyriëGeen onderwijs</v>
      </c>
      <c r="B997" s="159" t="s">
        <v>6</v>
      </c>
      <c r="C997" s="166">
        <v>42644</v>
      </c>
      <c r="D997" s="159" t="s">
        <v>15</v>
      </c>
      <c r="E997" s="159" t="s">
        <v>29</v>
      </c>
      <c r="F997" s="159" t="s">
        <v>61</v>
      </c>
      <c r="G997" s="159" t="s">
        <v>23</v>
      </c>
      <c r="H997" s="159" t="s">
        <v>60</v>
      </c>
      <c r="I997" s="175">
        <v>5</v>
      </c>
      <c r="J997" s="23"/>
    </row>
    <row r="998" spans="1:10" x14ac:dyDescent="0.25">
      <c r="A998" s="65" t="str">
        <f t="shared" si="15"/>
        <v>Cohort 201442644G4 (exclusief Den Haag)Vrouw23 tot 30 jaarEritreaTotaal</v>
      </c>
      <c r="B998" s="159" t="s">
        <v>6</v>
      </c>
      <c r="C998" s="166">
        <v>42644</v>
      </c>
      <c r="D998" s="159" t="s">
        <v>15</v>
      </c>
      <c r="E998" s="159" t="s">
        <v>29</v>
      </c>
      <c r="F998" s="159" t="s">
        <v>61</v>
      </c>
      <c r="G998" s="159" t="s">
        <v>24</v>
      </c>
      <c r="H998" s="162" t="s">
        <v>8</v>
      </c>
      <c r="I998" s="175">
        <v>10</v>
      </c>
      <c r="J998" s="23"/>
    </row>
    <row r="999" spans="1:10" x14ac:dyDescent="0.25">
      <c r="A999" s="65" t="str">
        <f t="shared" si="15"/>
        <v xml:space="preserve">Cohort 201442644G4 (exclusief Den Haag)Vrouw23 tot 30 jaarEritreaPrimair onderwijs </v>
      </c>
      <c r="B999" s="159" t="s">
        <v>6</v>
      </c>
      <c r="C999" s="166">
        <v>42644</v>
      </c>
      <c r="D999" s="159" t="s">
        <v>15</v>
      </c>
      <c r="E999" s="159" t="s">
        <v>29</v>
      </c>
      <c r="F999" s="159" t="s">
        <v>61</v>
      </c>
      <c r="G999" s="159" t="s">
        <v>24</v>
      </c>
      <c r="H999" s="174" t="s">
        <v>55</v>
      </c>
      <c r="I999" s="175">
        <v>0</v>
      </c>
      <c r="J999" s="23"/>
    </row>
    <row r="1000" spans="1:10" x14ac:dyDescent="0.25">
      <c r="A1000" s="65" t="str">
        <f t="shared" si="15"/>
        <v>Cohort 201442644G4 (exclusief Den Haag)Vrouw23 tot 30 jaarEritreaVoortgezet onderwijs</v>
      </c>
      <c r="B1000" s="159" t="s">
        <v>6</v>
      </c>
      <c r="C1000" s="166">
        <v>42644</v>
      </c>
      <c r="D1000" s="159" t="s">
        <v>15</v>
      </c>
      <c r="E1000" s="159" t="s">
        <v>29</v>
      </c>
      <c r="F1000" s="159" t="s">
        <v>61</v>
      </c>
      <c r="G1000" s="159" t="s">
        <v>24</v>
      </c>
      <c r="H1000" s="174" t="s">
        <v>56</v>
      </c>
      <c r="I1000" s="175">
        <v>0</v>
      </c>
      <c r="J1000" s="23"/>
    </row>
    <row r="1001" spans="1:10" x14ac:dyDescent="0.25">
      <c r="A1001" s="65" t="str">
        <f t="shared" si="15"/>
        <v xml:space="preserve">Cohort 201442644G4 (exclusief Den Haag)Vrouw23 tot 30 jaarEritreaMiddelbaar beroepsonderwijs (mbo) </v>
      </c>
      <c r="B1001" s="159" t="s">
        <v>6</v>
      </c>
      <c r="C1001" s="166">
        <v>42644</v>
      </c>
      <c r="D1001" s="159" t="s">
        <v>15</v>
      </c>
      <c r="E1001" s="159" t="s">
        <v>29</v>
      </c>
      <c r="F1001" s="159" t="s">
        <v>61</v>
      </c>
      <c r="G1001" s="159" t="s">
        <v>24</v>
      </c>
      <c r="H1001" s="174" t="s">
        <v>57</v>
      </c>
      <c r="I1001" s="175">
        <v>0</v>
      </c>
      <c r="J1001" s="23"/>
    </row>
    <row r="1002" spans="1:10" x14ac:dyDescent="0.25">
      <c r="A1002" s="65" t="str">
        <f t="shared" si="15"/>
        <v xml:space="preserve">Cohort 201442644G4 (exclusief Den Haag)Vrouw23 tot 30 jaarEritreaHoger beroepsonderwijs (hbo) </v>
      </c>
      <c r="B1002" s="159" t="s">
        <v>6</v>
      </c>
      <c r="C1002" s="166">
        <v>42644</v>
      </c>
      <c r="D1002" s="159" t="s">
        <v>15</v>
      </c>
      <c r="E1002" s="159" t="s">
        <v>29</v>
      </c>
      <c r="F1002" s="159" t="s">
        <v>61</v>
      </c>
      <c r="G1002" s="159" t="s">
        <v>24</v>
      </c>
      <c r="H1002" s="174" t="s">
        <v>58</v>
      </c>
      <c r="I1002" s="175">
        <v>0</v>
      </c>
      <c r="J1002" s="23"/>
    </row>
    <row r="1003" spans="1:10" x14ac:dyDescent="0.25">
      <c r="A1003" s="65" t="str">
        <f t="shared" si="15"/>
        <v xml:space="preserve">Cohort 201442644G4 (exclusief Den Haag)Vrouw23 tot 30 jaarEritreaWetenschappelijk onderwijs (wo) </v>
      </c>
      <c r="B1003" s="159" t="s">
        <v>6</v>
      </c>
      <c r="C1003" s="166">
        <v>42644</v>
      </c>
      <c r="D1003" s="159" t="s">
        <v>15</v>
      </c>
      <c r="E1003" s="159" t="s">
        <v>29</v>
      </c>
      <c r="F1003" s="159" t="s">
        <v>61</v>
      </c>
      <c r="G1003" s="159" t="s">
        <v>24</v>
      </c>
      <c r="H1003" s="174" t="s">
        <v>59</v>
      </c>
      <c r="I1003" s="175">
        <v>0</v>
      </c>
      <c r="J1003" s="23"/>
    </row>
    <row r="1004" spans="1:10" x14ac:dyDescent="0.25">
      <c r="A1004" s="65" t="str">
        <f t="shared" si="15"/>
        <v>Cohort 201442644G4 (exclusief Den Haag)Vrouw23 tot 30 jaarEritreaGeen onderwijs</v>
      </c>
      <c r="B1004" s="159" t="s">
        <v>6</v>
      </c>
      <c r="C1004" s="166">
        <v>42644</v>
      </c>
      <c r="D1004" s="159" t="s">
        <v>15</v>
      </c>
      <c r="E1004" s="159" t="s">
        <v>29</v>
      </c>
      <c r="F1004" s="159" t="s">
        <v>61</v>
      </c>
      <c r="G1004" s="159" t="s">
        <v>24</v>
      </c>
      <c r="H1004" s="159" t="s">
        <v>60</v>
      </c>
      <c r="I1004" s="175">
        <v>10</v>
      </c>
      <c r="J1004" s="23"/>
    </row>
    <row r="1005" spans="1:10" x14ac:dyDescent="0.25">
      <c r="A1005" s="65" t="str">
        <f t="shared" si="15"/>
        <v>Cohort 201442644G4 (exclusief Den Haag)Vrouw23 tot 30 jaarOverigTotaal</v>
      </c>
      <c r="B1005" s="159" t="s">
        <v>6</v>
      </c>
      <c r="C1005" s="166">
        <v>42644</v>
      </c>
      <c r="D1005" s="159" t="s">
        <v>15</v>
      </c>
      <c r="E1005" s="159" t="s">
        <v>29</v>
      </c>
      <c r="F1005" s="159" t="s">
        <v>61</v>
      </c>
      <c r="G1005" s="159" t="s">
        <v>25</v>
      </c>
      <c r="H1005" s="162" t="s">
        <v>8</v>
      </c>
      <c r="I1005" s="175">
        <v>15</v>
      </c>
      <c r="J1005" s="23"/>
    </row>
    <row r="1006" spans="1:10" x14ac:dyDescent="0.25">
      <c r="A1006" s="65" t="str">
        <f t="shared" si="15"/>
        <v xml:space="preserve">Cohort 201442644G4 (exclusief Den Haag)Vrouw23 tot 30 jaarOverigPrimair onderwijs </v>
      </c>
      <c r="B1006" s="159" t="s">
        <v>6</v>
      </c>
      <c r="C1006" s="166">
        <v>42644</v>
      </c>
      <c r="D1006" s="159" t="s">
        <v>15</v>
      </c>
      <c r="E1006" s="159" t="s">
        <v>29</v>
      </c>
      <c r="F1006" s="159" t="s">
        <v>61</v>
      </c>
      <c r="G1006" s="159" t="s">
        <v>25</v>
      </c>
      <c r="H1006" s="174" t="s">
        <v>55</v>
      </c>
      <c r="I1006" s="175">
        <v>0</v>
      </c>
      <c r="J1006" s="23"/>
    </row>
    <row r="1007" spans="1:10" x14ac:dyDescent="0.25">
      <c r="A1007" s="65" t="str">
        <f t="shared" si="15"/>
        <v>Cohort 201442644G4 (exclusief Den Haag)Vrouw23 tot 30 jaarOverigVoortgezet onderwijs</v>
      </c>
      <c r="B1007" s="159" t="s">
        <v>6</v>
      </c>
      <c r="C1007" s="166">
        <v>42644</v>
      </c>
      <c r="D1007" s="159" t="s">
        <v>15</v>
      </c>
      <c r="E1007" s="159" t="s">
        <v>29</v>
      </c>
      <c r="F1007" s="159" t="s">
        <v>61</v>
      </c>
      <c r="G1007" s="159" t="s">
        <v>25</v>
      </c>
      <c r="H1007" s="174" t="s">
        <v>56</v>
      </c>
      <c r="I1007" s="175">
        <v>0</v>
      </c>
      <c r="J1007" s="23"/>
    </row>
    <row r="1008" spans="1:10" x14ac:dyDescent="0.25">
      <c r="A1008" s="65" t="str">
        <f t="shared" si="15"/>
        <v xml:space="preserve">Cohort 201442644G4 (exclusief Den Haag)Vrouw23 tot 30 jaarOverigMiddelbaar beroepsonderwijs (mbo) </v>
      </c>
      <c r="B1008" s="159" t="s">
        <v>6</v>
      </c>
      <c r="C1008" s="166">
        <v>42644</v>
      </c>
      <c r="D1008" s="159" t="s">
        <v>15</v>
      </c>
      <c r="E1008" s="159" t="s">
        <v>29</v>
      </c>
      <c r="F1008" s="159" t="s">
        <v>61</v>
      </c>
      <c r="G1008" s="159" t="s">
        <v>25</v>
      </c>
      <c r="H1008" s="174" t="s">
        <v>57</v>
      </c>
      <c r="I1008" s="175">
        <v>0</v>
      </c>
      <c r="J1008" s="23"/>
    </row>
    <row r="1009" spans="1:10" x14ac:dyDescent="0.25">
      <c r="A1009" s="65" t="str">
        <f t="shared" si="15"/>
        <v xml:space="preserve">Cohort 201442644G4 (exclusief Den Haag)Vrouw23 tot 30 jaarOverigHoger beroepsonderwijs (hbo) </v>
      </c>
      <c r="B1009" s="159" t="s">
        <v>6</v>
      </c>
      <c r="C1009" s="166">
        <v>42644</v>
      </c>
      <c r="D1009" s="159" t="s">
        <v>15</v>
      </c>
      <c r="E1009" s="159" t="s">
        <v>29</v>
      </c>
      <c r="F1009" s="159" t="s">
        <v>61</v>
      </c>
      <c r="G1009" s="159" t="s">
        <v>25</v>
      </c>
      <c r="H1009" s="174" t="s">
        <v>58</v>
      </c>
      <c r="I1009" s="175">
        <v>0</v>
      </c>
      <c r="J1009" s="23"/>
    </row>
    <row r="1010" spans="1:10" x14ac:dyDescent="0.25">
      <c r="A1010" s="65" t="str">
        <f t="shared" si="15"/>
        <v xml:space="preserve">Cohort 201442644G4 (exclusief Den Haag)Vrouw23 tot 30 jaarOverigWetenschappelijk onderwijs (wo) </v>
      </c>
      <c r="B1010" s="159" t="s">
        <v>6</v>
      </c>
      <c r="C1010" s="166">
        <v>42644</v>
      </c>
      <c r="D1010" s="159" t="s">
        <v>15</v>
      </c>
      <c r="E1010" s="159" t="s">
        <v>29</v>
      </c>
      <c r="F1010" s="159" t="s">
        <v>61</v>
      </c>
      <c r="G1010" s="159" t="s">
        <v>25</v>
      </c>
      <c r="H1010" s="174" t="s">
        <v>59</v>
      </c>
      <c r="I1010" s="175">
        <v>0</v>
      </c>
      <c r="J1010" s="23"/>
    </row>
    <row r="1011" spans="1:10" x14ac:dyDescent="0.25">
      <c r="A1011" s="65" t="str">
        <f t="shared" si="15"/>
        <v>Cohort 201442644G4 (exclusief Den Haag)Vrouw23 tot 30 jaarOverigGeen onderwijs</v>
      </c>
      <c r="B1011" s="159" t="s">
        <v>6</v>
      </c>
      <c r="C1011" s="166">
        <v>42644</v>
      </c>
      <c r="D1011" s="159" t="s">
        <v>15</v>
      </c>
      <c r="E1011" s="159" t="s">
        <v>29</v>
      </c>
      <c r="F1011" s="159" t="s">
        <v>61</v>
      </c>
      <c r="G1011" s="159" t="s">
        <v>25</v>
      </c>
      <c r="H1011" s="159" t="s">
        <v>60</v>
      </c>
      <c r="I1011" s="175">
        <v>15</v>
      </c>
      <c r="J1011" s="23"/>
    </row>
    <row r="1012" spans="1:10" x14ac:dyDescent="0.25">
      <c r="A1012" s="65" t="str">
        <f t="shared" si="15"/>
        <v>Cohort 201542278Den HaagTotaalTotaalTotaalTotaal</v>
      </c>
      <c r="B1012" s="159" t="s">
        <v>16</v>
      </c>
      <c r="C1012" s="166">
        <v>42278</v>
      </c>
      <c r="D1012" s="159" t="s">
        <v>7</v>
      </c>
      <c r="E1012" s="159" t="s">
        <v>8</v>
      </c>
      <c r="F1012" s="159" t="s">
        <v>8</v>
      </c>
      <c r="G1012" s="159" t="s">
        <v>8</v>
      </c>
      <c r="H1012" s="162" t="s">
        <v>8</v>
      </c>
      <c r="I1012" s="175">
        <v>335</v>
      </c>
      <c r="J1012" s="23"/>
    </row>
    <row r="1013" spans="1:10" x14ac:dyDescent="0.25">
      <c r="A1013" s="65" t="str">
        <f t="shared" si="15"/>
        <v xml:space="preserve">Cohort 201542278Den HaagTotaalTotaalTotaalPrimair onderwijs </v>
      </c>
      <c r="B1013" s="159" t="s">
        <v>16</v>
      </c>
      <c r="C1013" s="166">
        <v>42278</v>
      </c>
      <c r="D1013" s="159" t="s">
        <v>7</v>
      </c>
      <c r="E1013" s="159" t="s">
        <v>8</v>
      </c>
      <c r="F1013" s="159" t="s">
        <v>8</v>
      </c>
      <c r="G1013" s="159" t="s">
        <v>8</v>
      </c>
      <c r="H1013" s="174" t="s">
        <v>55</v>
      </c>
      <c r="I1013" s="175">
        <v>25</v>
      </c>
      <c r="J1013" s="23"/>
    </row>
    <row r="1014" spans="1:10" x14ac:dyDescent="0.25">
      <c r="A1014" s="65" t="str">
        <f t="shared" si="15"/>
        <v>Cohort 201542278Den HaagTotaalTotaalTotaalVoortgezet onderwijs</v>
      </c>
      <c r="B1014" s="159" t="s">
        <v>16</v>
      </c>
      <c r="C1014" s="166">
        <v>42278</v>
      </c>
      <c r="D1014" s="159" t="s">
        <v>7</v>
      </c>
      <c r="E1014" s="159" t="s">
        <v>8</v>
      </c>
      <c r="F1014" s="159" t="s">
        <v>8</v>
      </c>
      <c r="G1014" s="159" t="s">
        <v>8</v>
      </c>
      <c r="H1014" s="174" t="s">
        <v>56</v>
      </c>
      <c r="I1014" s="175">
        <v>15</v>
      </c>
      <c r="J1014" s="23"/>
    </row>
    <row r="1015" spans="1:10" x14ac:dyDescent="0.25">
      <c r="A1015" s="65" t="str">
        <f t="shared" si="15"/>
        <v xml:space="preserve">Cohort 201542278Den HaagTotaalTotaalTotaalMiddelbaar beroepsonderwijs (mbo) </v>
      </c>
      <c r="B1015" s="159" t="s">
        <v>16</v>
      </c>
      <c r="C1015" s="166">
        <v>42278</v>
      </c>
      <c r="D1015" s="159" t="s">
        <v>7</v>
      </c>
      <c r="E1015" s="159" t="s">
        <v>8</v>
      </c>
      <c r="F1015" s="159" t="s">
        <v>8</v>
      </c>
      <c r="G1015" s="159" t="s">
        <v>8</v>
      </c>
      <c r="H1015" s="174" t="s">
        <v>57</v>
      </c>
      <c r="I1015" s="175">
        <v>0</v>
      </c>
      <c r="J1015" s="23"/>
    </row>
    <row r="1016" spans="1:10" x14ac:dyDescent="0.25">
      <c r="A1016" s="65" t="str">
        <f t="shared" si="15"/>
        <v xml:space="preserve">Cohort 201542278Den HaagTotaalTotaalTotaalHoger beroepsonderwijs (hbo) </v>
      </c>
      <c r="B1016" s="159" t="s">
        <v>16</v>
      </c>
      <c r="C1016" s="166">
        <v>42278</v>
      </c>
      <c r="D1016" s="159" t="s">
        <v>7</v>
      </c>
      <c r="E1016" s="159" t="s">
        <v>8</v>
      </c>
      <c r="F1016" s="159" t="s">
        <v>8</v>
      </c>
      <c r="G1016" s="159" t="s">
        <v>8</v>
      </c>
      <c r="H1016" s="174" t="s">
        <v>58</v>
      </c>
      <c r="I1016" s="175">
        <v>0</v>
      </c>
      <c r="J1016" s="23"/>
    </row>
    <row r="1017" spans="1:10" x14ac:dyDescent="0.25">
      <c r="A1017" s="65" t="str">
        <f t="shared" si="15"/>
        <v xml:space="preserve">Cohort 201542278Den HaagTotaalTotaalTotaalWetenschappelijk onderwijs (wo) </v>
      </c>
      <c r="B1017" s="159" t="s">
        <v>16</v>
      </c>
      <c r="C1017" s="166">
        <v>42278</v>
      </c>
      <c r="D1017" s="159" t="s">
        <v>7</v>
      </c>
      <c r="E1017" s="159" t="s">
        <v>8</v>
      </c>
      <c r="F1017" s="159" t="s">
        <v>8</v>
      </c>
      <c r="G1017" s="159" t="s">
        <v>8</v>
      </c>
      <c r="H1017" s="174" t="s">
        <v>59</v>
      </c>
      <c r="I1017" s="175">
        <v>0</v>
      </c>
      <c r="J1017" s="23"/>
    </row>
    <row r="1018" spans="1:10" x14ac:dyDescent="0.25">
      <c r="A1018" s="65" t="str">
        <f t="shared" si="15"/>
        <v>Cohort 201542278Den HaagTotaalTotaalTotaalGeen onderwijs</v>
      </c>
      <c r="B1018" s="159" t="s">
        <v>16</v>
      </c>
      <c r="C1018" s="166">
        <v>42278</v>
      </c>
      <c r="D1018" s="159" t="s">
        <v>7</v>
      </c>
      <c r="E1018" s="159" t="s">
        <v>8</v>
      </c>
      <c r="F1018" s="159" t="s">
        <v>8</v>
      </c>
      <c r="G1018" s="159" t="s">
        <v>8</v>
      </c>
      <c r="H1018" s="159" t="s">
        <v>60</v>
      </c>
      <c r="I1018" s="175">
        <v>295</v>
      </c>
      <c r="J1018" s="23"/>
    </row>
    <row r="1019" spans="1:10" x14ac:dyDescent="0.25">
      <c r="A1019" s="65" t="str">
        <f t="shared" si="15"/>
        <v>Cohort 201542278Den HaagTotaalTotaalSyriëTotaal</v>
      </c>
      <c r="B1019" s="159" t="s">
        <v>16</v>
      </c>
      <c r="C1019" s="166">
        <v>42278</v>
      </c>
      <c r="D1019" s="159" t="s">
        <v>7</v>
      </c>
      <c r="E1019" s="159" t="s">
        <v>8</v>
      </c>
      <c r="F1019" s="159" t="s">
        <v>8</v>
      </c>
      <c r="G1019" s="159" t="s">
        <v>23</v>
      </c>
      <c r="H1019" s="162" t="s">
        <v>8</v>
      </c>
      <c r="I1019" s="175">
        <v>130</v>
      </c>
      <c r="J1019" s="23"/>
    </row>
    <row r="1020" spans="1:10" x14ac:dyDescent="0.25">
      <c r="A1020" s="65" t="str">
        <f t="shared" si="15"/>
        <v xml:space="preserve">Cohort 201542278Den HaagTotaalTotaalSyriëPrimair onderwijs </v>
      </c>
      <c r="B1020" s="159" t="s">
        <v>16</v>
      </c>
      <c r="C1020" s="166">
        <v>42278</v>
      </c>
      <c r="D1020" s="159" t="s">
        <v>7</v>
      </c>
      <c r="E1020" s="159" t="s">
        <v>8</v>
      </c>
      <c r="F1020" s="159" t="s">
        <v>8</v>
      </c>
      <c r="G1020" s="159" t="s">
        <v>23</v>
      </c>
      <c r="H1020" s="174" t="s">
        <v>55</v>
      </c>
      <c r="I1020" s="175">
        <v>20</v>
      </c>
      <c r="J1020" s="23"/>
    </row>
    <row r="1021" spans="1:10" x14ac:dyDescent="0.25">
      <c r="A1021" s="65" t="str">
        <f t="shared" si="15"/>
        <v>Cohort 201542278Den HaagTotaalTotaalSyriëVoortgezet onderwijs</v>
      </c>
      <c r="B1021" s="159" t="s">
        <v>16</v>
      </c>
      <c r="C1021" s="166">
        <v>42278</v>
      </c>
      <c r="D1021" s="159" t="s">
        <v>7</v>
      </c>
      <c r="E1021" s="159" t="s">
        <v>8</v>
      </c>
      <c r="F1021" s="159" t="s">
        <v>8</v>
      </c>
      <c r="G1021" s="159" t="s">
        <v>23</v>
      </c>
      <c r="H1021" s="174" t="s">
        <v>56</v>
      </c>
      <c r="I1021" s="175">
        <v>5</v>
      </c>
      <c r="J1021" s="23"/>
    </row>
    <row r="1022" spans="1:10" x14ac:dyDescent="0.25">
      <c r="A1022" s="65" t="str">
        <f t="shared" si="15"/>
        <v xml:space="preserve">Cohort 201542278Den HaagTotaalTotaalSyriëMiddelbaar beroepsonderwijs (mbo) </v>
      </c>
      <c r="B1022" s="159" t="s">
        <v>16</v>
      </c>
      <c r="C1022" s="166">
        <v>42278</v>
      </c>
      <c r="D1022" s="159" t="s">
        <v>7</v>
      </c>
      <c r="E1022" s="159" t="s">
        <v>8</v>
      </c>
      <c r="F1022" s="159" t="s">
        <v>8</v>
      </c>
      <c r="G1022" s="159" t="s">
        <v>23</v>
      </c>
      <c r="H1022" s="174" t="s">
        <v>57</v>
      </c>
      <c r="I1022" s="175">
        <v>0</v>
      </c>
      <c r="J1022" s="23"/>
    </row>
    <row r="1023" spans="1:10" x14ac:dyDescent="0.25">
      <c r="A1023" s="65" t="str">
        <f t="shared" si="15"/>
        <v xml:space="preserve">Cohort 201542278Den HaagTotaalTotaalSyriëHoger beroepsonderwijs (hbo) </v>
      </c>
      <c r="B1023" s="159" t="s">
        <v>16</v>
      </c>
      <c r="C1023" s="166">
        <v>42278</v>
      </c>
      <c r="D1023" s="159" t="s">
        <v>7</v>
      </c>
      <c r="E1023" s="159" t="s">
        <v>8</v>
      </c>
      <c r="F1023" s="159" t="s">
        <v>8</v>
      </c>
      <c r="G1023" s="159" t="s">
        <v>23</v>
      </c>
      <c r="H1023" s="174" t="s">
        <v>58</v>
      </c>
      <c r="I1023" s="175">
        <v>0</v>
      </c>
      <c r="J1023" s="23"/>
    </row>
    <row r="1024" spans="1:10" x14ac:dyDescent="0.25">
      <c r="A1024" s="65" t="str">
        <f t="shared" si="15"/>
        <v xml:space="preserve">Cohort 201542278Den HaagTotaalTotaalSyriëWetenschappelijk onderwijs (wo) </v>
      </c>
      <c r="B1024" s="159" t="s">
        <v>16</v>
      </c>
      <c r="C1024" s="166">
        <v>42278</v>
      </c>
      <c r="D1024" s="159" t="s">
        <v>7</v>
      </c>
      <c r="E1024" s="159" t="s">
        <v>8</v>
      </c>
      <c r="F1024" s="159" t="s">
        <v>8</v>
      </c>
      <c r="G1024" s="159" t="s">
        <v>23</v>
      </c>
      <c r="H1024" s="174" t="s">
        <v>59</v>
      </c>
      <c r="I1024" s="175">
        <v>0</v>
      </c>
      <c r="J1024" s="23"/>
    </row>
    <row r="1025" spans="1:10" x14ac:dyDescent="0.25">
      <c r="A1025" s="65" t="str">
        <f t="shared" si="15"/>
        <v>Cohort 201542278Den HaagTotaalTotaalSyriëGeen onderwijs</v>
      </c>
      <c r="B1025" s="159" t="s">
        <v>16</v>
      </c>
      <c r="C1025" s="166">
        <v>42278</v>
      </c>
      <c r="D1025" s="159" t="s">
        <v>7</v>
      </c>
      <c r="E1025" s="159" t="s">
        <v>8</v>
      </c>
      <c r="F1025" s="159" t="s">
        <v>8</v>
      </c>
      <c r="G1025" s="159" t="s">
        <v>23</v>
      </c>
      <c r="H1025" s="159" t="s">
        <v>60</v>
      </c>
      <c r="I1025" s="175">
        <v>105</v>
      </c>
      <c r="J1025" s="23"/>
    </row>
    <row r="1026" spans="1:10" x14ac:dyDescent="0.25">
      <c r="A1026" s="65" t="str">
        <f t="shared" si="15"/>
        <v>Cohort 201542278Den HaagTotaalTotaalEritreaTotaal</v>
      </c>
      <c r="B1026" s="159" t="s">
        <v>16</v>
      </c>
      <c r="C1026" s="166">
        <v>42278</v>
      </c>
      <c r="D1026" s="159" t="s">
        <v>7</v>
      </c>
      <c r="E1026" s="159" t="s">
        <v>8</v>
      </c>
      <c r="F1026" s="159" t="s">
        <v>8</v>
      </c>
      <c r="G1026" s="159" t="s">
        <v>24</v>
      </c>
      <c r="H1026" s="162" t="s">
        <v>8</v>
      </c>
      <c r="I1026" s="175">
        <v>155</v>
      </c>
      <c r="J1026" s="23"/>
    </row>
    <row r="1027" spans="1:10" x14ac:dyDescent="0.25">
      <c r="A1027" s="65" t="str">
        <f t="shared" si="15"/>
        <v xml:space="preserve">Cohort 201542278Den HaagTotaalTotaalEritreaPrimair onderwijs </v>
      </c>
      <c r="B1027" s="159" t="s">
        <v>16</v>
      </c>
      <c r="C1027" s="166">
        <v>42278</v>
      </c>
      <c r="D1027" s="159" t="s">
        <v>7</v>
      </c>
      <c r="E1027" s="159" t="s">
        <v>8</v>
      </c>
      <c r="F1027" s="159" t="s">
        <v>8</v>
      </c>
      <c r="G1027" s="159" t="s">
        <v>24</v>
      </c>
      <c r="H1027" s="174" t="s">
        <v>55</v>
      </c>
      <c r="I1027" s="175">
        <v>0</v>
      </c>
      <c r="J1027" s="23"/>
    </row>
    <row r="1028" spans="1:10" x14ac:dyDescent="0.25">
      <c r="A1028" s="65" t="str">
        <f t="shared" si="15"/>
        <v>Cohort 201542278Den HaagTotaalTotaalEritreaVoortgezet onderwijs</v>
      </c>
      <c r="B1028" s="159" t="s">
        <v>16</v>
      </c>
      <c r="C1028" s="166">
        <v>42278</v>
      </c>
      <c r="D1028" s="159" t="s">
        <v>7</v>
      </c>
      <c r="E1028" s="159" t="s">
        <v>8</v>
      </c>
      <c r="F1028" s="159" t="s">
        <v>8</v>
      </c>
      <c r="G1028" s="159" t="s">
        <v>24</v>
      </c>
      <c r="H1028" s="174" t="s">
        <v>56</v>
      </c>
      <c r="I1028" s="175">
        <v>0</v>
      </c>
      <c r="J1028" s="23"/>
    </row>
    <row r="1029" spans="1:10" x14ac:dyDescent="0.25">
      <c r="A1029" s="65" t="str">
        <f t="shared" ref="A1029:A1092" si="16">B1029&amp;C1029&amp;D1029&amp;E1029&amp;F1029&amp;G1029&amp;H1029</f>
        <v xml:space="preserve">Cohort 201542278Den HaagTotaalTotaalEritreaMiddelbaar beroepsonderwijs (mbo) </v>
      </c>
      <c r="B1029" s="159" t="s">
        <v>16</v>
      </c>
      <c r="C1029" s="166">
        <v>42278</v>
      </c>
      <c r="D1029" s="159" t="s">
        <v>7</v>
      </c>
      <c r="E1029" s="159" t="s">
        <v>8</v>
      </c>
      <c r="F1029" s="159" t="s">
        <v>8</v>
      </c>
      <c r="G1029" s="159" t="s">
        <v>24</v>
      </c>
      <c r="H1029" s="174" t="s">
        <v>57</v>
      </c>
      <c r="I1029" s="175">
        <v>0</v>
      </c>
      <c r="J1029" s="23"/>
    </row>
    <row r="1030" spans="1:10" x14ac:dyDescent="0.25">
      <c r="A1030" s="65" t="str">
        <f t="shared" si="16"/>
        <v xml:space="preserve">Cohort 201542278Den HaagTotaalTotaalEritreaHoger beroepsonderwijs (hbo) </v>
      </c>
      <c r="B1030" s="159" t="s">
        <v>16</v>
      </c>
      <c r="C1030" s="166">
        <v>42278</v>
      </c>
      <c r="D1030" s="159" t="s">
        <v>7</v>
      </c>
      <c r="E1030" s="159" t="s">
        <v>8</v>
      </c>
      <c r="F1030" s="159" t="s">
        <v>8</v>
      </c>
      <c r="G1030" s="159" t="s">
        <v>24</v>
      </c>
      <c r="H1030" s="174" t="s">
        <v>58</v>
      </c>
      <c r="I1030" s="175">
        <v>0</v>
      </c>
      <c r="J1030" s="23"/>
    </row>
    <row r="1031" spans="1:10" x14ac:dyDescent="0.25">
      <c r="A1031" s="65" t="str">
        <f t="shared" si="16"/>
        <v xml:space="preserve">Cohort 201542278Den HaagTotaalTotaalEritreaWetenschappelijk onderwijs (wo) </v>
      </c>
      <c r="B1031" s="159" t="s">
        <v>16</v>
      </c>
      <c r="C1031" s="166">
        <v>42278</v>
      </c>
      <c r="D1031" s="159" t="s">
        <v>7</v>
      </c>
      <c r="E1031" s="159" t="s">
        <v>8</v>
      </c>
      <c r="F1031" s="159" t="s">
        <v>8</v>
      </c>
      <c r="G1031" s="159" t="s">
        <v>24</v>
      </c>
      <c r="H1031" s="174" t="s">
        <v>59</v>
      </c>
      <c r="I1031" s="175">
        <v>0</v>
      </c>
      <c r="J1031" s="23"/>
    </row>
    <row r="1032" spans="1:10" x14ac:dyDescent="0.25">
      <c r="A1032" s="65" t="str">
        <f t="shared" si="16"/>
        <v>Cohort 201542278Den HaagTotaalTotaalEritreaGeen onderwijs</v>
      </c>
      <c r="B1032" s="159" t="s">
        <v>16</v>
      </c>
      <c r="C1032" s="166">
        <v>42278</v>
      </c>
      <c r="D1032" s="159" t="s">
        <v>7</v>
      </c>
      <c r="E1032" s="159" t="s">
        <v>8</v>
      </c>
      <c r="F1032" s="159" t="s">
        <v>8</v>
      </c>
      <c r="G1032" s="159" t="s">
        <v>24</v>
      </c>
      <c r="H1032" s="159" t="s">
        <v>60</v>
      </c>
      <c r="I1032" s="175">
        <v>155</v>
      </c>
      <c r="J1032" s="23"/>
    </row>
    <row r="1033" spans="1:10" x14ac:dyDescent="0.25">
      <c r="A1033" s="65" t="str">
        <f t="shared" si="16"/>
        <v>Cohort 201542278Den HaagTotaalTotaalOverigTotaal</v>
      </c>
      <c r="B1033" s="159" t="s">
        <v>16</v>
      </c>
      <c r="C1033" s="166">
        <v>42278</v>
      </c>
      <c r="D1033" s="159" t="s">
        <v>7</v>
      </c>
      <c r="E1033" s="159" t="s">
        <v>8</v>
      </c>
      <c r="F1033" s="159" t="s">
        <v>8</v>
      </c>
      <c r="G1033" s="159" t="s">
        <v>25</v>
      </c>
      <c r="H1033" s="162" t="s">
        <v>8</v>
      </c>
      <c r="I1033" s="175">
        <v>50</v>
      </c>
      <c r="J1033" s="23"/>
    </row>
    <row r="1034" spans="1:10" x14ac:dyDescent="0.25">
      <c r="A1034" s="65" t="str">
        <f t="shared" si="16"/>
        <v xml:space="preserve">Cohort 201542278Den HaagTotaalTotaalOverigPrimair onderwijs </v>
      </c>
      <c r="B1034" s="159" t="s">
        <v>16</v>
      </c>
      <c r="C1034" s="166">
        <v>42278</v>
      </c>
      <c r="D1034" s="159" t="s">
        <v>7</v>
      </c>
      <c r="E1034" s="159" t="s">
        <v>8</v>
      </c>
      <c r="F1034" s="159" t="s">
        <v>8</v>
      </c>
      <c r="G1034" s="159" t="s">
        <v>25</v>
      </c>
      <c r="H1034" s="174" t="s">
        <v>55</v>
      </c>
      <c r="I1034" s="175">
        <v>5</v>
      </c>
      <c r="J1034" s="23"/>
    </row>
    <row r="1035" spans="1:10" x14ac:dyDescent="0.25">
      <c r="A1035" s="65" t="str">
        <f t="shared" si="16"/>
        <v>Cohort 201542278Den HaagTotaalTotaalOverigVoortgezet onderwijs</v>
      </c>
      <c r="B1035" s="159" t="s">
        <v>16</v>
      </c>
      <c r="C1035" s="166">
        <v>42278</v>
      </c>
      <c r="D1035" s="159" t="s">
        <v>7</v>
      </c>
      <c r="E1035" s="159" t="s">
        <v>8</v>
      </c>
      <c r="F1035" s="159" t="s">
        <v>8</v>
      </c>
      <c r="G1035" s="159" t="s">
        <v>25</v>
      </c>
      <c r="H1035" s="174" t="s">
        <v>56</v>
      </c>
      <c r="I1035" s="175">
        <v>5</v>
      </c>
      <c r="J1035" s="23"/>
    </row>
    <row r="1036" spans="1:10" x14ac:dyDescent="0.25">
      <c r="A1036" s="65" t="str">
        <f t="shared" si="16"/>
        <v xml:space="preserve">Cohort 201542278Den HaagTotaalTotaalOverigMiddelbaar beroepsonderwijs (mbo) </v>
      </c>
      <c r="B1036" s="159" t="s">
        <v>16</v>
      </c>
      <c r="C1036" s="166">
        <v>42278</v>
      </c>
      <c r="D1036" s="159" t="s">
        <v>7</v>
      </c>
      <c r="E1036" s="159" t="s">
        <v>8</v>
      </c>
      <c r="F1036" s="159" t="s">
        <v>8</v>
      </c>
      <c r="G1036" s="159" t="s">
        <v>25</v>
      </c>
      <c r="H1036" s="174" t="s">
        <v>57</v>
      </c>
      <c r="I1036" s="175">
        <v>0</v>
      </c>
      <c r="J1036" s="23"/>
    </row>
    <row r="1037" spans="1:10" x14ac:dyDescent="0.25">
      <c r="A1037" s="65" t="str">
        <f t="shared" si="16"/>
        <v xml:space="preserve">Cohort 201542278Den HaagTotaalTotaalOverigHoger beroepsonderwijs (hbo) </v>
      </c>
      <c r="B1037" s="159" t="s">
        <v>16</v>
      </c>
      <c r="C1037" s="166">
        <v>42278</v>
      </c>
      <c r="D1037" s="159" t="s">
        <v>7</v>
      </c>
      <c r="E1037" s="159" t="s">
        <v>8</v>
      </c>
      <c r="F1037" s="159" t="s">
        <v>8</v>
      </c>
      <c r="G1037" s="159" t="s">
        <v>25</v>
      </c>
      <c r="H1037" s="174" t="s">
        <v>58</v>
      </c>
      <c r="I1037" s="175">
        <v>0</v>
      </c>
      <c r="J1037" s="23"/>
    </row>
    <row r="1038" spans="1:10" x14ac:dyDescent="0.25">
      <c r="A1038" s="65" t="str">
        <f t="shared" si="16"/>
        <v xml:space="preserve">Cohort 201542278Den HaagTotaalTotaalOverigWetenschappelijk onderwijs (wo) </v>
      </c>
      <c r="B1038" s="159" t="s">
        <v>16</v>
      </c>
      <c r="C1038" s="166">
        <v>42278</v>
      </c>
      <c r="D1038" s="159" t="s">
        <v>7</v>
      </c>
      <c r="E1038" s="159" t="s">
        <v>8</v>
      </c>
      <c r="F1038" s="159" t="s">
        <v>8</v>
      </c>
      <c r="G1038" s="159" t="s">
        <v>25</v>
      </c>
      <c r="H1038" s="174" t="s">
        <v>59</v>
      </c>
      <c r="I1038" s="175">
        <v>0</v>
      </c>
      <c r="J1038" s="23"/>
    </row>
    <row r="1039" spans="1:10" x14ac:dyDescent="0.25">
      <c r="A1039" s="65" t="str">
        <f t="shared" si="16"/>
        <v>Cohort 201542278Den HaagTotaalTotaalOverigGeen onderwijs</v>
      </c>
      <c r="B1039" s="159" t="s">
        <v>16</v>
      </c>
      <c r="C1039" s="166">
        <v>42278</v>
      </c>
      <c r="D1039" s="159" t="s">
        <v>7</v>
      </c>
      <c r="E1039" s="159" t="s">
        <v>8</v>
      </c>
      <c r="F1039" s="159" t="s">
        <v>8</v>
      </c>
      <c r="G1039" s="159" t="s">
        <v>25</v>
      </c>
      <c r="H1039" s="159" t="s">
        <v>60</v>
      </c>
      <c r="I1039" s="175">
        <v>40</v>
      </c>
      <c r="J1039" s="23"/>
    </row>
    <row r="1040" spans="1:10" x14ac:dyDescent="0.25">
      <c r="A1040" s="65" t="str">
        <f t="shared" si="16"/>
        <v>Cohort 201542278Den HaagTotaal0 tot 23 jaarTotaalTotaal</v>
      </c>
      <c r="B1040" s="159" t="s">
        <v>16</v>
      </c>
      <c r="C1040" s="166">
        <v>42278</v>
      </c>
      <c r="D1040" s="159" t="s">
        <v>7</v>
      </c>
      <c r="E1040" s="159" t="s">
        <v>8</v>
      </c>
      <c r="F1040" s="159" t="s">
        <v>26</v>
      </c>
      <c r="G1040" s="159" t="s">
        <v>8</v>
      </c>
      <c r="H1040" s="162" t="s">
        <v>8</v>
      </c>
      <c r="I1040" s="175">
        <v>150</v>
      </c>
      <c r="J1040" s="23"/>
    </row>
    <row r="1041" spans="1:10" x14ac:dyDescent="0.25">
      <c r="A1041" s="65" t="str">
        <f t="shared" si="16"/>
        <v xml:space="preserve">Cohort 201542278Den HaagTotaal0 tot 23 jaarTotaalPrimair onderwijs </v>
      </c>
      <c r="B1041" s="159" t="s">
        <v>16</v>
      </c>
      <c r="C1041" s="166">
        <v>42278</v>
      </c>
      <c r="D1041" s="159" t="s">
        <v>7</v>
      </c>
      <c r="E1041" s="159" t="s">
        <v>8</v>
      </c>
      <c r="F1041" s="159" t="s">
        <v>26</v>
      </c>
      <c r="G1041" s="159" t="s">
        <v>8</v>
      </c>
      <c r="H1041" s="174" t="s">
        <v>55</v>
      </c>
      <c r="I1041" s="175">
        <v>25</v>
      </c>
      <c r="J1041" s="23"/>
    </row>
    <row r="1042" spans="1:10" x14ac:dyDescent="0.25">
      <c r="A1042" s="65" t="str">
        <f t="shared" si="16"/>
        <v>Cohort 201542278Den HaagTotaal0 tot 23 jaarTotaalVoortgezet onderwijs</v>
      </c>
      <c r="B1042" s="159" t="s">
        <v>16</v>
      </c>
      <c r="C1042" s="166">
        <v>42278</v>
      </c>
      <c r="D1042" s="159" t="s">
        <v>7</v>
      </c>
      <c r="E1042" s="159" t="s">
        <v>8</v>
      </c>
      <c r="F1042" s="159" t="s">
        <v>26</v>
      </c>
      <c r="G1042" s="159" t="s">
        <v>8</v>
      </c>
      <c r="H1042" s="174" t="s">
        <v>56</v>
      </c>
      <c r="I1042" s="175">
        <v>15</v>
      </c>
      <c r="J1042" s="23"/>
    </row>
    <row r="1043" spans="1:10" x14ac:dyDescent="0.25">
      <c r="A1043" s="65" t="str">
        <f t="shared" si="16"/>
        <v xml:space="preserve">Cohort 201542278Den HaagTotaal0 tot 23 jaarTotaalMiddelbaar beroepsonderwijs (mbo) </v>
      </c>
      <c r="B1043" s="159" t="s">
        <v>16</v>
      </c>
      <c r="C1043" s="166">
        <v>42278</v>
      </c>
      <c r="D1043" s="159" t="s">
        <v>7</v>
      </c>
      <c r="E1043" s="159" t="s">
        <v>8</v>
      </c>
      <c r="F1043" s="159" t="s">
        <v>26</v>
      </c>
      <c r="G1043" s="159" t="s">
        <v>8</v>
      </c>
      <c r="H1043" s="174" t="s">
        <v>57</v>
      </c>
      <c r="I1043" s="175">
        <v>0</v>
      </c>
      <c r="J1043" s="23"/>
    </row>
    <row r="1044" spans="1:10" x14ac:dyDescent="0.25">
      <c r="A1044" s="65" t="str">
        <f t="shared" si="16"/>
        <v xml:space="preserve">Cohort 201542278Den HaagTotaal0 tot 23 jaarTotaalHoger beroepsonderwijs (hbo) </v>
      </c>
      <c r="B1044" s="159" t="s">
        <v>16</v>
      </c>
      <c r="C1044" s="166">
        <v>42278</v>
      </c>
      <c r="D1044" s="159" t="s">
        <v>7</v>
      </c>
      <c r="E1044" s="159" t="s">
        <v>8</v>
      </c>
      <c r="F1044" s="159" t="s">
        <v>26</v>
      </c>
      <c r="G1044" s="159" t="s">
        <v>8</v>
      </c>
      <c r="H1044" s="174" t="s">
        <v>58</v>
      </c>
      <c r="I1044" s="175">
        <v>0</v>
      </c>
      <c r="J1044" s="23"/>
    </row>
    <row r="1045" spans="1:10" x14ac:dyDescent="0.25">
      <c r="A1045" s="65" t="str">
        <f t="shared" si="16"/>
        <v xml:space="preserve">Cohort 201542278Den HaagTotaal0 tot 23 jaarTotaalWetenschappelijk onderwijs (wo) </v>
      </c>
      <c r="B1045" s="159" t="s">
        <v>16</v>
      </c>
      <c r="C1045" s="166">
        <v>42278</v>
      </c>
      <c r="D1045" s="159" t="s">
        <v>7</v>
      </c>
      <c r="E1045" s="159" t="s">
        <v>8</v>
      </c>
      <c r="F1045" s="159" t="s">
        <v>26</v>
      </c>
      <c r="G1045" s="159" t="s">
        <v>8</v>
      </c>
      <c r="H1045" s="174" t="s">
        <v>59</v>
      </c>
      <c r="I1045" s="175">
        <v>0</v>
      </c>
      <c r="J1045" s="23"/>
    </row>
    <row r="1046" spans="1:10" x14ac:dyDescent="0.25">
      <c r="A1046" s="65" t="str">
        <f t="shared" si="16"/>
        <v>Cohort 201542278Den HaagTotaal0 tot 23 jaarTotaalGeen onderwijs</v>
      </c>
      <c r="B1046" s="159" t="s">
        <v>16</v>
      </c>
      <c r="C1046" s="166">
        <v>42278</v>
      </c>
      <c r="D1046" s="159" t="s">
        <v>7</v>
      </c>
      <c r="E1046" s="159" t="s">
        <v>8</v>
      </c>
      <c r="F1046" s="159" t="s">
        <v>26</v>
      </c>
      <c r="G1046" s="159" t="s">
        <v>8</v>
      </c>
      <c r="H1046" s="159" t="s">
        <v>60</v>
      </c>
      <c r="I1046" s="175">
        <v>110</v>
      </c>
      <c r="J1046" s="23"/>
    </row>
    <row r="1047" spans="1:10" x14ac:dyDescent="0.25">
      <c r="A1047" s="65" t="str">
        <f t="shared" si="16"/>
        <v>Cohort 201542278Den HaagTotaal0 tot 23 jaarSyriëTotaal</v>
      </c>
      <c r="B1047" s="159" t="s">
        <v>16</v>
      </c>
      <c r="C1047" s="166">
        <v>42278</v>
      </c>
      <c r="D1047" s="159" t="s">
        <v>7</v>
      </c>
      <c r="E1047" s="159" t="s">
        <v>8</v>
      </c>
      <c r="F1047" s="159" t="s">
        <v>26</v>
      </c>
      <c r="G1047" s="159" t="s">
        <v>23</v>
      </c>
      <c r="H1047" s="162" t="s">
        <v>8</v>
      </c>
      <c r="I1047" s="175">
        <v>65</v>
      </c>
      <c r="J1047" s="23"/>
    </row>
    <row r="1048" spans="1:10" x14ac:dyDescent="0.25">
      <c r="A1048" s="65" t="str">
        <f t="shared" si="16"/>
        <v xml:space="preserve">Cohort 201542278Den HaagTotaal0 tot 23 jaarSyriëPrimair onderwijs </v>
      </c>
      <c r="B1048" s="159" t="s">
        <v>16</v>
      </c>
      <c r="C1048" s="166">
        <v>42278</v>
      </c>
      <c r="D1048" s="159" t="s">
        <v>7</v>
      </c>
      <c r="E1048" s="159" t="s">
        <v>8</v>
      </c>
      <c r="F1048" s="159" t="s">
        <v>26</v>
      </c>
      <c r="G1048" s="159" t="s">
        <v>23</v>
      </c>
      <c r="H1048" s="174" t="s">
        <v>55</v>
      </c>
      <c r="I1048" s="175">
        <v>20</v>
      </c>
      <c r="J1048" s="23"/>
    </row>
    <row r="1049" spans="1:10" x14ac:dyDescent="0.25">
      <c r="A1049" s="65" t="str">
        <f t="shared" si="16"/>
        <v>Cohort 201542278Den HaagTotaal0 tot 23 jaarSyriëVoortgezet onderwijs</v>
      </c>
      <c r="B1049" s="159" t="s">
        <v>16</v>
      </c>
      <c r="C1049" s="166">
        <v>42278</v>
      </c>
      <c r="D1049" s="159" t="s">
        <v>7</v>
      </c>
      <c r="E1049" s="159" t="s">
        <v>8</v>
      </c>
      <c r="F1049" s="159" t="s">
        <v>26</v>
      </c>
      <c r="G1049" s="159" t="s">
        <v>23</v>
      </c>
      <c r="H1049" s="174" t="s">
        <v>56</v>
      </c>
      <c r="I1049" s="175">
        <v>5</v>
      </c>
      <c r="J1049" s="23"/>
    </row>
    <row r="1050" spans="1:10" x14ac:dyDescent="0.25">
      <c r="A1050" s="65" t="str">
        <f t="shared" si="16"/>
        <v xml:space="preserve">Cohort 201542278Den HaagTotaal0 tot 23 jaarSyriëMiddelbaar beroepsonderwijs (mbo) </v>
      </c>
      <c r="B1050" s="159" t="s">
        <v>16</v>
      </c>
      <c r="C1050" s="166">
        <v>42278</v>
      </c>
      <c r="D1050" s="159" t="s">
        <v>7</v>
      </c>
      <c r="E1050" s="159" t="s">
        <v>8</v>
      </c>
      <c r="F1050" s="159" t="s">
        <v>26</v>
      </c>
      <c r="G1050" s="159" t="s">
        <v>23</v>
      </c>
      <c r="H1050" s="174" t="s">
        <v>57</v>
      </c>
      <c r="I1050" s="175">
        <v>0</v>
      </c>
      <c r="J1050" s="23"/>
    </row>
    <row r="1051" spans="1:10" x14ac:dyDescent="0.25">
      <c r="A1051" s="65" t="str">
        <f t="shared" si="16"/>
        <v xml:space="preserve">Cohort 201542278Den HaagTotaal0 tot 23 jaarSyriëHoger beroepsonderwijs (hbo) </v>
      </c>
      <c r="B1051" s="159" t="s">
        <v>16</v>
      </c>
      <c r="C1051" s="166">
        <v>42278</v>
      </c>
      <c r="D1051" s="159" t="s">
        <v>7</v>
      </c>
      <c r="E1051" s="159" t="s">
        <v>8</v>
      </c>
      <c r="F1051" s="159" t="s">
        <v>26</v>
      </c>
      <c r="G1051" s="159" t="s">
        <v>23</v>
      </c>
      <c r="H1051" s="174" t="s">
        <v>58</v>
      </c>
      <c r="I1051" s="175">
        <v>0</v>
      </c>
      <c r="J1051" s="23"/>
    </row>
    <row r="1052" spans="1:10" x14ac:dyDescent="0.25">
      <c r="A1052" s="65" t="str">
        <f t="shared" si="16"/>
        <v xml:space="preserve">Cohort 201542278Den HaagTotaal0 tot 23 jaarSyriëWetenschappelijk onderwijs (wo) </v>
      </c>
      <c r="B1052" s="159" t="s">
        <v>16</v>
      </c>
      <c r="C1052" s="166">
        <v>42278</v>
      </c>
      <c r="D1052" s="159" t="s">
        <v>7</v>
      </c>
      <c r="E1052" s="159" t="s">
        <v>8</v>
      </c>
      <c r="F1052" s="159" t="s">
        <v>26</v>
      </c>
      <c r="G1052" s="159" t="s">
        <v>23</v>
      </c>
      <c r="H1052" s="174" t="s">
        <v>59</v>
      </c>
      <c r="I1052" s="175">
        <v>0</v>
      </c>
      <c r="J1052" s="23"/>
    </row>
    <row r="1053" spans="1:10" x14ac:dyDescent="0.25">
      <c r="A1053" s="65" t="str">
        <f t="shared" si="16"/>
        <v>Cohort 201542278Den HaagTotaal0 tot 23 jaarSyriëGeen onderwijs</v>
      </c>
      <c r="B1053" s="159" t="s">
        <v>16</v>
      </c>
      <c r="C1053" s="166">
        <v>42278</v>
      </c>
      <c r="D1053" s="159" t="s">
        <v>7</v>
      </c>
      <c r="E1053" s="159" t="s">
        <v>8</v>
      </c>
      <c r="F1053" s="159" t="s">
        <v>26</v>
      </c>
      <c r="G1053" s="159" t="s">
        <v>23</v>
      </c>
      <c r="H1053" s="159" t="s">
        <v>60</v>
      </c>
      <c r="I1053" s="175">
        <v>40</v>
      </c>
      <c r="J1053" s="23"/>
    </row>
    <row r="1054" spans="1:10" x14ac:dyDescent="0.25">
      <c r="A1054" s="65" t="str">
        <f t="shared" si="16"/>
        <v>Cohort 201542278Den HaagTotaal0 tot 23 jaarEritreaTotaal</v>
      </c>
      <c r="B1054" s="159" t="s">
        <v>16</v>
      </c>
      <c r="C1054" s="166">
        <v>42278</v>
      </c>
      <c r="D1054" s="159" t="s">
        <v>7</v>
      </c>
      <c r="E1054" s="159" t="s">
        <v>8</v>
      </c>
      <c r="F1054" s="159" t="s">
        <v>26</v>
      </c>
      <c r="G1054" s="159" t="s">
        <v>24</v>
      </c>
      <c r="H1054" s="162" t="s">
        <v>8</v>
      </c>
      <c r="I1054" s="175">
        <v>55</v>
      </c>
      <c r="J1054" s="23"/>
    </row>
    <row r="1055" spans="1:10" x14ac:dyDescent="0.25">
      <c r="A1055" s="65" t="str">
        <f t="shared" si="16"/>
        <v xml:space="preserve">Cohort 201542278Den HaagTotaal0 tot 23 jaarEritreaPrimair onderwijs </v>
      </c>
      <c r="B1055" s="159" t="s">
        <v>16</v>
      </c>
      <c r="C1055" s="166">
        <v>42278</v>
      </c>
      <c r="D1055" s="159" t="s">
        <v>7</v>
      </c>
      <c r="E1055" s="159" t="s">
        <v>8</v>
      </c>
      <c r="F1055" s="159" t="s">
        <v>26</v>
      </c>
      <c r="G1055" s="159" t="s">
        <v>24</v>
      </c>
      <c r="H1055" s="174" t="s">
        <v>55</v>
      </c>
      <c r="I1055" s="175">
        <v>0</v>
      </c>
      <c r="J1055" s="23"/>
    </row>
    <row r="1056" spans="1:10" x14ac:dyDescent="0.25">
      <c r="A1056" s="65" t="str">
        <f t="shared" si="16"/>
        <v>Cohort 201542278Den HaagTotaal0 tot 23 jaarEritreaVoortgezet onderwijs</v>
      </c>
      <c r="B1056" s="159" t="s">
        <v>16</v>
      </c>
      <c r="C1056" s="166">
        <v>42278</v>
      </c>
      <c r="D1056" s="159" t="s">
        <v>7</v>
      </c>
      <c r="E1056" s="159" t="s">
        <v>8</v>
      </c>
      <c r="F1056" s="159" t="s">
        <v>26</v>
      </c>
      <c r="G1056" s="159" t="s">
        <v>24</v>
      </c>
      <c r="H1056" s="174" t="s">
        <v>56</v>
      </c>
      <c r="I1056" s="175">
        <v>0</v>
      </c>
      <c r="J1056" s="23"/>
    </row>
    <row r="1057" spans="1:10" x14ac:dyDescent="0.25">
      <c r="A1057" s="65" t="str">
        <f t="shared" si="16"/>
        <v xml:space="preserve">Cohort 201542278Den HaagTotaal0 tot 23 jaarEritreaMiddelbaar beroepsonderwijs (mbo) </v>
      </c>
      <c r="B1057" s="159" t="s">
        <v>16</v>
      </c>
      <c r="C1057" s="166">
        <v>42278</v>
      </c>
      <c r="D1057" s="159" t="s">
        <v>7</v>
      </c>
      <c r="E1057" s="159" t="s">
        <v>8</v>
      </c>
      <c r="F1057" s="159" t="s">
        <v>26</v>
      </c>
      <c r="G1057" s="159" t="s">
        <v>24</v>
      </c>
      <c r="H1057" s="174" t="s">
        <v>57</v>
      </c>
      <c r="I1057" s="175">
        <v>0</v>
      </c>
      <c r="J1057" s="23"/>
    </row>
    <row r="1058" spans="1:10" x14ac:dyDescent="0.25">
      <c r="A1058" s="65" t="str">
        <f t="shared" si="16"/>
        <v xml:space="preserve">Cohort 201542278Den HaagTotaal0 tot 23 jaarEritreaHoger beroepsonderwijs (hbo) </v>
      </c>
      <c r="B1058" s="159" t="s">
        <v>16</v>
      </c>
      <c r="C1058" s="166">
        <v>42278</v>
      </c>
      <c r="D1058" s="159" t="s">
        <v>7</v>
      </c>
      <c r="E1058" s="159" t="s">
        <v>8</v>
      </c>
      <c r="F1058" s="159" t="s">
        <v>26</v>
      </c>
      <c r="G1058" s="159" t="s">
        <v>24</v>
      </c>
      <c r="H1058" s="174" t="s">
        <v>58</v>
      </c>
      <c r="I1058" s="175">
        <v>0</v>
      </c>
      <c r="J1058" s="23"/>
    </row>
    <row r="1059" spans="1:10" x14ac:dyDescent="0.25">
      <c r="A1059" s="65" t="str">
        <f t="shared" si="16"/>
        <v xml:space="preserve">Cohort 201542278Den HaagTotaal0 tot 23 jaarEritreaWetenschappelijk onderwijs (wo) </v>
      </c>
      <c r="B1059" s="159" t="s">
        <v>16</v>
      </c>
      <c r="C1059" s="166">
        <v>42278</v>
      </c>
      <c r="D1059" s="159" t="s">
        <v>7</v>
      </c>
      <c r="E1059" s="159" t="s">
        <v>8</v>
      </c>
      <c r="F1059" s="159" t="s">
        <v>26</v>
      </c>
      <c r="G1059" s="159" t="s">
        <v>24</v>
      </c>
      <c r="H1059" s="174" t="s">
        <v>59</v>
      </c>
      <c r="I1059" s="175">
        <v>0</v>
      </c>
      <c r="J1059" s="23"/>
    </row>
    <row r="1060" spans="1:10" x14ac:dyDescent="0.25">
      <c r="A1060" s="65" t="str">
        <f t="shared" si="16"/>
        <v>Cohort 201542278Den HaagTotaal0 tot 23 jaarEritreaGeen onderwijs</v>
      </c>
      <c r="B1060" s="159" t="s">
        <v>16</v>
      </c>
      <c r="C1060" s="166">
        <v>42278</v>
      </c>
      <c r="D1060" s="159" t="s">
        <v>7</v>
      </c>
      <c r="E1060" s="159" t="s">
        <v>8</v>
      </c>
      <c r="F1060" s="159" t="s">
        <v>26</v>
      </c>
      <c r="G1060" s="159" t="s">
        <v>24</v>
      </c>
      <c r="H1060" s="159" t="s">
        <v>60</v>
      </c>
      <c r="I1060" s="175">
        <v>55</v>
      </c>
      <c r="J1060" s="23"/>
    </row>
    <row r="1061" spans="1:10" x14ac:dyDescent="0.25">
      <c r="A1061" s="65" t="str">
        <f t="shared" si="16"/>
        <v>Cohort 201542278Den HaagTotaal0 tot 23 jaarOverigTotaal</v>
      </c>
      <c r="B1061" s="159" t="s">
        <v>16</v>
      </c>
      <c r="C1061" s="166">
        <v>42278</v>
      </c>
      <c r="D1061" s="159" t="s">
        <v>7</v>
      </c>
      <c r="E1061" s="159" t="s">
        <v>8</v>
      </c>
      <c r="F1061" s="159" t="s">
        <v>26</v>
      </c>
      <c r="G1061" s="159" t="s">
        <v>25</v>
      </c>
      <c r="H1061" s="162" t="s">
        <v>8</v>
      </c>
      <c r="I1061" s="175">
        <v>30</v>
      </c>
      <c r="J1061" s="23"/>
    </row>
    <row r="1062" spans="1:10" x14ac:dyDescent="0.25">
      <c r="A1062" s="65" t="str">
        <f t="shared" si="16"/>
        <v xml:space="preserve">Cohort 201542278Den HaagTotaal0 tot 23 jaarOverigPrimair onderwijs </v>
      </c>
      <c r="B1062" s="159" t="s">
        <v>16</v>
      </c>
      <c r="C1062" s="166">
        <v>42278</v>
      </c>
      <c r="D1062" s="159" t="s">
        <v>7</v>
      </c>
      <c r="E1062" s="159" t="s">
        <v>8</v>
      </c>
      <c r="F1062" s="159" t="s">
        <v>26</v>
      </c>
      <c r="G1062" s="159" t="s">
        <v>25</v>
      </c>
      <c r="H1062" s="174" t="s">
        <v>55</v>
      </c>
      <c r="I1062" s="175">
        <v>5</v>
      </c>
      <c r="J1062" s="23"/>
    </row>
    <row r="1063" spans="1:10" x14ac:dyDescent="0.25">
      <c r="A1063" s="65" t="str">
        <f t="shared" si="16"/>
        <v>Cohort 201542278Den HaagTotaal0 tot 23 jaarOverigVoortgezet onderwijs</v>
      </c>
      <c r="B1063" s="159" t="s">
        <v>16</v>
      </c>
      <c r="C1063" s="166">
        <v>42278</v>
      </c>
      <c r="D1063" s="159" t="s">
        <v>7</v>
      </c>
      <c r="E1063" s="159" t="s">
        <v>8</v>
      </c>
      <c r="F1063" s="159" t="s">
        <v>26</v>
      </c>
      <c r="G1063" s="159" t="s">
        <v>25</v>
      </c>
      <c r="H1063" s="174" t="s">
        <v>56</v>
      </c>
      <c r="I1063" s="175">
        <v>5</v>
      </c>
      <c r="J1063" s="23"/>
    </row>
    <row r="1064" spans="1:10" x14ac:dyDescent="0.25">
      <c r="A1064" s="65" t="str">
        <f t="shared" si="16"/>
        <v xml:space="preserve">Cohort 201542278Den HaagTotaal0 tot 23 jaarOverigMiddelbaar beroepsonderwijs (mbo) </v>
      </c>
      <c r="B1064" s="159" t="s">
        <v>16</v>
      </c>
      <c r="C1064" s="166">
        <v>42278</v>
      </c>
      <c r="D1064" s="159" t="s">
        <v>7</v>
      </c>
      <c r="E1064" s="159" t="s">
        <v>8</v>
      </c>
      <c r="F1064" s="159" t="s">
        <v>26</v>
      </c>
      <c r="G1064" s="159" t="s">
        <v>25</v>
      </c>
      <c r="H1064" s="174" t="s">
        <v>57</v>
      </c>
      <c r="I1064" s="175">
        <v>0</v>
      </c>
      <c r="J1064" s="23"/>
    </row>
    <row r="1065" spans="1:10" x14ac:dyDescent="0.25">
      <c r="A1065" s="65" t="str">
        <f t="shared" si="16"/>
        <v xml:space="preserve">Cohort 201542278Den HaagTotaal0 tot 23 jaarOverigHoger beroepsonderwijs (hbo) </v>
      </c>
      <c r="B1065" s="159" t="s">
        <v>16</v>
      </c>
      <c r="C1065" s="166">
        <v>42278</v>
      </c>
      <c r="D1065" s="159" t="s">
        <v>7</v>
      </c>
      <c r="E1065" s="159" t="s">
        <v>8</v>
      </c>
      <c r="F1065" s="159" t="s">
        <v>26</v>
      </c>
      <c r="G1065" s="159" t="s">
        <v>25</v>
      </c>
      <c r="H1065" s="174" t="s">
        <v>58</v>
      </c>
      <c r="I1065" s="175">
        <v>0</v>
      </c>
      <c r="J1065" s="23"/>
    </row>
    <row r="1066" spans="1:10" x14ac:dyDescent="0.25">
      <c r="A1066" s="65" t="str">
        <f t="shared" si="16"/>
        <v xml:space="preserve">Cohort 201542278Den HaagTotaal0 tot 23 jaarOverigWetenschappelijk onderwijs (wo) </v>
      </c>
      <c r="B1066" s="159" t="s">
        <v>16</v>
      </c>
      <c r="C1066" s="166">
        <v>42278</v>
      </c>
      <c r="D1066" s="159" t="s">
        <v>7</v>
      </c>
      <c r="E1066" s="159" t="s">
        <v>8</v>
      </c>
      <c r="F1066" s="159" t="s">
        <v>26</v>
      </c>
      <c r="G1066" s="159" t="s">
        <v>25</v>
      </c>
      <c r="H1066" s="174" t="s">
        <v>59</v>
      </c>
      <c r="I1066" s="175">
        <v>0</v>
      </c>
      <c r="J1066" s="23"/>
    </row>
    <row r="1067" spans="1:10" x14ac:dyDescent="0.25">
      <c r="A1067" s="65" t="str">
        <f t="shared" si="16"/>
        <v>Cohort 201542278Den HaagTotaal0 tot 23 jaarOverigGeen onderwijs</v>
      </c>
      <c r="B1067" s="159" t="s">
        <v>16</v>
      </c>
      <c r="C1067" s="166">
        <v>42278</v>
      </c>
      <c r="D1067" s="159" t="s">
        <v>7</v>
      </c>
      <c r="E1067" s="159" t="s">
        <v>8</v>
      </c>
      <c r="F1067" s="159" t="s">
        <v>26</v>
      </c>
      <c r="G1067" s="159" t="s">
        <v>25</v>
      </c>
      <c r="H1067" s="159" t="s">
        <v>60</v>
      </c>
      <c r="I1067" s="175">
        <v>20</v>
      </c>
      <c r="J1067" s="23"/>
    </row>
    <row r="1068" spans="1:10" x14ac:dyDescent="0.25">
      <c r="A1068" s="65" t="str">
        <f t="shared" si="16"/>
        <v>Cohort 201542278Den HaagTotaal23 tot 30 jaarTotaalTotaal</v>
      </c>
      <c r="B1068" s="159" t="s">
        <v>16</v>
      </c>
      <c r="C1068" s="166">
        <v>42278</v>
      </c>
      <c r="D1068" s="159" t="s">
        <v>7</v>
      </c>
      <c r="E1068" s="159" t="s">
        <v>8</v>
      </c>
      <c r="F1068" s="159" t="s">
        <v>61</v>
      </c>
      <c r="G1068" s="159" t="s">
        <v>8</v>
      </c>
      <c r="H1068" s="162" t="s">
        <v>8</v>
      </c>
      <c r="I1068" s="175">
        <v>185</v>
      </c>
      <c r="J1068" s="23"/>
    </row>
    <row r="1069" spans="1:10" x14ac:dyDescent="0.25">
      <c r="A1069" s="65" t="str">
        <f t="shared" si="16"/>
        <v xml:space="preserve">Cohort 201542278Den HaagTotaal23 tot 30 jaarTotaalPrimair onderwijs </v>
      </c>
      <c r="B1069" s="159" t="s">
        <v>16</v>
      </c>
      <c r="C1069" s="166">
        <v>42278</v>
      </c>
      <c r="D1069" s="159" t="s">
        <v>7</v>
      </c>
      <c r="E1069" s="159" t="s">
        <v>8</v>
      </c>
      <c r="F1069" s="159" t="s">
        <v>61</v>
      </c>
      <c r="G1069" s="159" t="s">
        <v>8</v>
      </c>
      <c r="H1069" s="174" t="s">
        <v>55</v>
      </c>
      <c r="I1069" s="175">
        <v>0</v>
      </c>
      <c r="J1069" s="23"/>
    </row>
    <row r="1070" spans="1:10" x14ac:dyDescent="0.25">
      <c r="A1070" s="65" t="str">
        <f t="shared" si="16"/>
        <v>Cohort 201542278Den HaagTotaal23 tot 30 jaarTotaalVoortgezet onderwijs</v>
      </c>
      <c r="B1070" s="159" t="s">
        <v>16</v>
      </c>
      <c r="C1070" s="166">
        <v>42278</v>
      </c>
      <c r="D1070" s="159" t="s">
        <v>7</v>
      </c>
      <c r="E1070" s="159" t="s">
        <v>8</v>
      </c>
      <c r="F1070" s="159" t="s">
        <v>61</v>
      </c>
      <c r="G1070" s="159" t="s">
        <v>8</v>
      </c>
      <c r="H1070" s="174" t="s">
        <v>56</v>
      </c>
      <c r="I1070" s="175">
        <v>0</v>
      </c>
      <c r="J1070" s="23"/>
    </row>
    <row r="1071" spans="1:10" x14ac:dyDescent="0.25">
      <c r="A1071" s="65" t="str">
        <f t="shared" si="16"/>
        <v xml:space="preserve">Cohort 201542278Den HaagTotaal23 tot 30 jaarTotaalMiddelbaar beroepsonderwijs (mbo) </v>
      </c>
      <c r="B1071" s="159" t="s">
        <v>16</v>
      </c>
      <c r="C1071" s="166">
        <v>42278</v>
      </c>
      <c r="D1071" s="159" t="s">
        <v>7</v>
      </c>
      <c r="E1071" s="159" t="s">
        <v>8</v>
      </c>
      <c r="F1071" s="159" t="s">
        <v>61</v>
      </c>
      <c r="G1071" s="159" t="s">
        <v>8</v>
      </c>
      <c r="H1071" s="174" t="s">
        <v>57</v>
      </c>
      <c r="I1071" s="175">
        <v>0</v>
      </c>
      <c r="J1071" s="23"/>
    </row>
    <row r="1072" spans="1:10" x14ac:dyDescent="0.25">
      <c r="A1072" s="65" t="str">
        <f t="shared" si="16"/>
        <v xml:space="preserve">Cohort 201542278Den HaagTotaal23 tot 30 jaarTotaalHoger beroepsonderwijs (hbo) </v>
      </c>
      <c r="B1072" s="159" t="s">
        <v>16</v>
      </c>
      <c r="C1072" s="166">
        <v>42278</v>
      </c>
      <c r="D1072" s="159" t="s">
        <v>7</v>
      </c>
      <c r="E1072" s="159" t="s">
        <v>8</v>
      </c>
      <c r="F1072" s="159" t="s">
        <v>61</v>
      </c>
      <c r="G1072" s="159" t="s">
        <v>8</v>
      </c>
      <c r="H1072" s="174" t="s">
        <v>58</v>
      </c>
      <c r="I1072" s="175">
        <v>0</v>
      </c>
      <c r="J1072" s="23"/>
    </row>
    <row r="1073" spans="1:10" x14ac:dyDescent="0.25">
      <c r="A1073" s="65" t="str">
        <f t="shared" si="16"/>
        <v xml:space="preserve">Cohort 201542278Den HaagTotaal23 tot 30 jaarTotaalWetenschappelijk onderwijs (wo) </v>
      </c>
      <c r="B1073" s="159" t="s">
        <v>16</v>
      </c>
      <c r="C1073" s="166">
        <v>42278</v>
      </c>
      <c r="D1073" s="159" t="s">
        <v>7</v>
      </c>
      <c r="E1073" s="159" t="s">
        <v>8</v>
      </c>
      <c r="F1073" s="159" t="s">
        <v>61</v>
      </c>
      <c r="G1073" s="159" t="s">
        <v>8</v>
      </c>
      <c r="H1073" s="174" t="s">
        <v>59</v>
      </c>
      <c r="I1073" s="175">
        <v>0</v>
      </c>
      <c r="J1073" s="23"/>
    </row>
    <row r="1074" spans="1:10" x14ac:dyDescent="0.25">
      <c r="A1074" s="65" t="str">
        <f t="shared" si="16"/>
        <v>Cohort 201542278Den HaagTotaal23 tot 30 jaarTotaalGeen onderwijs</v>
      </c>
      <c r="B1074" s="159" t="s">
        <v>16</v>
      </c>
      <c r="C1074" s="166">
        <v>42278</v>
      </c>
      <c r="D1074" s="159" t="s">
        <v>7</v>
      </c>
      <c r="E1074" s="159" t="s">
        <v>8</v>
      </c>
      <c r="F1074" s="159" t="s">
        <v>61</v>
      </c>
      <c r="G1074" s="159" t="s">
        <v>8</v>
      </c>
      <c r="H1074" s="159" t="s">
        <v>60</v>
      </c>
      <c r="I1074" s="175">
        <v>185</v>
      </c>
      <c r="J1074" s="23"/>
    </row>
    <row r="1075" spans="1:10" x14ac:dyDescent="0.25">
      <c r="A1075" s="65" t="str">
        <f t="shared" si="16"/>
        <v>Cohort 201542278Den HaagTotaal23 tot 30 jaarSyriëTotaal</v>
      </c>
      <c r="B1075" s="159" t="s">
        <v>16</v>
      </c>
      <c r="C1075" s="166">
        <v>42278</v>
      </c>
      <c r="D1075" s="159" t="s">
        <v>7</v>
      </c>
      <c r="E1075" s="159" t="s">
        <v>8</v>
      </c>
      <c r="F1075" s="159" t="s">
        <v>61</v>
      </c>
      <c r="G1075" s="159" t="s">
        <v>23</v>
      </c>
      <c r="H1075" s="162" t="s">
        <v>8</v>
      </c>
      <c r="I1075" s="175">
        <v>65</v>
      </c>
      <c r="J1075" s="23"/>
    </row>
    <row r="1076" spans="1:10" x14ac:dyDescent="0.25">
      <c r="A1076" s="65" t="str">
        <f t="shared" si="16"/>
        <v xml:space="preserve">Cohort 201542278Den HaagTotaal23 tot 30 jaarSyriëPrimair onderwijs </v>
      </c>
      <c r="B1076" s="159" t="s">
        <v>16</v>
      </c>
      <c r="C1076" s="166">
        <v>42278</v>
      </c>
      <c r="D1076" s="159" t="s">
        <v>7</v>
      </c>
      <c r="E1076" s="159" t="s">
        <v>8</v>
      </c>
      <c r="F1076" s="159" t="s">
        <v>61</v>
      </c>
      <c r="G1076" s="159" t="s">
        <v>23</v>
      </c>
      <c r="H1076" s="174" t="s">
        <v>55</v>
      </c>
      <c r="I1076" s="175">
        <v>0</v>
      </c>
      <c r="J1076" s="23"/>
    </row>
    <row r="1077" spans="1:10" x14ac:dyDescent="0.25">
      <c r="A1077" s="65" t="str">
        <f t="shared" si="16"/>
        <v>Cohort 201542278Den HaagTotaal23 tot 30 jaarSyriëVoortgezet onderwijs</v>
      </c>
      <c r="B1077" s="159" t="s">
        <v>16</v>
      </c>
      <c r="C1077" s="166">
        <v>42278</v>
      </c>
      <c r="D1077" s="159" t="s">
        <v>7</v>
      </c>
      <c r="E1077" s="159" t="s">
        <v>8</v>
      </c>
      <c r="F1077" s="159" t="s">
        <v>61</v>
      </c>
      <c r="G1077" s="159" t="s">
        <v>23</v>
      </c>
      <c r="H1077" s="174" t="s">
        <v>56</v>
      </c>
      <c r="I1077" s="175">
        <v>0</v>
      </c>
      <c r="J1077" s="23"/>
    </row>
    <row r="1078" spans="1:10" x14ac:dyDescent="0.25">
      <c r="A1078" s="65" t="str">
        <f t="shared" si="16"/>
        <v xml:space="preserve">Cohort 201542278Den HaagTotaal23 tot 30 jaarSyriëMiddelbaar beroepsonderwijs (mbo) </v>
      </c>
      <c r="B1078" s="159" t="s">
        <v>16</v>
      </c>
      <c r="C1078" s="166">
        <v>42278</v>
      </c>
      <c r="D1078" s="159" t="s">
        <v>7</v>
      </c>
      <c r="E1078" s="159" t="s">
        <v>8</v>
      </c>
      <c r="F1078" s="159" t="s">
        <v>61</v>
      </c>
      <c r="G1078" s="159" t="s">
        <v>23</v>
      </c>
      <c r="H1078" s="174" t="s">
        <v>57</v>
      </c>
      <c r="I1078" s="175">
        <v>0</v>
      </c>
      <c r="J1078" s="23"/>
    </row>
    <row r="1079" spans="1:10" x14ac:dyDescent="0.25">
      <c r="A1079" s="65" t="str">
        <f t="shared" si="16"/>
        <v xml:space="preserve">Cohort 201542278Den HaagTotaal23 tot 30 jaarSyriëHoger beroepsonderwijs (hbo) </v>
      </c>
      <c r="B1079" s="159" t="s">
        <v>16</v>
      </c>
      <c r="C1079" s="166">
        <v>42278</v>
      </c>
      <c r="D1079" s="159" t="s">
        <v>7</v>
      </c>
      <c r="E1079" s="159" t="s">
        <v>8</v>
      </c>
      <c r="F1079" s="159" t="s">
        <v>61</v>
      </c>
      <c r="G1079" s="159" t="s">
        <v>23</v>
      </c>
      <c r="H1079" s="174" t="s">
        <v>58</v>
      </c>
      <c r="I1079" s="175">
        <v>0</v>
      </c>
      <c r="J1079" s="23"/>
    </row>
    <row r="1080" spans="1:10" x14ac:dyDescent="0.25">
      <c r="A1080" s="65" t="str">
        <f t="shared" si="16"/>
        <v xml:space="preserve">Cohort 201542278Den HaagTotaal23 tot 30 jaarSyriëWetenschappelijk onderwijs (wo) </v>
      </c>
      <c r="B1080" s="159" t="s">
        <v>16</v>
      </c>
      <c r="C1080" s="166">
        <v>42278</v>
      </c>
      <c r="D1080" s="159" t="s">
        <v>7</v>
      </c>
      <c r="E1080" s="159" t="s">
        <v>8</v>
      </c>
      <c r="F1080" s="159" t="s">
        <v>61</v>
      </c>
      <c r="G1080" s="159" t="s">
        <v>23</v>
      </c>
      <c r="H1080" s="174" t="s">
        <v>59</v>
      </c>
      <c r="I1080" s="175">
        <v>0</v>
      </c>
      <c r="J1080" s="23"/>
    </row>
    <row r="1081" spans="1:10" x14ac:dyDescent="0.25">
      <c r="A1081" s="65" t="str">
        <f t="shared" si="16"/>
        <v>Cohort 201542278Den HaagTotaal23 tot 30 jaarSyriëGeen onderwijs</v>
      </c>
      <c r="B1081" s="159" t="s">
        <v>16</v>
      </c>
      <c r="C1081" s="166">
        <v>42278</v>
      </c>
      <c r="D1081" s="159" t="s">
        <v>7</v>
      </c>
      <c r="E1081" s="159" t="s">
        <v>8</v>
      </c>
      <c r="F1081" s="159" t="s">
        <v>61</v>
      </c>
      <c r="G1081" s="159" t="s">
        <v>23</v>
      </c>
      <c r="H1081" s="159" t="s">
        <v>60</v>
      </c>
      <c r="I1081" s="175">
        <v>65</v>
      </c>
      <c r="J1081" s="23"/>
    </row>
    <row r="1082" spans="1:10" x14ac:dyDescent="0.25">
      <c r="A1082" s="65" t="str">
        <f t="shared" si="16"/>
        <v>Cohort 201542278Den HaagTotaal23 tot 30 jaarEritreaTotaal</v>
      </c>
      <c r="B1082" s="159" t="s">
        <v>16</v>
      </c>
      <c r="C1082" s="166">
        <v>42278</v>
      </c>
      <c r="D1082" s="159" t="s">
        <v>7</v>
      </c>
      <c r="E1082" s="159" t="s">
        <v>8</v>
      </c>
      <c r="F1082" s="159" t="s">
        <v>61</v>
      </c>
      <c r="G1082" s="159" t="s">
        <v>24</v>
      </c>
      <c r="H1082" s="162" t="s">
        <v>8</v>
      </c>
      <c r="I1082" s="175">
        <v>100</v>
      </c>
      <c r="J1082" s="23"/>
    </row>
    <row r="1083" spans="1:10" x14ac:dyDescent="0.25">
      <c r="A1083" s="65" t="str">
        <f t="shared" si="16"/>
        <v xml:space="preserve">Cohort 201542278Den HaagTotaal23 tot 30 jaarEritreaPrimair onderwijs </v>
      </c>
      <c r="B1083" s="159" t="s">
        <v>16</v>
      </c>
      <c r="C1083" s="166">
        <v>42278</v>
      </c>
      <c r="D1083" s="159" t="s">
        <v>7</v>
      </c>
      <c r="E1083" s="159" t="s">
        <v>8</v>
      </c>
      <c r="F1083" s="159" t="s">
        <v>61</v>
      </c>
      <c r="G1083" s="159" t="s">
        <v>24</v>
      </c>
      <c r="H1083" s="174" t="s">
        <v>55</v>
      </c>
      <c r="I1083" s="175">
        <v>0</v>
      </c>
      <c r="J1083" s="23"/>
    </row>
    <row r="1084" spans="1:10" x14ac:dyDescent="0.25">
      <c r="A1084" s="65" t="str">
        <f t="shared" si="16"/>
        <v>Cohort 201542278Den HaagTotaal23 tot 30 jaarEritreaVoortgezet onderwijs</v>
      </c>
      <c r="B1084" s="159" t="s">
        <v>16</v>
      </c>
      <c r="C1084" s="166">
        <v>42278</v>
      </c>
      <c r="D1084" s="159" t="s">
        <v>7</v>
      </c>
      <c r="E1084" s="159" t="s">
        <v>8</v>
      </c>
      <c r="F1084" s="159" t="s">
        <v>61</v>
      </c>
      <c r="G1084" s="159" t="s">
        <v>24</v>
      </c>
      <c r="H1084" s="174" t="s">
        <v>56</v>
      </c>
      <c r="I1084" s="175">
        <v>0</v>
      </c>
      <c r="J1084" s="23"/>
    </row>
    <row r="1085" spans="1:10" x14ac:dyDescent="0.25">
      <c r="A1085" s="65" t="str">
        <f t="shared" si="16"/>
        <v xml:space="preserve">Cohort 201542278Den HaagTotaal23 tot 30 jaarEritreaMiddelbaar beroepsonderwijs (mbo) </v>
      </c>
      <c r="B1085" s="159" t="s">
        <v>16</v>
      </c>
      <c r="C1085" s="166">
        <v>42278</v>
      </c>
      <c r="D1085" s="159" t="s">
        <v>7</v>
      </c>
      <c r="E1085" s="159" t="s">
        <v>8</v>
      </c>
      <c r="F1085" s="159" t="s">
        <v>61</v>
      </c>
      <c r="G1085" s="159" t="s">
        <v>24</v>
      </c>
      <c r="H1085" s="174" t="s">
        <v>57</v>
      </c>
      <c r="I1085" s="175">
        <v>0</v>
      </c>
      <c r="J1085" s="23"/>
    </row>
    <row r="1086" spans="1:10" x14ac:dyDescent="0.25">
      <c r="A1086" s="65" t="str">
        <f t="shared" si="16"/>
        <v xml:space="preserve">Cohort 201542278Den HaagTotaal23 tot 30 jaarEritreaHoger beroepsonderwijs (hbo) </v>
      </c>
      <c r="B1086" s="159" t="s">
        <v>16</v>
      </c>
      <c r="C1086" s="166">
        <v>42278</v>
      </c>
      <c r="D1086" s="159" t="s">
        <v>7</v>
      </c>
      <c r="E1086" s="159" t="s">
        <v>8</v>
      </c>
      <c r="F1086" s="159" t="s">
        <v>61</v>
      </c>
      <c r="G1086" s="159" t="s">
        <v>24</v>
      </c>
      <c r="H1086" s="174" t="s">
        <v>58</v>
      </c>
      <c r="I1086" s="175">
        <v>0</v>
      </c>
      <c r="J1086" s="23"/>
    </row>
    <row r="1087" spans="1:10" x14ac:dyDescent="0.25">
      <c r="A1087" s="65" t="str">
        <f t="shared" si="16"/>
        <v xml:space="preserve">Cohort 201542278Den HaagTotaal23 tot 30 jaarEritreaWetenschappelijk onderwijs (wo) </v>
      </c>
      <c r="B1087" s="159" t="s">
        <v>16</v>
      </c>
      <c r="C1087" s="166">
        <v>42278</v>
      </c>
      <c r="D1087" s="159" t="s">
        <v>7</v>
      </c>
      <c r="E1087" s="159" t="s">
        <v>8</v>
      </c>
      <c r="F1087" s="159" t="s">
        <v>61</v>
      </c>
      <c r="G1087" s="159" t="s">
        <v>24</v>
      </c>
      <c r="H1087" s="174" t="s">
        <v>59</v>
      </c>
      <c r="I1087" s="175">
        <v>0</v>
      </c>
      <c r="J1087" s="23"/>
    </row>
    <row r="1088" spans="1:10" x14ac:dyDescent="0.25">
      <c r="A1088" s="65" t="str">
        <f t="shared" si="16"/>
        <v>Cohort 201542278Den HaagTotaal23 tot 30 jaarEritreaGeen onderwijs</v>
      </c>
      <c r="B1088" s="159" t="s">
        <v>16</v>
      </c>
      <c r="C1088" s="166">
        <v>42278</v>
      </c>
      <c r="D1088" s="159" t="s">
        <v>7</v>
      </c>
      <c r="E1088" s="159" t="s">
        <v>8</v>
      </c>
      <c r="F1088" s="159" t="s">
        <v>61</v>
      </c>
      <c r="G1088" s="159" t="s">
        <v>24</v>
      </c>
      <c r="H1088" s="159" t="s">
        <v>60</v>
      </c>
      <c r="I1088" s="175">
        <v>100</v>
      </c>
      <c r="J1088" s="23"/>
    </row>
    <row r="1089" spans="1:10" x14ac:dyDescent="0.25">
      <c r="A1089" s="65" t="str">
        <f t="shared" si="16"/>
        <v>Cohort 201542278Den HaagTotaal23 tot 30 jaarOverigTotaal</v>
      </c>
      <c r="B1089" s="159" t="s">
        <v>16</v>
      </c>
      <c r="C1089" s="166">
        <v>42278</v>
      </c>
      <c r="D1089" s="159" t="s">
        <v>7</v>
      </c>
      <c r="E1089" s="159" t="s">
        <v>8</v>
      </c>
      <c r="F1089" s="159" t="s">
        <v>61</v>
      </c>
      <c r="G1089" s="159" t="s">
        <v>25</v>
      </c>
      <c r="H1089" s="162" t="s">
        <v>8</v>
      </c>
      <c r="I1089" s="175">
        <v>20</v>
      </c>
      <c r="J1089" s="23"/>
    </row>
    <row r="1090" spans="1:10" x14ac:dyDescent="0.25">
      <c r="A1090" s="65" t="str">
        <f t="shared" si="16"/>
        <v xml:space="preserve">Cohort 201542278Den HaagTotaal23 tot 30 jaarOverigPrimair onderwijs </v>
      </c>
      <c r="B1090" s="159" t="s">
        <v>16</v>
      </c>
      <c r="C1090" s="166">
        <v>42278</v>
      </c>
      <c r="D1090" s="159" t="s">
        <v>7</v>
      </c>
      <c r="E1090" s="159" t="s">
        <v>8</v>
      </c>
      <c r="F1090" s="159" t="s">
        <v>61</v>
      </c>
      <c r="G1090" s="159" t="s">
        <v>25</v>
      </c>
      <c r="H1090" s="174" t="s">
        <v>55</v>
      </c>
      <c r="I1090" s="175">
        <v>0</v>
      </c>
      <c r="J1090" s="23"/>
    </row>
    <row r="1091" spans="1:10" x14ac:dyDescent="0.25">
      <c r="A1091" s="65" t="str">
        <f t="shared" si="16"/>
        <v>Cohort 201542278Den HaagTotaal23 tot 30 jaarOverigVoortgezet onderwijs</v>
      </c>
      <c r="B1091" s="159" t="s">
        <v>16</v>
      </c>
      <c r="C1091" s="166">
        <v>42278</v>
      </c>
      <c r="D1091" s="159" t="s">
        <v>7</v>
      </c>
      <c r="E1091" s="159" t="s">
        <v>8</v>
      </c>
      <c r="F1091" s="159" t="s">
        <v>61</v>
      </c>
      <c r="G1091" s="159" t="s">
        <v>25</v>
      </c>
      <c r="H1091" s="174" t="s">
        <v>56</v>
      </c>
      <c r="I1091" s="175">
        <v>0</v>
      </c>
      <c r="J1091" s="23"/>
    </row>
    <row r="1092" spans="1:10" x14ac:dyDescent="0.25">
      <c r="A1092" s="65" t="str">
        <f t="shared" si="16"/>
        <v xml:space="preserve">Cohort 201542278Den HaagTotaal23 tot 30 jaarOverigMiddelbaar beroepsonderwijs (mbo) </v>
      </c>
      <c r="B1092" s="159" t="s">
        <v>16</v>
      </c>
      <c r="C1092" s="166">
        <v>42278</v>
      </c>
      <c r="D1092" s="159" t="s">
        <v>7</v>
      </c>
      <c r="E1092" s="159" t="s">
        <v>8</v>
      </c>
      <c r="F1092" s="159" t="s">
        <v>61</v>
      </c>
      <c r="G1092" s="159" t="s">
        <v>25</v>
      </c>
      <c r="H1092" s="174" t="s">
        <v>57</v>
      </c>
      <c r="I1092" s="175">
        <v>0</v>
      </c>
      <c r="J1092" s="23"/>
    </row>
    <row r="1093" spans="1:10" x14ac:dyDescent="0.25">
      <c r="A1093" s="65" t="str">
        <f t="shared" ref="A1093:A1156" si="17">B1093&amp;C1093&amp;D1093&amp;E1093&amp;F1093&amp;G1093&amp;H1093</f>
        <v xml:space="preserve">Cohort 201542278Den HaagTotaal23 tot 30 jaarOverigHoger beroepsonderwijs (hbo) </v>
      </c>
      <c r="B1093" s="159" t="s">
        <v>16</v>
      </c>
      <c r="C1093" s="166">
        <v>42278</v>
      </c>
      <c r="D1093" s="159" t="s">
        <v>7</v>
      </c>
      <c r="E1093" s="159" t="s">
        <v>8</v>
      </c>
      <c r="F1093" s="159" t="s">
        <v>61</v>
      </c>
      <c r="G1093" s="159" t="s">
        <v>25</v>
      </c>
      <c r="H1093" s="174" t="s">
        <v>58</v>
      </c>
      <c r="I1093" s="175">
        <v>0</v>
      </c>
      <c r="J1093" s="23"/>
    </row>
    <row r="1094" spans="1:10" x14ac:dyDescent="0.25">
      <c r="A1094" s="65" t="str">
        <f t="shared" si="17"/>
        <v xml:space="preserve">Cohort 201542278Den HaagTotaal23 tot 30 jaarOverigWetenschappelijk onderwijs (wo) </v>
      </c>
      <c r="B1094" s="159" t="s">
        <v>16</v>
      </c>
      <c r="C1094" s="166">
        <v>42278</v>
      </c>
      <c r="D1094" s="159" t="s">
        <v>7</v>
      </c>
      <c r="E1094" s="159" t="s">
        <v>8</v>
      </c>
      <c r="F1094" s="159" t="s">
        <v>61</v>
      </c>
      <c r="G1094" s="159" t="s">
        <v>25</v>
      </c>
      <c r="H1094" s="174" t="s">
        <v>59</v>
      </c>
      <c r="I1094" s="175">
        <v>0</v>
      </c>
      <c r="J1094" s="23"/>
    </row>
    <row r="1095" spans="1:10" x14ac:dyDescent="0.25">
      <c r="A1095" s="65" t="str">
        <f t="shared" si="17"/>
        <v>Cohort 201542278Den HaagTotaal23 tot 30 jaarOverigGeen onderwijs</v>
      </c>
      <c r="B1095" s="159" t="s">
        <v>16</v>
      </c>
      <c r="C1095" s="166">
        <v>42278</v>
      </c>
      <c r="D1095" s="159" t="s">
        <v>7</v>
      </c>
      <c r="E1095" s="159" t="s">
        <v>8</v>
      </c>
      <c r="F1095" s="159" t="s">
        <v>61</v>
      </c>
      <c r="G1095" s="159" t="s">
        <v>25</v>
      </c>
      <c r="H1095" s="159" t="s">
        <v>60</v>
      </c>
      <c r="I1095" s="175">
        <v>20</v>
      </c>
      <c r="J1095" s="23"/>
    </row>
    <row r="1096" spans="1:10" x14ac:dyDescent="0.25">
      <c r="A1096" s="65" t="str">
        <f t="shared" si="17"/>
        <v>Cohort 201542278Den HaagManTotaalTotaalTotaal</v>
      </c>
      <c r="B1096" s="159" t="s">
        <v>16</v>
      </c>
      <c r="C1096" s="166">
        <v>42278</v>
      </c>
      <c r="D1096" s="159" t="s">
        <v>7</v>
      </c>
      <c r="E1096" s="159" t="s">
        <v>28</v>
      </c>
      <c r="F1096" s="159" t="s">
        <v>8</v>
      </c>
      <c r="G1096" s="159" t="s">
        <v>8</v>
      </c>
      <c r="H1096" s="162" t="s">
        <v>8</v>
      </c>
      <c r="I1096" s="175">
        <v>240</v>
      </c>
      <c r="J1096" s="23"/>
    </row>
    <row r="1097" spans="1:10" x14ac:dyDescent="0.25">
      <c r="A1097" s="65" t="str">
        <f t="shared" si="17"/>
        <v xml:space="preserve">Cohort 201542278Den HaagManTotaalTotaalPrimair onderwijs </v>
      </c>
      <c r="B1097" s="159" t="s">
        <v>16</v>
      </c>
      <c r="C1097" s="166">
        <v>42278</v>
      </c>
      <c r="D1097" s="159" t="s">
        <v>7</v>
      </c>
      <c r="E1097" s="159" t="s">
        <v>28</v>
      </c>
      <c r="F1097" s="159" t="s">
        <v>8</v>
      </c>
      <c r="G1097" s="159" t="s">
        <v>8</v>
      </c>
      <c r="H1097" s="174" t="s">
        <v>55</v>
      </c>
      <c r="I1097" s="175">
        <v>15</v>
      </c>
      <c r="J1097" s="23"/>
    </row>
    <row r="1098" spans="1:10" x14ac:dyDescent="0.25">
      <c r="A1098" s="65" t="str">
        <f t="shared" si="17"/>
        <v>Cohort 201542278Den HaagManTotaalTotaalVoortgezet onderwijs</v>
      </c>
      <c r="B1098" s="159" t="s">
        <v>16</v>
      </c>
      <c r="C1098" s="166">
        <v>42278</v>
      </c>
      <c r="D1098" s="159" t="s">
        <v>7</v>
      </c>
      <c r="E1098" s="159" t="s">
        <v>28</v>
      </c>
      <c r="F1098" s="159" t="s">
        <v>8</v>
      </c>
      <c r="G1098" s="159" t="s">
        <v>8</v>
      </c>
      <c r="H1098" s="174" t="s">
        <v>56</v>
      </c>
      <c r="I1098" s="175">
        <v>10</v>
      </c>
      <c r="J1098" s="23"/>
    </row>
    <row r="1099" spans="1:10" x14ac:dyDescent="0.25">
      <c r="A1099" s="65" t="str">
        <f t="shared" si="17"/>
        <v xml:space="preserve">Cohort 201542278Den HaagManTotaalTotaalMiddelbaar beroepsonderwijs (mbo) </v>
      </c>
      <c r="B1099" s="159" t="s">
        <v>16</v>
      </c>
      <c r="C1099" s="166">
        <v>42278</v>
      </c>
      <c r="D1099" s="159" t="s">
        <v>7</v>
      </c>
      <c r="E1099" s="159" t="s">
        <v>28</v>
      </c>
      <c r="F1099" s="159" t="s">
        <v>8</v>
      </c>
      <c r="G1099" s="159" t="s">
        <v>8</v>
      </c>
      <c r="H1099" s="174" t="s">
        <v>57</v>
      </c>
      <c r="I1099" s="175">
        <v>0</v>
      </c>
      <c r="J1099" s="23"/>
    </row>
    <row r="1100" spans="1:10" x14ac:dyDescent="0.25">
      <c r="A1100" s="65" t="str">
        <f t="shared" si="17"/>
        <v xml:space="preserve">Cohort 201542278Den HaagManTotaalTotaalHoger beroepsonderwijs (hbo) </v>
      </c>
      <c r="B1100" s="159" t="s">
        <v>16</v>
      </c>
      <c r="C1100" s="166">
        <v>42278</v>
      </c>
      <c r="D1100" s="159" t="s">
        <v>7</v>
      </c>
      <c r="E1100" s="159" t="s">
        <v>28</v>
      </c>
      <c r="F1100" s="159" t="s">
        <v>8</v>
      </c>
      <c r="G1100" s="159" t="s">
        <v>8</v>
      </c>
      <c r="H1100" s="174" t="s">
        <v>58</v>
      </c>
      <c r="I1100" s="175">
        <v>0</v>
      </c>
      <c r="J1100" s="23"/>
    </row>
    <row r="1101" spans="1:10" x14ac:dyDescent="0.25">
      <c r="A1101" s="65" t="str">
        <f t="shared" si="17"/>
        <v xml:space="preserve">Cohort 201542278Den HaagManTotaalTotaalWetenschappelijk onderwijs (wo) </v>
      </c>
      <c r="B1101" s="159" t="s">
        <v>16</v>
      </c>
      <c r="C1101" s="166">
        <v>42278</v>
      </c>
      <c r="D1101" s="159" t="s">
        <v>7</v>
      </c>
      <c r="E1101" s="159" t="s">
        <v>28</v>
      </c>
      <c r="F1101" s="159" t="s">
        <v>8</v>
      </c>
      <c r="G1101" s="159" t="s">
        <v>8</v>
      </c>
      <c r="H1101" s="174" t="s">
        <v>59</v>
      </c>
      <c r="I1101" s="175">
        <v>0</v>
      </c>
      <c r="J1101" s="23"/>
    </row>
    <row r="1102" spans="1:10" x14ac:dyDescent="0.25">
      <c r="A1102" s="65" t="str">
        <f t="shared" si="17"/>
        <v>Cohort 201542278Den HaagManTotaalTotaalGeen onderwijs</v>
      </c>
      <c r="B1102" s="159" t="s">
        <v>16</v>
      </c>
      <c r="C1102" s="166">
        <v>42278</v>
      </c>
      <c r="D1102" s="159" t="s">
        <v>7</v>
      </c>
      <c r="E1102" s="159" t="s">
        <v>28</v>
      </c>
      <c r="F1102" s="159" t="s">
        <v>8</v>
      </c>
      <c r="G1102" s="159" t="s">
        <v>8</v>
      </c>
      <c r="H1102" s="159" t="s">
        <v>60</v>
      </c>
      <c r="I1102" s="175">
        <v>220</v>
      </c>
      <c r="J1102" s="23"/>
    </row>
    <row r="1103" spans="1:10" x14ac:dyDescent="0.25">
      <c r="A1103" s="65" t="str">
        <f t="shared" si="17"/>
        <v>Cohort 201542278Den HaagManTotaalSyriëTotaal</v>
      </c>
      <c r="B1103" s="159" t="s">
        <v>16</v>
      </c>
      <c r="C1103" s="166">
        <v>42278</v>
      </c>
      <c r="D1103" s="159" t="s">
        <v>7</v>
      </c>
      <c r="E1103" s="159" t="s">
        <v>28</v>
      </c>
      <c r="F1103" s="159" t="s">
        <v>8</v>
      </c>
      <c r="G1103" s="159" t="s">
        <v>23</v>
      </c>
      <c r="H1103" s="162" t="s">
        <v>8</v>
      </c>
      <c r="I1103" s="175">
        <v>95</v>
      </c>
      <c r="J1103" s="23"/>
    </row>
    <row r="1104" spans="1:10" x14ac:dyDescent="0.25">
      <c r="A1104" s="65" t="str">
        <f t="shared" si="17"/>
        <v xml:space="preserve">Cohort 201542278Den HaagManTotaalSyriëPrimair onderwijs </v>
      </c>
      <c r="B1104" s="159" t="s">
        <v>16</v>
      </c>
      <c r="C1104" s="166">
        <v>42278</v>
      </c>
      <c r="D1104" s="159" t="s">
        <v>7</v>
      </c>
      <c r="E1104" s="159" t="s">
        <v>28</v>
      </c>
      <c r="F1104" s="159" t="s">
        <v>8</v>
      </c>
      <c r="G1104" s="159" t="s">
        <v>23</v>
      </c>
      <c r="H1104" s="174" t="s">
        <v>55</v>
      </c>
      <c r="I1104" s="175">
        <v>15</v>
      </c>
      <c r="J1104" s="23"/>
    </row>
    <row r="1105" spans="1:10" x14ac:dyDescent="0.25">
      <c r="A1105" s="65" t="str">
        <f t="shared" si="17"/>
        <v>Cohort 201542278Den HaagManTotaalSyriëVoortgezet onderwijs</v>
      </c>
      <c r="B1105" s="159" t="s">
        <v>16</v>
      </c>
      <c r="C1105" s="166">
        <v>42278</v>
      </c>
      <c r="D1105" s="159" t="s">
        <v>7</v>
      </c>
      <c r="E1105" s="159" t="s">
        <v>28</v>
      </c>
      <c r="F1105" s="159" t="s">
        <v>8</v>
      </c>
      <c r="G1105" s="159" t="s">
        <v>23</v>
      </c>
      <c r="H1105" s="174" t="s">
        <v>56</v>
      </c>
      <c r="I1105" s="175">
        <v>5</v>
      </c>
      <c r="J1105" s="23"/>
    </row>
    <row r="1106" spans="1:10" x14ac:dyDescent="0.25">
      <c r="A1106" s="65" t="str">
        <f t="shared" si="17"/>
        <v xml:space="preserve">Cohort 201542278Den HaagManTotaalSyriëMiddelbaar beroepsonderwijs (mbo) </v>
      </c>
      <c r="B1106" s="159" t="s">
        <v>16</v>
      </c>
      <c r="C1106" s="166">
        <v>42278</v>
      </c>
      <c r="D1106" s="159" t="s">
        <v>7</v>
      </c>
      <c r="E1106" s="159" t="s">
        <v>28</v>
      </c>
      <c r="F1106" s="159" t="s">
        <v>8</v>
      </c>
      <c r="G1106" s="159" t="s">
        <v>23</v>
      </c>
      <c r="H1106" s="174" t="s">
        <v>57</v>
      </c>
      <c r="I1106" s="175">
        <v>0</v>
      </c>
      <c r="J1106" s="23"/>
    </row>
    <row r="1107" spans="1:10" x14ac:dyDescent="0.25">
      <c r="A1107" s="65" t="str">
        <f t="shared" si="17"/>
        <v xml:space="preserve">Cohort 201542278Den HaagManTotaalSyriëHoger beroepsonderwijs (hbo) </v>
      </c>
      <c r="B1107" s="159" t="s">
        <v>16</v>
      </c>
      <c r="C1107" s="166">
        <v>42278</v>
      </c>
      <c r="D1107" s="159" t="s">
        <v>7</v>
      </c>
      <c r="E1107" s="159" t="s">
        <v>28</v>
      </c>
      <c r="F1107" s="159" t="s">
        <v>8</v>
      </c>
      <c r="G1107" s="159" t="s">
        <v>23</v>
      </c>
      <c r="H1107" s="174" t="s">
        <v>58</v>
      </c>
      <c r="I1107" s="175">
        <v>0</v>
      </c>
      <c r="J1107" s="23"/>
    </row>
    <row r="1108" spans="1:10" x14ac:dyDescent="0.25">
      <c r="A1108" s="65" t="str">
        <f t="shared" si="17"/>
        <v xml:space="preserve">Cohort 201542278Den HaagManTotaalSyriëWetenschappelijk onderwijs (wo) </v>
      </c>
      <c r="B1108" s="159" t="s">
        <v>16</v>
      </c>
      <c r="C1108" s="166">
        <v>42278</v>
      </c>
      <c r="D1108" s="159" t="s">
        <v>7</v>
      </c>
      <c r="E1108" s="159" t="s">
        <v>28</v>
      </c>
      <c r="F1108" s="159" t="s">
        <v>8</v>
      </c>
      <c r="G1108" s="159" t="s">
        <v>23</v>
      </c>
      <c r="H1108" s="174" t="s">
        <v>59</v>
      </c>
      <c r="I1108" s="175">
        <v>0</v>
      </c>
      <c r="J1108" s="23"/>
    </row>
    <row r="1109" spans="1:10" x14ac:dyDescent="0.25">
      <c r="A1109" s="65" t="str">
        <f t="shared" si="17"/>
        <v>Cohort 201542278Den HaagManTotaalSyriëGeen onderwijs</v>
      </c>
      <c r="B1109" s="159" t="s">
        <v>16</v>
      </c>
      <c r="C1109" s="166">
        <v>42278</v>
      </c>
      <c r="D1109" s="159" t="s">
        <v>7</v>
      </c>
      <c r="E1109" s="159" t="s">
        <v>28</v>
      </c>
      <c r="F1109" s="159" t="s">
        <v>8</v>
      </c>
      <c r="G1109" s="159" t="s">
        <v>23</v>
      </c>
      <c r="H1109" s="159" t="s">
        <v>60</v>
      </c>
      <c r="I1109" s="175">
        <v>75</v>
      </c>
      <c r="J1109" s="23"/>
    </row>
    <row r="1110" spans="1:10" x14ac:dyDescent="0.25">
      <c r="A1110" s="65" t="str">
        <f t="shared" si="17"/>
        <v>Cohort 201542278Den HaagManTotaalEritreaTotaal</v>
      </c>
      <c r="B1110" s="159" t="s">
        <v>16</v>
      </c>
      <c r="C1110" s="166">
        <v>42278</v>
      </c>
      <c r="D1110" s="159" t="s">
        <v>7</v>
      </c>
      <c r="E1110" s="159" t="s">
        <v>28</v>
      </c>
      <c r="F1110" s="159" t="s">
        <v>8</v>
      </c>
      <c r="G1110" s="159" t="s">
        <v>24</v>
      </c>
      <c r="H1110" s="162" t="s">
        <v>8</v>
      </c>
      <c r="I1110" s="175">
        <v>120</v>
      </c>
      <c r="J1110" s="23"/>
    </row>
    <row r="1111" spans="1:10" x14ac:dyDescent="0.25">
      <c r="A1111" s="65" t="str">
        <f t="shared" si="17"/>
        <v xml:space="preserve">Cohort 201542278Den HaagManTotaalEritreaPrimair onderwijs </v>
      </c>
      <c r="B1111" s="159" t="s">
        <v>16</v>
      </c>
      <c r="C1111" s="166">
        <v>42278</v>
      </c>
      <c r="D1111" s="159" t="s">
        <v>7</v>
      </c>
      <c r="E1111" s="159" t="s">
        <v>28</v>
      </c>
      <c r="F1111" s="159" t="s">
        <v>8</v>
      </c>
      <c r="G1111" s="159" t="s">
        <v>24</v>
      </c>
      <c r="H1111" s="174" t="s">
        <v>55</v>
      </c>
      <c r="I1111" s="175">
        <v>0</v>
      </c>
      <c r="J1111" s="23"/>
    </row>
    <row r="1112" spans="1:10" x14ac:dyDescent="0.25">
      <c r="A1112" s="65" t="str">
        <f t="shared" si="17"/>
        <v>Cohort 201542278Den HaagManTotaalEritreaVoortgezet onderwijs</v>
      </c>
      <c r="B1112" s="159" t="s">
        <v>16</v>
      </c>
      <c r="C1112" s="166">
        <v>42278</v>
      </c>
      <c r="D1112" s="159" t="s">
        <v>7</v>
      </c>
      <c r="E1112" s="159" t="s">
        <v>28</v>
      </c>
      <c r="F1112" s="159" t="s">
        <v>8</v>
      </c>
      <c r="G1112" s="159" t="s">
        <v>24</v>
      </c>
      <c r="H1112" s="174" t="s">
        <v>56</v>
      </c>
      <c r="I1112" s="175">
        <v>0</v>
      </c>
      <c r="J1112" s="23"/>
    </row>
    <row r="1113" spans="1:10" x14ac:dyDescent="0.25">
      <c r="A1113" s="65" t="str">
        <f t="shared" si="17"/>
        <v xml:space="preserve">Cohort 201542278Den HaagManTotaalEritreaMiddelbaar beroepsonderwijs (mbo) </v>
      </c>
      <c r="B1113" s="159" t="s">
        <v>16</v>
      </c>
      <c r="C1113" s="166">
        <v>42278</v>
      </c>
      <c r="D1113" s="159" t="s">
        <v>7</v>
      </c>
      <c r="E1113" s="159" t="s">
        <v>28</v>
      </c>
      <c r="F1113" s="159" t="s">
        <v>8</v>
      </c>
      <c r="G1113" s="159" t="s">
        <v>24</v>
      </c>
      <c r="H1113" s="174" t="s">
        <v>57</v>
      </c>
      <c r="I1113" s="175">
        <v>0</v>
      </c>
      <c r="J1113" s="23"/>
    </row>
    <row r="1114" spans="1:10" x14ac:dyDescent="0.25">
      <c r="A1114" s="65" t="str">
        <f t="shared" si="17"/>
        <v xml:space="preserve">Cohort 201542278Den HaagManTotaalEritreaHoger beroepsonderwijs (hbo) </v>
      </c>
      <c r="B1114" s="159" t="s">
        <v>16</v>
      </c>
      <c r="C1114" s="166">
        <v>42278</v>
      </c>
      <c r="D1114" s="159" t="s">
        <v>7</v>
      </c>
      <c r="E1114" s="159" t="s">
        <v>28</v>
      </c>
      <c r="F1114" s="159" t="s">
        <v>8</v>
      </c>
      <c r="G1114" s="159" t="s">
        <v>24</v>
      </c>
      <c r="H1114" s="174" t="s">
        <v>58</v>
      </c>
      <c r="I1114" s="175">
        <v>0</v>
      </c>
      <c r="J1114" s="23"/>
    </row>
    <row r="1115" spans="1:10" x14ac:dyDescent="0.25">
      <c r="A1115" s="65" t="str">
        <f t="shared" si="17"/>
        <v xml:space="preserve">Cohort 201542278Den HaagManTotaalEritreaWetenschappelijk onderwijs (wo) </v>
      </c>
      <c r="B1115" s="159" t="s">
        <v>16</v>
      </c>
      <c r="C1115" s="166">
        <v>42278</v>
      </c>
      <c r="D1115" s="159" t="s">
        <v>7</v>
      </c>
      <c r="E1115" s="159" t="s">
        <v>28</v>
      </c>
      <c r="F1115" s="159" t="s">
        <v>8</v>
      </c>
      <c r="G1115" s="159" t="s">
        <v>24</v>
      </c>
      <c r="H1115" s="174" t="s">
        <v>59</v>
      </c>
      <c r="I1115" s="175">
        <v>0</v>
      </c>
      <c r="J1115" s="23"/>
    </row>
    <row r="1116" spans="1:10" x14ac:dyDescent="0.25">
      <c r="A1116" s="65" t="str">
        <f t="shared" si="17"/>
        <v>Cohort 201542278Den HaagManTotaalEritreaGeen onderwijs</v>
      </c>
      <c r="B1116" s="159" t="s">
        <v>16</v>
      </c>
      <c r="C1116" s="166">
        <v>42278</v>
      </c>
      <c r="D1116" s="159" t="s">
        <v>7</v>
      </c>
      <c r="E1116" s="159" t="s">
        <v>28</v>
      </c>
      <c r="F1116" s="159" t="s">
        <v>8</v>
      </c>
      <c r="G1116" s="159" t="s">
        <v>24</v>
      </c>
      <c r="H1116" s="159" t="s">
        <v>60</v>
      </c>
      <c r="I1116" s="175">
        <v>115</v>
      </c>
      <c r="J1116" s="23"/>
    </row>
    <row r="1117" spans="1:10" x14ac:dyDescent="0.25">
      <c r="A1117" s="65" t="str">
        <f t="shared" si="17"/>
        <v>Cohort 201542278Den HaagManTotaalOverigTotaal</v>
      </c>
      <c r="B1117" s="159" t="s">
        <v>16</v>
      </c>
      <c r="C1117" s="166">
        <v>42278</v>
      </c>
      <c r="D1117" s="159" t="s">
        <v>7</v>
      </c>
      <c r="E1117" s="159" t="s">
        <v>28</v>
      </c>
      <c r="F1117" s="159" t="s">
        <v>8</v>
      </c>
      <c r="G1117" s="159" t="s">
        <v>25</v>
      </c>
      <c r="H1117" s="162" t="s">
        <v>8</v>
      </c>
      <c r="I1117" s="175">
        <v>30</v>
      </c>
      <c r="J1117" s="23"/>
    </row>
    <row r="1118" spans="1:10" x14ac:dyDescent="0.25">
      <c r="A1118" s="65" t="str">
        <f t="shared" si="17"/>
        <v xml:space="preserve">Cohort 201542278Den HaagManTotaalOverigPrimair onderwijs </v>
      </c>
      <c r="B1118" s="159" t="s">
        <v>16</v>
      </c>
      <c r="C1118" s="166">
        <v>42278</v>
      </c>
      <c r="D1118" s="159" t="s">
        <v>7</v>
      </c>
      <c r="E1118" s="159" t="s">
        <v>28</v>
      </c>
      <c r="F1118" s="159" t="s">
        <v>8</v>
      </c>
      <c r="G1118" s="159" t="s">
        <v>25</v>
      </c>
      <c r="H1118" s="174" t="s">
        <v>55</v>
      </c>
      <c r="I1118" s="175">
        <v>0</v>
      </c>
      <c r="J1118" s="23"/>
    </row>
    <row r="1119" spans="1:10" x14ac:dyDescent="0.25">
      <c r="A1119" s="65" t="str">
        <f t="shared" si="17"/>
        <v>Cohort 201542278Den HaagManTotaalOverigVoortgezet onderwijs</v>
      </c>
      <c r="B1119" s="159" t="s">
        <v>16</v>
      </c>
      <c r="C1119" s="166">
        <v>42278</v>
      </c>
      <c r="D1119" s="159" t="s">
        <v>7</v>
      </c>
      <c r="E1119" s="159" t="s">
        <v>28</v>
      </c>
      <c r="F1119" s="159" t="s">
        <v>8</v>
      </c>
      <c r="G1119" s="159" t="s">
        <v>25</v>
      </c>
      <c r="H1119" s="174" t="s">
        <v>56</v>
      </c>
      <c r="I1119" s="175">
        <v>5</v>
      </c>
      <c r="J1119" s="23"/>
    </row>
    <row r="1120" spans="1:10" x14ac:dyDescent="0.25">
      <c r="A1120" s="65" t="str">
        <f t="shared" si="17"/>
        <v xml:space="preserve">Cohort 201542278Den HaagManTotaalOverigMiddelbaar beroepsonderwijs (mbo) </v>
      </c>
      <c r="B1120" s="159" t="s">
        <v>16</v>
      </c>
      <c r="C1120" s="166">
        <v>42278</v>
      </c>
      <c r="D1120" s="159" t="s">
        <v>7</v>
      </c>
      <c r="E1120" s="159" t="s">
        <v>28</v>
      </c>
      <c r="F1120" s="159" t="s">
        <v>8</v>
      </c>
      <c r="G1120" s="159" t="s">
        <v>25</v>
      </c>
      <c r="H1120" s="174" t="s">
        <v>57</v>
      </c>
      <c r="I1120" s="175">
        <v>0</v>
      </c>
      <c r="J1120" s="23"/>
    </row>
    <row r="1121" spans="1:10" x14ac:dyDescent="0.25">
      <c r="A1121" s="65" t="str">
        <f t="shared" si="17"/>
        <v xml:space="preserve">Cohort 201542278Den HaagManTotaalOverigHoger beroepsonderwijs (hbo) </v>
      </c>
      <c r="B1121" s="159" t="s">
        <v>16</v>
      </c>
      <c r="C1121" s="166">
        <v>42278</v>
      </c>
      <c r="D1121" s="159" t="s">
        <v>7</v>
      </c>
      <c r="E1121" s="159" t="s">
        <v>28</v>
      </c>
      <c r="F1121" s="159" t="s">
        <v>8</v>
      </c>
      <c r="G1121" s="159" t="s">
        <v>25</v>
      </c>
      <c r="H1121" s="174" t="s">
        <v>58</v>
      </c>
      <c r="I1121" s="175">
        <v>0</v>
      </c>
      <c r="J1121" s="23"/>
    </row>
    <row r="1122" spans="1:10" x14ac:dyDescent="0.25">
      <c r="A1122" s="65" t="str">
        <f t="shared" si="17"/>
        <v xml:space="preserve">Cohort 201542278Den HaagManTotaalOverigWetenschappelijk onderwijs (wo) </v>
      </c>
      <c r="B1122" s="159" t="s">
        <v>16</v>
      </c>
      <c r="C1122" s="166">
        <v>42278</v>
      </c>
      <c r="D1122" s="159" t="s">
        <v>7</v>
      </c>
      <c r="E1122" s="159" t="s">
        <v>28</v>
      </c>
      <c r="F1122" s="159" t="s">
        <v>8</v>
      </c>
      <c r="G1122" s="159" t="s">
        <v>25</v>
      </c>
      <c r="H1122" s="174" t="s">
        <v>59</v>
      </c>
      <c r="I1122" s="175">
        <v>0</v>
      </c>
      <c r="J1122" s="23"/>
    </row>
    <row r="1123" spans="1:10" x14ac:dyDescent="0.25">
      <c r="A1123" s="65" t="str">
        <f t="shared" si="17"/>
        <v>Cohort 201542278Den HaagManTotaalOverigGeen onderwijs</v>
      </c>
      <c r="B1123" s="159" t="s">
        <v>16</v>
      </c>
      <c r="C1123" s="166">
        <v>42278</v>
      </c>
      <c r="D1123" s="159" t="s">
        <v>7</v>
      </c>
      <c r="E1123" s="159" t="s">
        <v>28</v>
      </c>
      <c r="F1123" s="159" t="s">
        <v>8</v>
      </c>
      <c r="G1123" s="159" t="s">
        <v>25</v>
      </c>
      <c r="H1123" s="159" t="s">
        <v>60</v>
      </c>
      <c r="I1123" s="175">
        <v>25</v>
      </c>
      <c r="J1123" s="23"/>
    </row>
    <row r="1124" spans="1:10" x14ac:dyDescent="0.25">
      <c r="A1124" s="65" t="str">
        <f t="shared" si="17"/>
        <v>Cohort 201542278Den HaagMan0 tot 23 jaarTotaalTotaal</v>
      </c>
      <c r="B1124" s="159" t="s">
        <v>16</v>
      </c>
      <c r="C1124" s="166">
        <v>42278</v>
      </c>
      <c r="D1124" s="159" t="s">
        <v>7</v>
      </c>
      <c r="E1124" s="159" t="s">
        <v>28</v>
      </c>
      <c r="F1124" s="159" t="s">
        <v>26</v>
      </c>
      <c r="G1124" s="159" t="s">
        <v>8</v>
      </c>
      <c r="H1124" s="162" t="s">
        <v>8</v>
      </c>
      <c r="I1124" s="175">
        <v>100</v>
      </c>
      <c r="J1124" s="23"/>
    </row>
    <row r="1125" spans="1:10" x14ac:dyDescent="0.25">
      <c r="A1125" s="65" t="str">
        <f t="shared" si="17"/>
        <v xml:space="preserve">Cohort 201542278Den HaagMan0 tot 23 jaarTotaalPrimair onderwijs </v>
      </c>
      <c r="B1125" s="159" t="s">
        <v>16</v>
      </c>
      <c r="C1125" s="166">
        <v>42278</v>
      </c>
      <c r="D1125" s="159" t="s">
        <v>7</v>
      </c>
      <c r="E1125" s="159" t="s">
        <v>28</v>
      </c>
      <c r="F1125" s="159" t="s">
        <v>26</v>
      </c>
      <c r="G1125" s="159" t="s">
        <v>8</v>
      </c>
      <c r="H1125" s="174" t="s">
        <v>55</v>
      </c>
      <c r="I1125" s="175">
        <v>15</v>
      </c>
      <c r="J1125" s="23"/>
    </row>
    <row r="1126" spans="1:10" x14ac:dyDescent="0.25">
      <c r="A1126" s="65" t="str">
        <f t="shared" si="17"/>
        <v>Cohort 201542278Den HaagMan0 tot 23 jaarTotaalVoortgezet onderwijs</v>
      </c>
      <c r="B1126" s="159" t="s">
        <v>16</v>
      </c>
      <c r="C1126" s="166">
        <v>42278</v>
      </c>
      <c r="D1126" s="159" t="s">
        <v>7</v>
      </c>
      <c r="E1126" s="159" t="s">
        <v>28</v>
      </c>
      <c r="F1126" s="159" t="s">
        <v>26</v>
      </c>
      <c r="G1126" s="159" t="s">
        <v>8</v>
      </c>
      <c r="H1126" s="174" t="s">
        <v>56</v>
      </c>
      <c r="I1126" s="175">
        <v>10</v>
      </c>
      <c r="J1126" s="23"/>
    </row>
    <row r="1127" spans="1:10" x14ac:dyDescent="0.25">
      <c r="A1127" s="65" t="str">
        <f t="shared" si="17"/>
        <v xml:space="preserve">Cohort 201542278Den HaagMan0 tot 23 jaarTotaalMiddelbaar beroepsonderwijs (mbo) </v>
      </c>
      <c r="B1127" s="159" t="s">
        <v>16</v>
      </c>
      <c r="C1127" s="166">
        <v>42278</v>
      </c>
      <c r="D1127" s="159" t="s">
        <v>7</v>
      </c>
      <c r="E1127" s="159" t="s">
        <v>28</v>
      </c>
      <c r="F1127" s="159" t="s">
        <v>26</v>
      </c>
      <c r="G1127" s="159" t="s">
        <v>8</v>
      </c>
      <c r="H1127" s="174" t="s">
        <v>57</v>
      </c>
      <c r="I1127" s="175">
        <v>0</v>
      </c>
      <c r="J1127" s="23"/>
    </row>
    <row r="1128" spans="1:10" x14ac:dyDescent="0.25">
      <c r="A1128" s="65" t="str">
        <f t="shared" si="17"/>
        <v xml:space="preserve">Cohort 201542278Den HaagMan0 tot 23 jaarTotaalHoger beroepsonderwijs (hbo) </v>
      </c>
      <c r="B1128" s="159" t="s">
        <v>16</v>
      </c>
      <c r="C1128" s="166">
        <v>42278</v>
      </c>
      <c r="D1128" s="159" t="s">
        <v>7</v>
      </c>
      <c r="E1128" s="159" t="s">
        <v>28</v>
      </c>
      <c r="F1128" s="159" t="s">
        <v>26</v>
      </c>
      <c r="G1128" s="159" t="s">
        <v>8</v>
      </c>
      <c r="H1128" s="174" t="s">
        <v>58</v>
      </c>
      <c r="I1128" s="175">
        <v>0</v>
      </c>
      <c r="J1128" s="23"/>
    </row>
    <row r="1129" spans="1:10" x14ac:dyDescent="0.25">
      <c r="A1129" s="65" t="str">
        <f t="shared" si="17"/>
        <v xml:space="preserve">Cohort 201542278Den HaagMan0 tot 23 jaarTotaalWetenschappelijk onderwijs (wo) </v>
      </c>
      <c r="B1129" s="159" t="s">
        <v>16</v>
      </c>
      <c r="C1129" s="166">
        <v>42278</v>
      </c>
      <c r="D1129" s="159" t="s">
        <v>7</v>
      </c>
      <c r="E1129" s="159" t="s">
        <v>28</v>
      </c>
      <c r="F1129" s="159" t="s">
        <v>26</v>
      </c>
      <c r="G1129" s="159" t="s">
        <v>8</v>
      </c>
      <c r="H1129" s="174" t="s">
        <v>59</v>
      </c>
      <c r="I1129" s="175">
        <v>0</v>
      </c>
      <c r="J1129" s="23"/>
    </row>
    <row r="1130" spans="1:10" x14ac:dyDescent="0.25">
      <c r="A1130" s="65" t="str">
        <f t="shared" si="17"/>
        <v>Cohort 201542278Den HaagMan0 tot 23 jaarTotaalGeen onderwijs</v>
      </c>
      <c r="B1130" s="159" t="s">
        <v>16</v>
      </c>
      <c r="C1130" s="166">
        <v>42278</v>
      </c>
      <c r="D1130" s="159" t="s">
        <v>7</v>
      </c>
      <c r="E1130" s="159" t="s">
        <v>28</v>
      </c>
      <c r="F1130" s="159" t="s">
        <v>26</v>
      </c>
      <c r="G1130" s="159" t="s">
        <v>8</v>
      </c>
      <c r="H1130" s="159" t="s">
        <v>60</v>
      </c>
      <c r="I1130" s="175">
        <v>75</v>
      </c>
      <c r="J1130" s="23"/>
    </row>
    <row r="1131" spans="1:10" x14ac:dyDescent="0.25">
      <c r="A1131" s="65" t="str">
        <f t="shared" si="17"/>
        <v>Cohort 201542278Den HaagMan0 tot 23 jaarSyriëTotaal</v>
      </c>
      <c r="B1131" s="159" t="s">
        <v>16</v>
      </c>
      <c r="C1131" s="166">
        <v>42278</v>
      </c>
      <c r="D1131" s="159" t="s">
        <v>7</v>
      </c>
      <c r="E1131" s="159" t="s">
        <v>28</v>
      </c>
      <c r="F1131" s="159" t="s">
        <v>26</v>
      </c>
      <c r="G1131" s="159" t="s">
        <v>23</v>
      </c>
      <c r="H1131" s="162" t="s">
        <v>8</v>
      </c>
      <c r="I1131" s="175">
        <v>40</v>
      </c>
      <c r="J1131" s="23"/>
    </row>
    <row r="1132" spans="1:10" x14ac:dyDescent="0.25">
      <c r="A1132" s="65" t="str">
        <f t="shared" si="17"/>
        <v xml:space="preserve">Cohort 201542278Den HaagMan0 tot 23 jaarSyriëPrimair onderwijs </v>
      </c>
      <c r="B1132" s="159" t="s">
        <v>16</v>
      </c>
      <c r="C1132" s="166">
        <v>42278</v>
      </c>
      <c r="D1132" s="159" t="s">
        <v>7</v>
      </c>
      <c r="E1132" s="159" t="s">
        <v>28</v>
      </c>
      <c r="F1132" s="159" t="s">
        <v>26</v>
      </c>
      <c r="G1132" s="159" t="s">
        <v>23</v>
      </c>
      <c r="H1132" s="174" t="s">
        <v>55</v>
      </c>
      <c r="I1132" s="175">
        <v>15</v>
      </c>
      <c r="J1132" s="23"/>
    </row>
    <row r="1133" spans="1:10" x14ac:dyDescent="0.25">
      <c r="A1133" s="65" t="str">
        <f t="shared" si="17"/>
        <v>Cohort 201542278Den HaagMan0 tot 23 jaarSyriëVoortgezet onderwijs</v>
      </c>
      <c r="B1133" s="159" t="s">
        <v>16</v>
      </c>
      <c r="C1133" s="166">
        <v>42278</v>
      </c>
      <c r="D1133" s="159" t="s">
        <v>7</v>
      </c>
      <c r="E1133" s="159" t="s">
        <v>28</v>
      </c>
      <c r="F1133" s="159" t="s">
        <v>26</v>
      </c>
      <c r="G1133" s="159" t="s">
        <v>23</v>
      </c>
      <c r="H1133" s="174" t="s">
        <v>56</v>
      </c>
      <c r="I1133" s="175">
        <v>5</v>
      </c>
      <c r="J1133" s="23"/>
    </row>
    <row r="1134" spans="1:10" x14ac:dyDescent="0.25">
      <c r="A1134" s="65" t="str">
        <f t="shared" si="17"/>
        <v xml:space="preserve">Cohort 201542278Den HaagMan0 tot 23 jaarSyriëMiddelbaar beroepsonderwijs (mbo) </v>
      </c>
      <c r="B1134" s="159" t="s">
        <v>16</v>
      </c>
      <c r="C1134" s="166">
        <v>42278</v>
      </c>
      <c r="D1134" s="159" t="s">
        <v>7</v>
      </c>
      <c r="E1134" s="159" t="s">
        <v>28</v>
      </c>
      <c r="F1134" s="159" t="s">
        <v>26</v>
      </c>
      <c r="G1134" s="159" t="s">
        <v>23</v>
      </c>
      <c r="H1134" s="174" t="s">
        <v>57</v>
      </c>
      <c r="I1134" s="175">
        <v>0</v>
      </c>
      <c r="J1134" s="23"/>
    </row>
    <row r="1135" spans="1:10" x14ac:dyDescent="0.25">
      <c r="A1135" s="65" t="str">
        <f t="shared" si="17"/>
        <v xml:space="preserve">Cohort 201542278Den HaagMan0 tot 23 jaarSyriëHoger beroepsonderwijs (hbo) </v>
      </c>
      <c r="B1135" s="159" t="s">
        <v>16</v>
      </c>
      <c r="C1135" s="166">
        <v>42278</v>
      </c>
      <c r="D1135" s="159" t="s">
        <v>7</v>
      </c>
      <c r="E1135" s="159" t="s">
        <v>28</v>
      </c>
      <c r="F1135" s="159" t="s">
        <v>26</v>
      </c>
      <c r="G1135" s="159" t="s">
        <v>23</v>
      </c>
      <c r="H1135" s="174" t="s">
        <v>58</v>
      </c>
      <c r="I1135" s="175">
        <v>0</v>
      </c>
      <c r="J1135" s="23"/>
    </row>
    <row r="1136" spans="1:10" x14ac:dyDescent="0.25">
      <c r="A1136" s="65" t="str">
        <f t="shared" si="17"/>
        <v xml:space="preserve">Cohort 201542278Den HaagMan0 tot 23 jaarSyriëWetenschappelijk onderwijs (wo) </v>
      </c>
      <c r="B1136" s="159" t="s">
        <v>16</v>
      </c>
      <c r="C1136" s="166">
        <v>42278</v>
      </c>
      <c r="D1136" s="159" t="s">
        <v>7</v>
      </c>
      <c r="E1136" s="159" t="s">
        <v>28</v>
      </c>
      <c r="F1136" s="159" t="s">
        <v>26</v>
      </c>
      <c r="G1136" s="159" t="s">
        <v>23</v>
      </c>
      <c r="H1136" s="174" t="s">
        <v>59</v>
      </c>
      <c r="I1136" s="175">
        <v>0</v>
      </c>
      <c r="J1136" s="23"/>
    </row>
    <row r="1137" spans="1:10" x14ac:dyDescent="0.25">
      <c r="A1137" s="65" t="str">
        <f t="shared" si="17"/>
        <v>Cohort 201542278Den HaagMan0 tot 23 jaarSyriëGeen onderwijs</v>
      </c>
      <c r="B1137" s="159" t="s">
        <v>16</v>
      </c>
      <c r="C1137" s="166">
        <v>42278</v>
      </c>
      <c r="D1137" s="159" t="s">
        <v>7</v>
      </c>
      <c r="E1137" s="159" t="s">
        <v>28</v>
      </c>
      <c r="F1137" s="159" t="s">
        <v>26</v>
      </c>
      <c r="G1137" s="159" t="s">
        <v>23</v>
      </c>
      <c r="H1137" s="159" t="s">
        <v>60</v>
      </c>
      <c r="I1137" s="175">
        <v>25</v>
      </c>
      <c r="J1137" s="23"/>
    </row>
    <row r="1138" spans="1:10" x14ac:dyDescent="0.25">
      <c r="A1138" s="65" t="str">
        <f t="shared" si="17"/>
        <v>Cohort 201542278Den HaagMan0 tot 23 jaarEritreaTotaal</v>
      </c>
      <c r="B1138" s="159" t="s">
        <v>16</v>
      </c>
      <c r="C1138" s="166">
        <v>42278</v>
      </c>
      <c r="D1138" s="159" t="s">
        <v>7</v>
      </c>
      <c r="E1138" s="159" t="s">
        <v>28</v>
      </c>
      <c r="F1138" s="159" t="s">
        <v>26</v>
      </c>
      <c r="G1138" s="159" t="s">
        <v>24</v>
      </c>
      <c r="H1138" s="162" t="s">
        <v>8</v>
      </c>
      <c r="I1138" s="175">
        <v>40</v>
      </c>
      <c r="J1138" s="23"/>
    </row>
    <row r="1139" spans="1:10" x14ac:dyDescent="0.25">
      <c r="A1139" s="65" t="str">
        <f t="shared" si="17"/>
        <v xml:space="preserve">Cohort 201542278Den HaagMan0 tot 23 jaarEritreaPrimair onderwijs </v>
      </c>
      <c r="B1139" s="159" t="s">
        <v>16</v>
      </c>
      <c r="C1139" s="166">
        <v>42278</v>
      </c>
      <c r="D1139" s="159" t="s">
        <v>7</v>
      </c>
      <c r="E1139" s="159" t="s">
        <v>28</v>
      </c>
      <c r="F1139" s="159" t="s">
        <v>26</v>
      </c>
      <c r="G1139" s="159" t="s">
        <v>24</v>
      </c>
      <c r="H1139" s="174" t="s">
        <v>55</v>
      </c>
      <c r="I1139" s="175">
        <v>0</v>
      </c>
      <c r="J1139" s="23"/>
    </row>
    <row r="1140" spans="1:10" x14ac:dyDescent="0.25">
      <c r="A1140" s="65" t="str">
        <f t="shared" si="17"/>
        <v>Cohort 201542278Den HaagMan0 tot 23 jaarEritreaVoortgezet onderwijs</v>
      </c>
      <c r="B1140" s="159" t="s">
        <v>16</v>
      </c>
      <c r="C1140" s="166">
        <v>42278</v>
      </c>
      <c r="D1140" s="159" t="s">
        <v>7</v>
      </c>
      <c r="E1140" s="159" t="s">
        <v>28</v>
      </c>
      <c r="F1140" s="159" t="s">
        <v>26</v>
      </c>
      <c r="G1140" s="159" t="s">
        <v>24</v>
      </c>
      <c r="H1140" s="174" t="s">
        <v>56</v>
      </c>
      <c r="I1140" s="175">
        <v>0</v>
      </c>
      <c r="J1140" s="23"/>
    </row>
    <row r="1141" spans="1:10" x14ac:dyDescent="0.25">
      <c r="A1141" s="65" t="str">
        <f t="shared" si="17"/>
        <v xml:space="preserve">Cohort 201542278Den HaagMan0 tot 23 jaarEritreaMiddelbaar beroepsonderwijs (mbo) </v>
      </c>
      <c r="B1141" s="159" t="s">
        <v>16</v>
      </c>
      <c r="C1141" s="166">
        <v>42278</v>
      </c>
      <c r="D1141" s="159" t="s">
        <v>7</v>
      </c>
      <c r="E1141" s="159" t="s">
        <v>28</v>
      </c>
      <c r="F1141" s="159" t="s">
        <v>26</v>
      </c>
      <c r="G1141" s="159" t="s">
        <v>24</v>
      </c>
      <c r="H1141" s="174" t="s">
        <v>57</v>
      </c>
      <c r="I1141" s="175">
        <v>0</v>
      </c>
      <c r="J1141" s="23"/>
    </row>
    <row r="1142" spans="1:10" x14ac:dyDescent="0.25">
      <c r="A1142" s="65" t="str">
        <f t="shared" si="17"/>
        <v xml:space="preserve">Cohort 201542278Den HaagMan0 tot 23 jaarEritreaHoger beroepsonderwijs (hbo) </v>
      </c>
      <c r="B1142" s="159" t="s">
        <v>16</v>
      </c>
      <c r="C1142" s="166">
        <v>42278</v>
      </c>
      <c r="D1142" s="159" t="s">
        <v>7</v>
      </c>
      <c r="E1142" s="159" t="s">
        <v>28</v>
      </c>
      <c r="F1142" s="159" t="s">
        <v>26</v>
      </c>
      <c r="G1142" s="159" t="s">
        <v>24</v>
      </c>
      <c r="H1142" s="174" t="s">
        <v>58</v>
      </c>
      <c r="I1142" s="175">
        <v>0</v>
      </c>
      <c r="J1142" s="23"/>
    </row>
    <row r="1143" spans="1:10" x14ac:dyDescent="0.25">
      <c r="A1143" s="65" t="str">
        <f t="shared" si="17"/>
        <v xml:space="preserve">Cohort 201542278Den HaagMan0 tot 23 jaarEritreaWetenschappelijk onderwijs (wo) </v>
      </c>
      <c r="B1143" s="159" t="s">
        <v>16</v>
      </c>
      <c r="C1143" s="166">
        <v>42278</v>
      </c>
      <c r="D1143" s="159" t="s">
        <v>7</v>
      </c>
      <c r="E1143" s="159" t="s">
        <v>28</v>
      </c>
      <c r="F1143" s="159" t="s">
        <v>26</v>
      </c>
      <c r="G1143" s="159" t="s">
        <v>24</v>
      </c>
      <c r="H1143" s="174" t="s">
        <v>59</v>
      </c>
      <c r="I1143" s="175">
        <v>0</v>
      </c>
      <c r="J1143" s="23"/>
    </row>
    <row r="1144" spans="1:10" x14ac:dyDescent="0.25">
      <c r="A1144" s="65" t="str">
        <f t="shared" si="17"/>
        <v>Cohort 201542278Den HaagMan0 tot 23 jaarEritreaGeen onderwijs</v>
      </c>
      <c r="B1144" s="159" t="s">
        <v>16</v>
      </c>
      <c r="C1144" s="166">
        <v>42278</v>
      </c>
      <c r="D1144" s="159" t="s">
        <v>7</v>
      </c>
      <c r="E1144" s="159" t="s">
        <v>28</v>
      </c>
      <c r="F1144" s="159" t="s">
        <v>26</v>
      </c>
      <c r="G1144" s="159" t="s">
        <v>24</v>
      </c>
      <c r="H1144" s="159" t="s">
        <v>60</v>
      </c>
      <c r="I1144" s="175">
        <v>35</v>
      </c>
      <c r="J1144" s="23"/>
    </row>
    <row r="1145" spans="1:10" x14ac:dyDescent="0.25">
      <c r="A1145" s="65" t="str">
        <f t="shared" si="17"/>
        <v>Cohort 201542278Den HaagMan0 tot 23 jaarOverigTotaal</v>
      </c>
      <c r="B1145" s="159" t="s">
        <v>16</v>
      </c>
      <c r="C1145" s="166">
        <v>42278</v>
      </c>
      <c r="D1145" s="159" t="s">
        <v>7</v>
      </c>
      <c r="E1145" s="159" t="s">
        <v>28</v>
      </c>
      <c r="F1145" s="159" t="s">
        <v>26</v>
      </c>
      <c r="G1145" s="159" t="s">
        <v>25</v>
      </c>
      <c r="H1145" s="162" t="s">
        <v>8</v>
      </c>
      <c r="I1145" s="175">
        <v>15</v>
      </c>
      <c r="J1145" s="23"/>
    </row>
    <row r="1146" spans="1:10" x14ac:dyDescent="0.25">
      <c r="A1146" s="65" t="str">
        <f t="shared" si="17"/>
        <v xml:space="preserve">Cohort 201542278Den HaagMan0 tot 23 jaarOverigPrimair onderwijs </v>
      </c>
      <c r="B1146" s="159" t="s">
        <v>16</v>
      </c>
      <c r="C1146" s="166">
        <v>42278</v>
      </c>
      <c r="D1146" s="159" t="s">
        <v>7</v>
      </c>
      <c r="E1146" s="159" t="s">
        <v>28</v>
      </c>
      <c r="F1146" s="159" t="s">
        <v>26</v>
      </c>
      <c r="G1146" s="159" t="s">
        <v>25</v>
      </c>
      <c r="H1146" s="174" t="s">
        <v>55</v>
      </c>
      <c r="I1146" s="175">
        <v>0</v>
      </c>
      <c r="J1146" s="23"/>
    </row>
    <row r="1147" spans="1:10" x14ac:dyDescent="0.25">
      <c r="A1147" s="65" t="str">
        <f t="shared" si="17"/>
        <v>Cohort 201542278Den HaagMan0 tot 23 jaarOverigVoortgezet onderwijs</v>
      </c>
      <c r="B1147" s="159" t="s">
        <v>16</v>
      </c>
      <c r="C1147" s="166">
        <v>42278</v>
      </c>
      <c r="D1147" s="159" t="s">
        <v>7</v>
      </c>
      <c r="E1147" s="159" t="s">
        <v>28</v>
      </c>
      <c r="F1147" s="159" t="s">
        <v>26</v>
      </c>
      <c r="G1147" s="159" t="s">
        <v>25</v>
      </c>
      <c r="H1147" s="174" t="s">
        <v>56</v>
      </c>
      <c r="I1147" s="175">
        <v>5</v>
      </c>
      <c r="J1147" s="23"/>
    </row>
    <row r="1148" spans="1:10" x14ac:dyDescent="0.25">
      <c r="A1148" s="65" t="str">
        <f t="shared" si="17"/>
        <v xml:space="preserve">Cohort 201542278Den HaagMan0 tot 23 jaarOverigMiddelbaar beroepsonderwijs (mbo) </v>
      </c>
      <c r="B1148" s="159" t="s">
        <v>16</v>
      </c>
      <c r="C1148" s="166">
        <v>42278</v>
      </c>
      <c r="D1148" s="159" t="s">
        <v>7</v>
      </c>
      <c r="E1148" s="159" t="s">
        <v>28</v>
      </c>
      <c r="F1148" s="159" t="s">
        <v>26</v>
      </c>
      <c r="G1148" s="159" t="s">
        <v>25</v>
      </c>
      <c r="H1148" s="174" t="s">
        <v>57</v>
      </c>
      <c r="I1148" s="175">
        <v>0</v>
      </c>
      <c r="J1148" s="23"/>
    </row>
    <row r="1149" spans="1:10" x14ac:dyDescent="0.25">
      <c r="A1149" s="65" t="str">
        <f t="shared" si="17"/>
        <v xml:space="preserve">Cohort 201542278Den HaagMan0 tot 23 jaarOverigHoger beroepsonderwijs (hbo) </v>
      </c>
      <c r="B1149" s="159" t="s">
        <v>16</v>
      </c>
      <c r="C1149" s="166">
        <v>42278</v>
      </c>
      <c r="D1149" s="159" t="s">
        <v>7</v>
      </c>
      <c r="E1149" s="159" t="s">
        <v>28</v>
      </c>
      <c r="F1149" s="159" t="s">
        <v>26</v>
      </c>
      <c r="G1149" s="159" t="s">
        <v>25</v>
      </c>
      <c r="H1149" s="174" t="s">
        <v>58</v>
      </c>
      <c r="I1149" s="175">
        <v>0</v>
      </c>
      <c r="J1149" s="23"/>
    </row>
    <row r="1150" spans="1:10" x14ac:dyDescent="0.25">
      <c r="A1150" s="65" t="str">
        <f t="shared" si="17"/>
        <v xml:space="preserve">Cohort 201542278Den HaagMan0 tot 23 jaarOverigWetenschappelijk onderwijs (wo) </v>
      </c>
      <c r="B1150" s="159" t="s">
        <v>16</v>
      </c>
      <c r="C1150" s="166">
        <v>42278</v>
      </c>
      <c r="D1150" s="159" t="s">
        <v>7</v>
      </c>
      <c r="E1150" s="159" t="s">
        <v>28</v>
      </c>
      <c r="F1150" s="159" t="s">
        <v>26</v>
      </c>
      <c r="G1150" s="159" t="s">
        <v>25</v>
      </c>
      <c r="H1150" s="174" t="s">
        <v>59</v>
      </c>
      <c r="I1150" s="175">
        <v>0</v>
      </c>
      <c r="J1150" s="23"/>
    </row>
    <row r="1151" spans="1:10" x14ac:dyDescent="0.25">
      <c r="A1151" s="65" t="str">
        <f t="shared" si="17"/>
        <v>Cohort 201542278Den HaagMan0 tot 23 jaarOverigGeen onderwijs</v>
      </c>
      <c r="B1151" s="159" t="s">
        <v>16</v>
      </c>
      <c r="C1151" s="166">
        <v>42278</v>
      </c>
      <c r="D1151" s="159" t="s">
        <v>7</v>
      </c>
      <c r="E1151" s="159" t="s">
        <v>28</v>
      </c>
      <c r="F1151" s="159" t="s">
        <v>26</v>
      </c>
      <c r="G1151" s="159" t="s">
        <v>25</v>
      </c>
      <c r="H1151" s="159" t="s">
        <v>60</v>
      </c>
      <c r="I1151" s="175">
        <v>10</v>
      </c>
      <c r="J1151" s="23"/>
    </row>
    <row r="1152" spans="1:10" x14ac:dyDescent="0.25">
      <c r="A1152" s="65" t="str">
        <f t="shared" si="17"/>
        <v>Cohort 201542278Den HaagMan23 tot 30 jaarTotaalTotaal</v>
      </c>
      <c r="B1152" s="159" t="s">
        <v>16</v>
      </c>
      <c r="C1152" s="166">
        <v>42278</v>
      </c>
      <c r="D1152" s="159" t="s">
        <v>7</v>
      </c>
      <c r="E1152" s="159" t="s">
        <v>28</v>
      </c>
      <c r="F1152" s="159" t="s">
        <v>61</v>
      </c>
      <c r="G1152" s="159" t="s">
        <v>8</v>
      </c>
      <c r="H1152" s="162" t="s">
        <v>8</v>
      </c>
      <c r="I1152" s="175">
        <v>145</v>
      </c>
      <c r="J1152" s="23"/>
    </row>
    <row r="1153" spans="1:10" x14ac:dyDescent="0.25">
      <c r="A1153" s="65" t="str">
        <f t="shared" si="17"/>
        <v xml:space="preserve">Cohort 201542278Den HaagMan23 tot 30 jaarTotaalPrimair onderwijs </v>
      </c>
      <c r="B1153" s="159" t="s">
        <v>16</v>
      </c>
      <c r="C1153" s="166">
        <v>42278</v>
      </c>
      <c r="D1153" s="159" t="s">
        <v>7</v>
      </c>
      <c r="E1153" s="159" t="s">
        <v>28</v>
      </c>
      <c r="F1153" s="159" t="s">
        <v>61</v>
      </c>
      <c r="G1153" s="159" t="s">
        <v>8</v>
      </c>
      <c r="H1153" s="174" t="s">
        <v>55</v>
      </c>
      <c r="I1153" s="175">
        <v>0</v>
      </c>
      <c r="J1153" s="23"/>
    </row>
    <row r="1154" spans="1:10" x14ac:dyDescent="0.25">
      <c r="A1154" s="65" t="str">
        <f t="shared" si="17"/>
        <v>Cohort 201542278Den HaagMan23 tot 30 jaarTotaalVoortgezet onderwijs</v>
      </c>
      <c r="B1154" s="159" t="s">
        <v>16</v>
      </c>
      <c r="C1154" s="166">
        <v>42278</v>
      </c>
      <c r="D1154" s="159" t="s">
        <v>7</v>
      </c>
      <c r="E1154" s="159" t="s">
        <v>28</v>
      </c>
      <c r="F1154" s="159" t="s">
        <v>61</v>
      </c>
      <c r="G1154" s="159" t="s">
        <v>8</v>
      </c>
      <c r="H1154" s="174" t="s">
        <v>56</v>
      </c>
      <c r="I1154" s="175">
        <v>0</v>
      </c>
      <c r="J1154" s="23"/>
    </row>
    <row r="1155" spans="1:10" x14ac:dyDescent="0.25">
      <c r="A1155" s="65" t="str">
        <f t="shared" si="17"/>
        <v xml:space="preserve">Cohort 201542278Den HaagMan23 tot 30 jaarTotaalMiddelbaar beroepsonderwijs (mbo) </v>
      </c>
      <c r="B1155" s="159" t="s">
        <v>16</v>
      </c>
      <c r="C1155" s="166">
        <v>42278</v>
      </c>
      <c r="D1155" s="159" t="s">
        <v>7</v>
      </c>
      <c r="E1155" s="159" t="s">
        <v>28</v>
      </c>
      <c r="F1155" s="159" t="s">
        <v>61</v>
      </c>
      <c r="G1155" s="159" t="s">
        <v>8</v>
      </c>
      <c r="H1155" s="174" t="s">
        <v>57</v>
      </c>
      <c r="I1155" s="175">
        <v>0</v>
      </c>
      <c r="J1155" s="23"/>
    </row>
    <row r="1156" spans="1:10" x14ac:dyDescent="0.25">
      <c r="A1156" s="65" t="str">
        <f t="shared" si="17"/>
        <v xml:space="preserve">Cohort 201542278Den HaagMan23 tot 30 jaarTotaalHoger beroepsonderwijs (hbo) </v>
      </c>
      <c r="B1156" s="159" t="s">
        <v>16</v>
      </c>
      <c r="C1156" s="166">
        <v>42278</v>
      </c>
      <c r="D1156" s="159" t="s">
        <v>7</v>
      </c>
      <c r="E1156" s="159" t="s">
        <v>28</v>
      </c>
      <c r="F1156" s="159" t="s">
        <v>61</v>
      </c>
      <c r="G1156" s="159" t="s">
        <v>8</v>
      </c>
      <c r="H1156" s="174" t="s">
        <v>58</v>
      </c>
      <c r="I1156" s="175">
        <v>0</v>
      </c>
      <c r="J1156" s="23"/>
    </row>
    <row r="1157" spans="1:10" x14ac:dyDescent="0.25">
      <c r="A1157" s="65" t="str">
        <f t="shared" ref="A1157:A1220" si="18">B1157&amp;C1157&amp;D1157&amp;E1157&amp;F1157&amp;G1157&amp;H1157</f>
        <v xml:space="preserve">Cohort 201542278Den HaagMan23 tot 30 jaarTotaalWetenschappelijk onderwijs (wo) </v>
      </c>
      <c r="B1157" s="159" t="s">
        <v>16</v>
      </c>
      <c r="C1157" s="166">
        <v>42278</v>
      </c>
      <c r="D1157" s="159" t="s">
        <v>7</v>
      </c>
      <c r="E1157" s="159" t="s">
        <v>28</v>
      </c>
      <c r="F1157" s="159" t="s">
        <v>61</v>
      </c>
      <c r="G1157" s="159" t="s">
        <v>8</v>
      </c>
      <c r="H1157" s="174" t="s">
        <v>59</v>
      </c>
      <c r="I1157" s="175">
        <v>0</v>
      </c>
      <c r="J1157" s="23"/>
    </row>
    <row r="1158" spans="1:10" x14ac:dyDescent="0.25">
      <c r="A1158" s="65" t="str">
        <f t="shared" si="18"/>
        <v>Cohort 201542278Den HaagMan23 tot 30 jaarTotaalGeen onderwijs</v>
      </c>
      <c r="B1158" s="159" t="s">
        <v>16</v>
      </c>
      <c r="C1158" s="166">
        <v>42278</v>
      </c>
      <c r="D1158" s="159" t="s">
        <v>7</v>
      </c>
      <c r="E1158" s="159" t="s">
        <v>28</v>
      </c>
      <c r="F1158" s="159" t="s">
        <v>61</v>
      </c>
      <c r="G1158" s="159" t="s">
        <v>8</v>
      </c>
      <c r="H1158" s="159" t="s">
        <v>60</v>
      </c>
      <c r="I1158" s="175">
        <v>145</v>
      </c>
      <c r="J1158" s="23"/>
    </row>
    <row r="1159" spans="1:10" x14ac:dyDescent="0.25">
      <c r="A1159" s="65" t="str">
        <f t="shared" si="18"/>
        <v>Cohort 201542278Den HaagMan23 tot 30 jaarSyriëTotaal</v>
      </c>
      <c r="B1159" s="159" t="s">
        <v>16</v>
      </c>
      <c r="C1159" s="166">
        <v>42278</v>
      </c>
      <c r="D1159" s="159" t="s">
        <v>7</v>
      </c>
      <c r="E1159" s="159" t="s">
        <v>28</v>
      </c>
      <c r="F1159" s="159" t="s">
        <v>61</v>
      </c>
      <c r="G1159" s="159" t="s">
        <v>23</v>
      </c>
      <c r="H1159" s="162" t="s">
        <v>8</v>
      </c>
      <c r="I1159" s="175">
        <v>50</v>
      </c>
      <c r="J1159" s="23"/>
    </row>
    <row r="1160" spans="1:10" x14ac:dyDescent="0.25">
      <c r="A1160" s="65" t="str">
        <f t="shared" si="18"/>
        <v xml:space="preserve">Cohort 201542278Den HaagMan23 tot 30 jaarSyriëPrimair onderwijs </v>
      </c>
      <c r="B1160" s="159" t="s">
        <v>16</v>
      </c>
      <c r="C1160" s="166">
        <v>42278</v>
      </c>
      <c r="D1160" s="159" t="s">
        <v>7</v>
      </c>
      <c r="E1160" s="159" t="s">
        <v>28</v>
      </c>
      <c r="F1160" s="159" t="s">
        <v>61</v>
      </c>
      <c r="G1160" s="159" t="s">
        <v>23</v>
      </c>
      <c r="H1160" s="174" t="s">
        <v>55</v>
      </c>
      <c r="I1160" s="175">
        <v>0</v>
      </c>
      <c r="J1160" s="23"/>
    </row>
    <row r="1161" spans="1:10" x14ac:dyDescent="0.25">
      <c r="A1161" s="65" t="str">
        <f t="shared" si="18"/>
        <v>Cohort 201542278Den HaagMan23 tot 30 jaarSyriëVoortgezet onderwijs</v>
      </c>
      <c r="B1161" s="159" t="s">
        <v>16</v>
      </c>
      <c r="C1161" s="166">
        <v>42278</v>
      </c>
      <c r="D1161" s="159" t="s">
        <v>7</v>
      </c>
      <c r="E1161" s="159" t="s">
        <v>28</v>
      </c>
      <c r="F1161" s="159" t="s">
        <v>61</v>
      </c>
      <c r="G1161" s="159" t="s">
        <v>23</v>
      </c>
      <c r="H1161" s="174" t="s">
        <v>56</v>
      </c>
      <c r="I1161" s="175">
        <v>0</v>
      </c>
      <c r="J1161" s="23"/>
    </row>
    <row r="1162" spans="1:10" x14ac:dyDescent="0.25">
      <c r="A1162" s="65" t="str">
        <f t="shared" si="18"/>
        <v xml:space="preserve">Cohort 201542278Den HaagMan23 tot 30 jaarSyriëMiddelbaar beroepsonderwijs (mbo) </v>
      </c>
      <c r="B1162" s="159" t="s">
        <v>16</v>
      </c>
      <c r="C1162" s="166">
        <v>42278</v>
      </c>
      <c r="D1162" s="159" t="s">
        <v>7</v>
      </c>
      <c r="E1162" s="159" t="s">
        <v>28</v>
      </c>
      <c r="F1162" s="159" t="s">
        <v>61</v>
      </c>
      <c r="G1162" s="159" t="s">
        <v>23</v>
      </c>
      <c r="H1162" s="174" t="s">
        <v>57</v>
      </c>
      <c r="I1162" s="175">
        <v>0</v>
      </c>
      <c r="J1162" s="23"/>
    </row>
    <row r="1163" spans="1:10" x14ac:dyDescent="0.25">
      <c r="A1163" s="65" t="str">
        <f t="shared" si="18"/>
        <v xml:space="preserve">Cohort 201542278Den HaagMan23 tot 30 jaarSyriëHoger beroepsonderwijs (hbo) </v>
      </c>
      <c r="B1163" s="159" t="s">
        <v>16</v>
      </c>
      <c r="C1163" s="166">
        <v>42278</v>
      </c>
      <c r="D1163" s="159" t="s">
        <v>7</v>
      </c>
      <c r="E1163" s="159" t="s">
        <v>28</v>
      </c>
      <c r="F1163" s="159" t="s">
        <v>61</v>
      </c>
      <c r="G1163" s="159" t="s">
        <v>23</v>
      </c>
      <c r="H1163" s="174" t="s">
        <v>58</v>
      </c>
      <c r="I1163" s="175">
        <v>0</v>
      </c>
      <c r="J1163" s="23"/>
    </row>
    <row r="1164" spans="1:10" x14ac:dyDescent="0.25">
      <c r="A1164" s="65" t="str">
        <f t="shared" si="18"/>
        <v xml:space="preserve">Cohort 201542278Den HaagMan23 tot 30 jaarSyriëWetenschappelijk onderwijs (wo) </v>
      </c>
      <c r="B1164" s="159" t="s">
        <v>16</v>
      </c>
      <c r="C1164" s="166">
        <v>42278</v>
      </c>
      <c r="D1164" s="159" t="s">
        <v>7</v>
      </c>
      <c r="E1164" s="159" t="s">
        <v>28</v>
      </c>
      <c r="F1164" s="159" t="s">
        <v>61</v>
      </c>
      <c r="G1164" s="159" t="s">
        <v>23</v>
      </c>
      <c r="H1164" s="174" t="s">
        <v>59</v>
      </c>
      <c r="I1164" s="175">
        <v>0</v>
      </c>
      <c r="J1164" s="23"/>
    </row>
    <row r="1165" spans="1:10" x14ac:dyDescent="0.25">
      <c r="A1165" s="65" t="str">
        <f t="shared" si="18"/>
        <v>Cohort 201542278Den HaagMan23 tot 30 jaarSyriëGeen onderwijs</v>
      </c>
      <c r="B1165" s="159" t="s">
        <v>16</v>
      </c>
      <c r="C1165" s="166">
        <v>42278</v>
      </c>
      <c r="D1165" s="159" t="s">
        <v>7</v>
      </c>
      <c r="E1165" s="159" t="s">
        <v>28</v>
      </c>
      <c r="F1165" s="159" t="s">
        <v>61</v>
      </c>
      <c r="G1165" s="159" t="s">
        <v>23</v>
      </c>
      <c r="H1165" s="159" t="s">
        <v>60</v>
      </c>
      <c r="I1165" s="175">
        <v>50</v>
      </c>
      <c r="J1165" s="23"/>
    </row>
    <row r="1166" spans="1:10" x14ac:dyDescent="0.25">
      <c r="A1166" s="65" t="str">
        <f t="shared" si="18"/>
        <v>Cohort 201542278Den HaagMan23 tot 30 jaarEritreaTotaal</v>
      </c>
      <c r="B1166" s="159" t="s">
        <v>16</v>
      </c>
      <c r="C1166" s="166">
        <v>42278</v>
      </c>
      <c r="D1166" s="159" t="s">
        <v>7</v>
      </c>
      <c r="E1166" s="159" t="s">
        <v>28</v>
      </c>
      <c r="F1166" s="159" t="s">
        <v>61</v>
      </c>
      <c r="G1166" s="159" t="s">
        <v>24</v>
      </c>
      <c r="H1166" s="162" t="s">
        <v>8</v>
      </c>
      <c r="I1166" s="175">
        <v>80</v>
      </c>
      <c r="J1166" s="23"/>
    </row>
    <row r="1167" spans="1:10" x14ac:dyDescent="0.25">
      <c r="A1167" s="65" t="str">
        <f t="shared" si="18"/>
        <v xml:space="preserve">Cohort 201542278Den HaagMan23 tot 30 jaarEritreaPrimair onderwijs </v>
      </c>
      <c r="B1167" s="159" t="s">
        <v>16</v>
      </c>
      <c r="C1167" s="166">
        <v>42278</v>
      </c>
      <c r="D1167" s="159" t="s">
        <v>7</v>
      </c>
      <c r="E1167" s="159" t="s">
        <v>28</v>
      </c>
      <c r="F1167" s="159" t="s">
        <v>61</v>
      </c>
      <c r="G1167" s="159" t="s">
        <v>24</v>
      </c>
      <c r="H1167" s="174" t="s">
        <v>55</v>
      </c>
      <c r="I1167" s="175">
        <v>0</v>
      </c>
      <c r="J1167" s="23"/>
    </row>
    <row r="1168" spans="1:10" x14ac:dyDescent="0.25">
      <c r="A1168" s="65" t="str">
        <f t="shared" si="18"/>
        <v>Cohort 201542278Den HaagMan23 tot 30 jaarEritreaVoortgezet onderwijs</v>
      </c>
      <c r="B1168" s="159" t="s">
        <v>16</v>
      </c>
      <c r="C1168" s="166">
        <v>42278</v>
      </c>
      <c r="D1168" s="159" t="s">
        <v>7</v>
      </c>
      <c r="E1168" s="159" t="s">
        <v>28</v>
      </c>
      <c r="F1168" s="159" t="s">
        <v>61</v>
      </c>
      <c r="G1168" s="159" t="s">
        <v>24</v>
      </c>
      <c r="H1168" s="174" t="s">
        <v>56</v>
      </c>
      <c r="I1168" s="175">
        <v>0</v>
      </c>
      <c r="J1168" s="23"/>
    </row>
    <row r="1169" spans="1:10" x14ac:dyDescent="0.25">
      <c r="A1169" s="65" t="str">
        <f t="shared" si="18"/>
        <v xml:space="preserve">Cohort 201542278Den HaagMan23 tot 30 jaarEritreaMiddelbaar beroepsonderwijs (mbo) </v>
      </c>
      <c r="B1169" s="159" t="s">
        <v>16</v>
      </c>
      <c r="C1169" s="166">
        <v>42278</v>
      </c>
      <c r="D1169" s="159" t="s">
        <v>7</v>
      </c>
      <c r="E1169" s="159" t="s">
        <v>28</v>
      </c>
      <c r="F1169" s="159" t="s">
        <v>61</v>
      </c>
      <c r="G1169" s="159" t="s">
        <v>24</v>
      </c>
      <c r="H1169" s="174" t="s">
        <v>57</v>
      </c>
      <c r="I1169" s="175">
        <v>0</v>
      </c>
      <c r="J1169" s="23"/>
    </row>
    <row r="1170" spans="1:10" x14ac:dyDescent="0.25">
      <c r="A1170" s="65" t="str">
        <f t="shared" si="18"/>
        <v xml:space="preserve">Cohort 201542278Den HaagMan23 tot 30 jaarEritreaHoger beroepsonderwijs (hbo) </v>
      </c>
      <c r="B1170" s="159" t="s">
        <v>16</v>
      </c>
      <c r="C1170" s="166">
        <v>42278</v>
      </c>
      <c r="D1170" s="159" t="s">
        <v>7</v>
      </c>
      <c r="E1170" s="159" t="s">
        <v>28</v>
      </c>
      <c r="F1170" s="159" t="s">
        <v>61</v>
      </c>
      <c r="G1170" s="159" t="s">
        <v>24</v>
      </c>
      <c r="H1170" s="174" t="s">
        <v>58</v>
      </c>
      <c r="I1170" s="175">
        <v>0</v>
      </c>
      <c r="J1170" s="23"/>
    </row>
    <row r="1171" spans="1:10" x14ac:dyDescent="0.25">
      <c r="A1171" s="65" t="str">
        <f t="shared" si="18"/>
        <v xml:space="preserve">Cohort 201542278Den HaagMan23 tot 30 jaarEritreaWetenschappelijk onderwijs (wo) </v>
      </c>
      <c r="B1171" s="159" t="s">
        <v>16</v>
      </c>
      <c r="C1171" s="166">
        <v>42278</v>
      </c>
      <c r="D1171" s="159" t="s">
        <v>7</v>
      </c>
      <c r="E1171" s="159" t="s">
        <v>28</v>
      </c>
      <c r="F1171" s="159" t="s">
        <v>61</v>
      </c>
      <c r="G1171" s="159" t="s">
        <v>24</v>
      </c>
      <c r="H1171" s="174" t="s">
        <v>59</v>
      </c>
      <c r="I1171" s="175">
        <v>0</v>
      </c>
      <c r="J1171" s="23"/>
    </row>
    <row r="1172" spans="1:10" x14ac:dyDescent="0.25">
      <c r="A1172" s="65" t="str">
        <f t="shared" si="18"/>
        <v>Cohort 201542278Den HaagMan23 tot 30 jaarEritreaGeen onderwijs</v>
      </c>
      <c r="B1172" s="159" t="s">
        <v>16</v>
      </c>
      <c r="C1172" s="166">
        <v>42278</v>
      </c>
      <c r="D1172" s="159" t="s">
        <v>7</v>
      </c>
      <c r="E1172" s="159" t="s">
        <v>28</v>
      </c>
      <c r="F1172" s="159" t="s">
        <v>61</v>
      </c>
      <c r="G1172" s="159" t="s">
        <v>24</v>
      </c>
      <c r="H1172" s="159" t="s">
        <v>60</v>
      </c>
      <c r="I1172" s="175">
        <v>80</v>
      </c>
      <c r="J1172" s="23"/>
    </row>
    <row r="1173" spans="1:10" x14ac:dyDescent="0.25">
      <c r="A1173" s="65" t="str">
        <f t="shared" si="18"/>
        <v>Cohort 201542278Den HaagMan23 tot 30 jaarOverigTotaal</v>
      </c>
      <c r="B1173" s="159" t="s">
        <v>16</v>
      </c>
      <c r="C1173" s="166">
        <v>42278</v>
      </c>
      <c r="D1173" s="159" t="s">
        <v>7</v>
      </c>
      <c r="E1173" s="159" t="s">
        <v>28</v>
      </c>
      <c r="F1173" s="159" t="s">
        <v>61</v>
      </c>
      <c r="G1173" s="159" t="s">
        <v>25</v>
      </c>
      <c r="H1173" s="162" t="s">
        <v>8</v>
      </c>
      <c r="I1173" s="175">
        <v>15</v>
      </c>
      <c r="J1173" s="23"/>
    </row>
    <row r="1174" spans="1:10" x14ac:dyDescent="0.25">
      <c r="A1174" s="65" t="str">
        <f t="shared" si="18"/>
        <v xml:space="preserve">Cohort 201542278Den HaagMan23 tot 30 jaarOverigPrimair onderwijs </v>
      </c>
      <c r="B1174" s="159" t="s">
        <v>16</v>
      </c>
      <c r="C1174" s="166">
        <v>42278</v>
      </c>
      <c r="D1174" s="159" t="s">
        <v>7</v>
      </c>
      <c r="E1174" s="159" t="s">
        <v>28</v>
      </c>
      <c r="F1174" s="159" t="s">
        <v>61</v>
      </c>
      <c r="G1174" s="159" t="s">
        <v>25</v>
      </c>
      <c r="H1174" s="174" t="s">
        <v>55</v>
      </c>
      <c r="I1174" s="175">
        <v>0</v>
      </c>
      <c r="J1174" s="23"/>
    </row>
    <row r="1175" spans="1:10" x14ac:dyDescent="0.25">
      <c r="A1175" s="65" t="str">
        <f t="shared" si="18"/>
        <v>Cohort 201542278Den HaagMan23 tot 30 jaarOverigVoortgezet onderwijs</v>
      </c>
      <c r="B1175" s="159" t="s">
        <v>16</v>
      </c>
      <c r="C1175" s="166">
        <v>42278</v>
      </c>
      <c r="D1175" s="159" t="s">
        <v>7</v>
      </c>
      <c r="E1175" s="159" t="s">
        <v>28</v>
      </c>
      <c r="F1175" s="159" t="s">
        <v>61</v>
      </c>
      <c r="G1175" s="159" t="s">
        <v>25</v>
      </c>
      <c r="H1175" s="174" t="s">
        <v>56</v>
      </c>
      <c r="I1175" s="175">
        <v>0</v>
      </c>
      <c r="J1175" s="23"/>
    </row>
    <row r="1176" spans="1:10" x14ac:dyDescent="0.25">
      <c r="A1176" s="65" t="str">
        <f t="shared" si="18"/>
        <v xml:space="preserve">Cohort 201542278Den HaagMan23 tot 30 jaarOverigMiddelbaar beroepsonderwijs (mbo) </v>
      </c>
      <c r="B1176" s="159" t="s">
        <v>16</v>
      </c>
      <c r="C1176" s="166">
        <v>42278</v>
      </c>
      <c r="D1176" s="159" t="s">
        <v>7</v>
      </c>
      <c r="E1176" s="159" t="s">
        <v>28</v>
      </c>
      <c r="F1176" s="159" t="s">
        <v>61</v>
      </c>
      <c r="G1176" s="159" t="s">
        <v>25</v>
      </c>
      <c r="H1176" s="174" t="s">
        <v>57</v>
      </c>
      <c r="I1176" s="175">
        <v>0</v>
      </c>
      <c r="J1176" s="23"/>
    </row>
    <row r="1177" spans="1:10" x14ac:dyDescent="0.25">
      <c r="A1177" s="65" t="str">
        <f t="shared" si="18"/>
        <v xml:space="preserve">Cohort 201542278Den HaagMan23 tot 30 jaarOverigHoger beroepsonderwijs (hbo) </v>
      </c>
      <c r="B1177" s="159" t="s">
        <v>16</v>
      </c>
      <c r="C1177" s="166">
        <v>42278</v>
      </c>
      <c r="D1177" s="159" t="s">
        <v>7</v>
      </c>
      <c r="E1177" s="159" t="s">
        <v>28</v>
      </c>
      <c r="F1177" s="159" t="s">
        <v>61</v>
      </c>
      <c r="G1177" s="159" t="s">
        <v>25</v>
      </c>
      <c r="H1177" s="174" t="s">
        <v>58</v>
      </c>
      <c r="I1177" s="175">
        <v>0</v>
      </c>
      <c r="J1177" s="23"/>
    </row>
    <row r="1178" spans="1:10" x14ac:dyDescent="0.25">
      <c r="A1178" s="65" t="str">
        <f t="shared" si="18"/>
        <v xml:space="preserve">Cohort 201542278Den HaagMan23 tot 30 jaarOverigWetenschappelijk onderwijs (wo) </v>
      </c>
      <c r="B1178" s="159" t="s">
        <v>16</v>
      </c>
      <c r="C1178" s="166">
        <v>42278</v>
      </c>
      <c r="D1178" s="159" t="s">
        <v>7</v>
      </c>
      <c r="E1178" s="159" t="s">
        <v>28</v>
      </c>
      <c r="F1178" s="159" t="s">
        <v>61</v>
      </c>
      <c r="G1178" s="159" t="s">
        <v>25</v>
      </c>
      <c r="H1178" s="174" t="s">
        <v>59</v>
      </c>
      <c r="I1178" s="175">
        <v>0</v>
      </c>
      <c r="J1178" s="23"/>
    </row>
    <row r="1179" spans="1:10" x14ac:dyDescent="0.25">
      <c r="A1179" s="65" t="str">
        <f t="shared" si="18"/>
        <v>Cohort 201542278Den HaagMan23 tot 30 jaarOverigGeen onderwijs</v>
      </c>
      <c r="B1179" s="159" t="s">
        <v>16</v>
      </c>
      <c r="C1179" s="166">
        <v>42278</v>
      </c>
      <c r="D1179" s="159" t="s">
        <v>7</v>
      </c>
      <c r="E1179" s="159" t="s">
        <v>28</v>
      </c>
      <c r="F1179" s="159" t="s">
        <v>61</v>
      </c>
      <c r="G1179" s="159" t="s">
        <v>25</v>
      </c>
      <c r="H1179" s="159" t="s">
        <v>60</v>
      </c>
      <c r="I1179" s="175">
        <v>15</v>
      </c>
      <c r="J1179" s="23"/>
    </row>
    <row r="1180" spans="1:10" x14ac:dyDescent="0.25">
      <c r="A1180" s="65" t="str">
        <f t="shared" si="18"/>
        <v>Cohort 201542278Den HaagVrouwTotaalTotaalTotaal</v>
      </c>
      <c r="B1180" s="159" t="s">
        <v>16</v>
      </c>
      <c r="C1180" s="166">
        <v>42278</v>
      </c>
      <c r="D1180" s="159" t="s">
        <v>7</v>
      </c>
      <c r="E1180" s="159" t="s">
        <v>29</v>
      </c>
      <c r="F1180" s="159" t="s">
        <v>8</v>
      </c>
      <c r="G1180" s="159" t="s">
        <v>8</v>
      </c>
      <c r="H1180" s="162" t="s">
        <v>8</v>
      </c>
      <c r="I1180" s="175">
        <v>95</v>
      </c>
      <c r="J1180" s="23"/>
    </row>
    <row r="1181" spans="1:10" x14ac:dyDescent="0.25">
      <c r="A1181" s="65" t="str">
        <f t="shared" si="18"/>
        <v xml:space="preserve">Cohort 201542278Den HaagVrouwTotaalTotaalPrimair onderwijs </v>
      </c>
      <c r="B1181" s="159" t="s">
        <v>16</v>
      </c>
      <c r="C1181" s="166">
        <v>42278</v>
      </c>
      <c r="D1181" s="159" t="s">
        <v>7</v>
      </c>
      <c r="E1181" s="159" t="s">
        <v>29</v>
      </c>
      <c r="F1181" s="159" t="s">
        <v>8</v>
      </c>
      <c r="G1181" s="159" t="s">
        <v>8</v>
      </c>
      <c r="H1181" s="174" t="s">
        <v>55</v>
      </c>
      <c r="I1181" s="175">
        <v>10</v>
      </c>
      <c r="J1181" s="23"/>
    </row>
    <row r="1182" spans="1:10" x14ac:dyDescent="0.25">
      <c r="A1182" s="65" t="str">
        <f t="shared" si="18"/>
        <v>Cohort 201542278Den HaagVrouwTotaalTotaalVoortgezet onderwijs</v>
      </c>
      <c r="B1182" s="159" t="s">
        <v>16</v>
      </c>
      <c r="C1182" s="166">
        <v>42278</v>
      </c>
      <c r="D1182" s="159" t="s">
        <v>7</v>
      </c>
      <c r="E1182" s="159" t="s">
        <v>29</v>
      </c>
      <c r="F1182" s="159" t="s">
        <v>8</v>
      </c>
      <c r="G1182" s="159" t="s">
        <v>8</v>
      </c>
      <c r="H1182" s="174" t="s">
        <v>56</v>
      </c>
      <c r="I1182" s="175">
        <v>5</v>
      </c>
      <c r="J1182" s="23"/>
    </row>
    <row r="1183" spans="1:10" x14ac:dyDescent="0.25">
      <c r="A1183" s="65" t="str">
        <f t="shared" si="18"/>
        <v xml:space="preserve">Cohort 201542278Den HaagVrouwTotaalTotaalMiddelbaar beroepsonderwijs (mbo) </v>
      </c>
      <c r="B1183" s="159" t="s">
        <v>16</v>
      </c>
      <c r="C1183" s="166">
        <v>42278</v>
      </c>
      <c r="D1183" s="159" t="s">
        <v>7</v>
      </c>
      <c r="E1183" s="159" t="s">
        <v>29</v>
      </c>
      <c r="F1183" s="159" t="s">
        <v>8</v>
      </c>
      <c r="G1183" s="159" t="s">
        <v>8</v>
      </c>
      <c r="H1183" s="174" t="s">
        <v>57</v>
      </c>
      <c r="I1183" s="175">
        <v>0</v>
      </c>
      <c r="J1183" s="23"/>
    </row>
    <row r="1184" spans="1:10" x14ac:dyDescent="0.25">
      <c r="A1184" s="65" t="str">
        <f t="shared" si="18"/>
        <v xml:space="preserve">Cohort 201542278Den HaagVrouwTotaalTotaalHoger beroepsonderwijs (hbo) </v>
      </c>
      <c r="B1184" s="159" t="s">
        <v>16</v>
      </c>
      <c r="C1184" s="166">
        <v>42278</v>
      </c>
      <c r="D1184" s="159" t="s">
        <v>7</v>
      </c>
      <c r="E1184" s="159" t="s">
        <v>29</v>
      </c>
      <c r="F1184" s="159" t="s">
        <v>8</v>
      </c>
      <c r="G1184" s="159" t="s">
        <v>8</v>
      </c>
      <c r="H1184" s="174" t="s">
        <v>58</v>
      </c>
      <c r="I1184" s="175">
        <v>0</v>
      </c>
      <c r="J1184" s="23"/>
    </row>
    <row r="1185" spans="1:10" x14ac:dyDescent="0.25">
      <c r="A1185" s="65" t="str">
        <f t="shared" si="18"/>
        <v xml:space="preserve">Cohort 201542278Den HaagVrouwTotaalTotaalWetenschappelijk onderwijs (wo) </v>
      </c>
      <c r="B1185" s="159" t="s">
        <v>16</v>
      </c>
      <c r="C1185" s="166">
        <v>42278</v>
      </c>
      <c r="D1185" s="159" t="s">
        <v>7</v>
      </c>
      <c r="E1185" s="159" t="s">
        <v>29</v>
      </c>
      <c r="F1185" s="159" t="s">
        <v>8</v>
      </c>
      <c r="G1185" s="159" t="s">
        <v>8</v>
      </c>
      <c r="H1185" s="174" t="s">
        <v>59</v>
      </c>
      <c r="I1185" s="175">
        <v>0</v>
      </c>
      <c r="J1185" s="23"/>
    </row>
    <row r="1186" spans="1:10" x14ac:dyDescent="0.25">
      <c r="A1186" s="65" t="str">
        <f t="shared" si="18"/>
        <v>Cohort 201542278Den HaagVrouwTotaalTotaalGeen onderwijs</v>
      </c>
      <c r="B1186" s="159" t="s">
        <v>16</v>
      </c>
      <c r="C1186" s="166">
        <v>42278</v>
      </c>
      <c r="D1186" s="159" t="s">
        <v>7</v>
      </c>
      <c r="E1186" s="159" t="s">
        <v>29</v>
      </c>
      <c r="F1186" s="159" t="s">
        <v>8</v>
      </c>
      <c r="G1186" s="159" t="s">
        <v>8</v>
      </c>
      <c r="H1186" s="159" t="s">
        <v>60</v>
      </c>
      <c r="I1186" s="175">
        <v>80</v>
      </c>
      <c r="J1186" s="23"/>
    </row>
    <row r="1187" spans="1:10" x14ac:dyDescent="0.25">
      <c r="A1187" s="65" t="str">
        <f t="shared" si="18"/>
        <v>Cohort 201542278Den HaagVrouwTotaalSyriëTotaal</v>
      </c>
      <c r="B1187" s="159" t="s">
        <v>16</v>
      </c>
      <c r="C1187" s="166">
        <v>42278</v>
      </c>
      <c r="D1187" s="159" t="s">
        <v>7</v>
      </c>
      <c r="E1187" s="159" t="s">
        <v>29</v>
      </c>
      <c r="F1187" s="159" t="s">
        <v>8</v>
      </c>
      <c r="G1187" s="159" t="s">
        <v>23</v>
      </c>
      <c r="H1187" s="162" t="s">
        <v>8</v>
      </c>
      <c r="I1187" s="175">
        <v>35</v>
      </c>
      <c r="J1187" s="23"/>
    </row>
    <row r="1188" spans="1:10" x14ac:dyDescent="0.25">
      <c r="A1188" s="65" t="str">
        <f t="shared" si="18"/>
        <v xml:space="preserve">Cohort 201542278Den HaagVrouwTotaalSyriëPrimair onderwijs </v>
      </c>
      <c r="B1188" s="159" t="s">
        <v>16</v>
      </c>
      <c r="C1188" s="166">
        <v>42278</v>
      </c>
      <c r="D1188" s="159" t="s">
        <v>7</v>
      </c>
      <c r="E1188" s="159" t="s">
        <v>29</v>
      </c>
      <c r="F1188" s="159" t="s">
        <v>8</v>
      </c>
      <c r="G1188" s="159" t="s">
        <v>23</v>
      </c>
      <c r="H1188" s="174" t="s">
        <v>55</v>
      </c>
      <c r="I1188" s="175">
        <v>5</v>
      </c>
      <c r="J1188" s="23"/>
    </row>
    <row r="1189" spans="1:10" x14ac:dyDescent="0.25">
      <c r="A1189" s="65" t="str">
        <f t="shared" si="18"/>
        <v>Cohort 201542278Den HaagVrouwTotaalSyriëVoortgezet onderwijs</v>
      </c>
      <c r="B1189" s="159" t="s">
        <v>16</v>
      </c>
      <c r="C1189" s="166">
        <v>42278</v>
      </c>
      <c r="D1189" s="159" t="s">
        <v>7</v>
      </c>
      <c r="E1189" s="159" t="s">
        <v>29</v>
      </c>
      <c r="F1189" s="159" t="s">
        <v>8</v>
      </c>
      <c r="G1189" s="159" t="s">
        <v>23</v>
      </c>
      <c r="H1189" s="174" t="s">
        <v>56</v>
      </c>
      <c r="I1189" s="175">
        <v>0</v>
      </c>
      <c r="J1189" s="23"/>
    </row>
    <row r="1190" spans="1:10" x14ac:dyDescent="0.25">
      <c r="A1190" s="65" t="str">
        <f t="shared" si="18"/>
        <v xml:space="preserve">Cohort 201542278Den HaagVrouwTotaalSyriëMiddelbaar beroepsonderwijs (mbo) </v>
      </c>
      <c r="B1190" s="159" t="s">
        <v>16</v>
      </c>
      <c r="C1190" s="166">
        <v>42278</v>
      </c>
      <c r="D1190" s="159" t="s">
        <v>7</v>
      </c>
      <c r="E1190" s="159" t="s">
        <v>29</v>
      </c>
      <c r="F1190" s="159" t="s">
        <v>8</v>
      </c>
      <c r="G1190" s="159" t="s">
        <v>23</v>
      </c>
      <c r="H1190" s="174" t="s">
        <v>57</v>
      </c>
      <c r="I1190" s="175">
        <v>0</v>
      </c>
      <c r="J1190" s="23"/>
    </row>
    <row r="1191" spans="1:10" x14ac:dyDescent="0.25">
      <c r="A1191" s="65" t="str">
        <f t="shared" si="18"/>
        <v xml:space="preserve">Cohort 201542278Den HaagVrouwTotaalSyriëHoger beroepsonderwijs (hbo) </v>
      </c>
      <c r="B1191" s="159" t="s">
        <v>16</v>
      </c>
      <c r="C1191" s="166">
        <v>42278</v>
      </c>
      <c r="D1191" s="159" t="s">
        <v>7</v>
      </c>
      <c r="E1191" s="159" t="s">
        <v>29</v>
      </c>
      <c r="F1191" s="159" t="s">
        <v>8</v>
      </c>
      <c r="G1191" s="159" t="s">
        <v>23</v>
      </c>
      <c r="H1191" s="174" t="s">
        <v>58</v>
      </c>
      <c r="I1191" s="175">
        <v>0</v>
      </c>
      <c r="J1191" s="23"/>
    </row>
    <row r="1192" spans="1:10" x14ac:dyDescent="0.25">
      <c r="A1192" s="65" t="str">
        <f t="shared" si="18"/>
        <v xml:space="preserve">Cohort 201542278Den HaagVrouwTotaalSyriëWetenschappelijk onderwijs (wo) </v>
      </c>
      <c r="B1192" s="159" t="s">
        <v>16</v>
      </c>
      <c r="C1192" s="166">
        <v>42278</v>
      </c>
      <c r="D1192" s="159" t="s">
        <v>7</v>
      </c>
      <c r="E1192" s="159" t="s">
        <v>29</v>
      </c>
      <c r="F1192" s="159" t="s">
        <v>8</v>
      </c>
      <c r="G1192" s="159" t="s">
        <v>23</v>
      </c>
      <c r="H1192" s="174" t="s">
        <v>59</v>
      </c>
      <c r="I1192" s="175">
        <v>0</v>
      </c>
      <c r="J1192" s="23"/>
    </row>
    <row r="1193" spans="1:10" x14ac:dyDescent="0.25">
      <c r="A1193" s="65" t="str">
        <f t="shared" si="18"/>
        <v>Cohort 201542278Den HaagVrouwTotaalSyriëGeen onderwijs</v>
      </c>
      <c r="B1193" s="159" t="s">
        <v>16</v>
      </c>
      <c r="C1193" s="166">
        <v>42278</v>
      </c>
      <c r="D1193" s="159" t="s">
        <v>7</v>
      </c>
      <c r="E1193" s="159" t="s">
        <v>29</v>
      </c>
      <c r="F1193" s="159" t="s">
        <v>8</v>
      </c>
      <c r="G1193" s="159" t="s">
        <v>23</v>
      </c>
      <c r="H1193" s="159" t="s">
        <v>60</v>
      </c>
      <c r="I1193" s="175">
        <v>30</v>
      </c>
      <c r="J1193" s="23"/>
    </row>
    <row r="1194" spans="1:10" x14ac:dyDescent="0.25">
      <c r="A1194" s="65" t="str">
        <f t="shared" si="18"/>
        <v>Cohort 201542278Den HaagVrouwTotaalEritreaTotaal</v>
      </c>
      <c r="B1194" s="159" t="s">
        <v>16</v>
      </c>
      <c r="C1194" s="166">
        <v>42278</v>
      </c>
      <c r="D1194" s="159" t="s">
        <v>7</v>
      </c>
      <c r="E1194" s="159" t="s">
        <v>29</v>
      </c>
      <c r="F1194" s="159" t="s">
        <v>8</v>
      </c>
      <c r="G1194" s="159" t="s">
        <v>24</v>
      </c>
      <c r="H1194" s="162" t="s">
        <v>8</v>
      </c>
      <c r="I1194" s="175">
        <v>40</v>
      </c>
      <c r="J1194" s="23"/>
    </row>
    <row r="1195" spans="1:10" x14ac:dyDescent="0.25">
      <c r="A1195" s="65" t="str">
        <f t="shared" si="18"/>
        <v xml:space="preserve">Cohort 201542278Den HaagVrouwTotaalEritreaPrimair onderwijs </v>
      </c>
      <c r="B1195" s="159" t="s">
        <v>16</v>
      </c>
      <c r="C1195" s="166">
        <v>42278</v>
      </c>
      <c r="D1195" s="159" t="s">
        <v>7</v>
      </c>
      <c r="E1195" s="159" t="s">
        <v>29</v>
      </c>
      <c r="F1195" s="159" t="s">
        <v>8</v>
      </c>
      <c r="G1195" s="159" t="s">
        <v>24</v>
      </c>
      <c r="H1195" s="174" t="s">
        <v>55</v>
      </c>
      <c r="I1195" s="175">
        <v>0</v>
      </c>
      <c r="J1195" s="23"/>
    </row>
    <row r="1196" spans="1:10" x14ac:dyDescent="0.25">
      <c r="A1196" s="65" t="str">
        <f t="shared" si="18"/>
        <v>Cohort 201542278Den HaagVrouwTotaalEritreaVoortgezet onderwijs</v>
      </c>
      <c r="B1196" s="159" t="s">
        <v>16</v>
      </c>
      <c r="C1196" s="166">
        <v>42278</v>
      </c>
      <c r="D1196" s="159" t="s">
        <v>7</v>
      </c>
      <c r="E1196" s="159" t="s">
        <v>29</v>
      </c>
      <c r="F1196" s="159" t="s">
        <v>8</v>
      </c>
      <c r="G1196" s="159" t="s">
        <v>24</v>
      </c>
      <c r="H1196" s="174" t="s">
        <v>56</v>
      </c>
      <c r="I1196" s="175">
        <v>0</v>
      </c>
      <c r="J1196" s="23"/>
    </row>
    <row r="1197" spans="1:10" x14ac:dyDescent="0.25">
      <c r="A1197" s="65" t="str">
        <f t="shared" si="18"/>
        <v xml:space="preserve">Cohort 201542278Den HaagVrouwTotaalEritreaMiddelbaar beroepsonderwijs (mbo) </v>
      </c>
      <c r="B1197" s="159" t="s">
        <v>16</v>
      </c>
      <c r="C1197" s="166">
        <v>42278</v>
      </c>
      <c r="D1197" s="159" t="s">
        <v>7</v>
      </c>
      <c r="E1197" s="159" t="s">
        <v>29</v>
      </c>
      <c r="F1197" s="159" t="s">
        <v>8</v>
      </c>
      <c r="G1197" s="159" t="s">
        <v>24</v>
      </c>
      <c r="H1197" s="174" t="s">
        <v>57</v>
      </c>
      <c r="I1197" s="175">
        <v>0</v>
      </c>
      <c r="J1197" s="23"/>
    </row>
    <row r="1198" spans="1:10" x14ac:dyDescent="0.25">
      <c r="A1198" s="65" t="str">
        <f t="shared" si="18"/>
        <v xml:space="preserve">Cohort 201542278Den HaagVrouwTotaalEritreaHoger beroepsonderwijs (hbo) </v>
      </c>
      <c r="B1198" s="159" t="s">
        <v>16</v>
      </c>
      <c r="C1198" s="166">
        <v>42278</v>
      </c>
      <c r="D1198" s="159" t="s">
        <v>7</v>
      </c>
      <c r="E1198" s="159" t="s">
        <v>29</v>
      </c>
      <c r="F1198" s="159" t="s">
        <v>8</v>
      </c>
      <c r="G1198" s="159" t="s">
        <v>24</v>
      </c>
      <c r="H1198" s="174" t="s">
        <v>58</v>
      </c>
      <c r="I1198" s="175">
        <v>0</v>
      </c>
      <c r="J1198" s="23"/>
    </row>
    <row r="1199" spans="1:10" x14ac:dyDescent="0.25">
      <c r="A1199" s="65" t="str">
        <f t="shared" si="18"/>
        <v xml:space="preserve">Cohort 201542278Den HaagVrouwTotaalEritreaWetenschappelijk onderwijs (wo) </v>
      </c>
      <c r="B1199" s="159" t="s">
        <v>16</v>
      </c>
      <c r="C1199" s="166">
        <v>42278</v>
      </c>
      <c r="D1199" s="159" t="s">
        <v>7</v>
      </c>
      <c r="E1199" s="159" t="s">
        <v>29</v>
      </c>
      <c r="F1199" s="159" t="s">
        <v>8</v>
      </c>
      <c r="G1199" s="159" t="s">
        <v>24</v>
      </c>
      <c r="H1199" s="174" t="s">
        <v>59</v>
      </c>
      <c r="I1199" s="175">
        <v>0</v>
      </c>
      <c r="J1199" s="23"/>
    </row>
    <row r="1200" spans="1:10" x14ac:dyDescent="0.25">
      <c r="A1200" s="65" t="str">
        <f t="shared" si="18"/>
        <v>Cohort 201542278Den HaagVrouwTotaalEritreaGeen onderwijs</v>
      </c>
      <c r="B1200" s="159" t="s">
        <v>16</v>
      </c>
      <c r="C1200" s="166">
        <v>42278</v>
      </c>
      <c r="D1200" s="159" t="s">
        <v>7</v>
      </c>
      <c r="E1200" s="159" t="s">
        <v>29</v>
      </c>
      <c r="F1200" s="159" t="s">
        <v>8</v>
      </c>
      <c r="G1200" s="159" t="s">
        <v>24</v>
      </c>
      <c r="H1200" s="159" t="s">
        <v>60</v>
      </c>
      <c r="I1200" s="175">
        <v>40</v>
      </c>
      <c r="J1200" s="23"/>
    </row>
    <row r="1201" spans="1:10" x14ac:dyDescent="0.25">
      <c r="A1201" s="65" t="str">
        <f t="shared" si="18"/>
        <v>Cohort 201542278Den HaagVrouwTotaalOverigTotaal</v>
      </c>
      <c r="B1201" s="159" t="s">
        <v>16</v>
      </c>
      <c r="C1201" s="166">
        <v>42278</v>
      </c>
      <c r="D1201" s="159" t="s">
        <v>7</v>
      </c>
      <c r="E1201" s="159" t="s">
        <v>29</v>
      </c>
      <c r="F1201" s="159" t="s">
        <v>8</v>
      </c>
      <c r="G1201" s="159" t="s">
        <v>25</v>
      </c>
      <c r="H1201" s="162" t="s">
        <v>8</v>
      </c>
      <c r="I1201" s="175">
        <v>20</v>
      </c>
      <c r="J1201" s="23"/>
    </row>
    <row r="1202" spans="1:10" x14ac:dyDescent="0.25">
      <c r="A1202" s="65" t="str">
        <f t="shared" si="18"/>
        <v xml:space="preserve">Cohort 201542278Den HaagVrouwTotaalOverigPrimair onderwijs </v>
      </c>
      <c r="B1202" s="159" t="s">
        <v>16</v>
      </c>
      <c r="C1202" s="166">
        <v>42278</v>
      </c>
      <c r="D1202" s="159" t="s">
        <v>7</v>
      </c>
      <c r="E1202" s="159" t="s">
        <v>29</v>
      </c>
      <c r="F1202" s="159" t="s">
        <v>8</v>
      </c>
      <c r="G1202" s="159" t="s">
        <v>25</v>
      </c>
      <c r="H1202" s="174" t="s">
        <v>55</v>
      </c>
      <c r="I1202" s="175">
        <v>5</v>
      </c>
      <c r="J1202" s="23"/>
    </row>
    <row r="1203" spans="1:10" x14ac:dyDescent="0.25">
      <c r="A1203" s="65" t="str">
        <f t="shared" si="18"/>
        <v>Cohort 201542278Den HaagVrouwTotaalOverigVoortgezet onderwijs</v>
      </c>
      <c r="B1203" s="159" t="s">
        <v>16</v>
      </c>
      <c r="C1203" s="166">
        <v>42278</v>
      </c>
      <c r="D1203" s="159" t="s">
        <v>7</v>
      </c>
      <c r="E1203" s="159" t="s">
        <v>29</v>
      </c>
      <c r="F1203" s="159" t="s">
        <v>8</v>
      </c>
      <c r="G1203" s="159" t="s">
        <v>25</v>
      </c>
      <c r="H1203" s="174" t="s">
        <v>56</v>
      </c>
      <c r="I1203" s="175">
        <v>5</v>
      </c>
      <c r="J1203" s="23"/>
    </row>
    <row r="1204" spans="1:10" x14ac:dyDescent="0.25">
      <c r="A1204" s="65" t="str">
        <f t="shared" si="18"/>
        <v xml:space="preserve">Cohort 201542278Den HaagVrouwTotaalOverigMiddelbaar beroepsonderwijs (mbo) </v>
      </c>
      <c r="B1204" s="159" t="s">
        <v>16</v>
      </c>
      <c r="C1204" s="166">
        <v>42278</v>
      </c>
      <c r="D1204" s="159" t="s">
        <v>7</v>
      </c>
      <c r="E1204" s="159" t="s">
        <v>29</v>
      </c>
      <c r="F1204" s="159" t="s">
        <v>8</v>
      </c>
      <c r="G1204" s="159" t="s">
        <v>25</v>
      </c>
      <c r="H1204" s="174" t="s">
        <v>57</v>
      </c>
      <c r="I1204" s="175">
        <v>0</v>
      </c>
      <c r="J1204" s="23"/>
    </row>
    <row r="1205" spans="1:10" x14ac:dyDescent="0.25">
      <c r="A1205" s="65" t="str">
        <f t="shared" si="18"/>
        <v xml:space="preserve">Cohort 201542278Den HaagVrouwTotaalOverigHoger beroepsonderwijs (hbo) </v>
      </c>
      <c r="B1205" s="159" t="s">
        <v>16</v>
      </c>
      <c r="C1205" s="166">
        <v>42278</v>
      </c>
      <c r="D1205" s="159" t="s">
        <v>7</v>
      </c>
      <c r="E1205" s="159" t="s">
        <v>29</v>
      </c>
      <c r="F1205" s="159" t="s">
        <v>8</v>
      </c>
      <c r="G1205" s="159" t="s">
        <v>25</v>
      </c>
      <c r="H1205" s="174" t="s">
        <v>58</v>
      </c>
      <c r="I1205" s="175">
        <v>0</v>
      </c>
      <c r="J1205" s="23"/>
    </row>
    <row r="1206" spans="1:10" x14ac:dyDescent="0.25">
      <c r="A1206" s="65" t="str">
        <f t="shared" si="18"/>
        <v xml:space="preserve">Cohort 201542278Den HaagVrouwTotaalOverigWetenschappelijk onderwijs (wo) </v>
      </c>
      <c r="B1206" s="159" t="s">
        <v>16</v>
      </c>
      <c r="C1206" s="166">
        <v>42278</v>
      </c>
      <c r="D1206" s="159" t="s">
        <v>7</v>
      </c>
      <c r="E1206" s="159" t="s">
        <v>29</v>
      </c>
      <c r="F1206" s="159" t="s">
        <v>8</v>
      </c>
      <c r="G1206" s="159" t="s">
        <v>25</v>
      </c>
      <c r="H1206" s="174" t="s">
        <v>59</v>
      </c>
      <c r="I1206" s="175">
        <v>0</v>
      </c>
      <c r="J1206" s="23"/>
    </row>
    <row r="1207" spans="1:10" x14ac:dyDescent="0.25">
      <c r="A1207" s="65" t="str">
        <f t="shared" si="18"/>
        <v>Cohort 201542278Den HaagVrouwTotaalOverigGeen onderwijs</v>
      </c>
      <c r="B1207" s="159" t="s">
        <v>16</v>
      </c>
      <c r="C1207" s="166">
        <v>42278</v>
      </c>
      <c r="D1207" s="159" t="s">
        <v>7</v>
      </c>
      <c r="E1207" s="159" t="s">
        <v>29</v>
      </c>
      <c r="F1207" s="159" t="s">
        <v>8</v>
      </c>
      <c r="G1207" s="159" t="s">
        <v>25</v>
      </c>
      <c r="H1207" s="159" t="s">
        <v>60</v>
      </c>
      <c r="I1207" s="175">
        <v>10</v>
      </c>
      <c r="J1207" s="23"/>
    </row>
    <row r="1208" spans="1:10" x14ac:dyDescent="0.25">
      <c r="A1208" s="65" t="str">
        <f t="shared" si="18"/>
        <v>Cohort 201542278Den HaagVrouw0 tot 23 jaarTotaalTotaal</v>
      </c>
      <c r="B1208" s="159" t="s">
        <v>16</v>
      </c>
      <c r="C1208" s="166">
        <v>42278</v>
      </c>
      <c r="D1208" s="159" t="s">
        <v>7</v>
      </c>
      <c r="E1208" s="159" t="s">
        <v>29</v>
      </c>
      <c r="F1208" s="159" t="s">
        <v>26</v>
      </c>
      <c r="G1208" s="159" t="s">
        <v>8</v>
      </c>
      <c r="H1208" s="162" t="s">
        <v>8</v>
      </c>
      <c r="I1208" s="175">
        <v>55</v>
      </c>
      <c r="J1208" s="23"/>
    </row>
    <row r="1209" spans="1:10" x14ac:dyDescent="0.25">
      <c r="A1209" s="65" t="str">
        <f t="shared" si="18"/>
        <v xml:space="preserve">Cohort 201542278Den HaagVrouw0 tot 23 jaarTotaalPrimair onderwijs </v>
      </c>
      <c r="B1209" s="159" t="s">
        <v>16</v>
      </c>
      <c r="C1209" s="166">
        <v>42278</v>
      </c>
      <c r="D1209" s="159" t="s">
        <v>7</v>
      </c>
      <c r="E1209" s="159" t="s">
        <v>29</v>
      </c>
      <c r="F1209" s="159" t="s">
        <v>26</v>
      </c>
      <c r="G1209" s="159" t="s">
        <v>8</v>
      </c>
      <c r="H1209" s="174" t="s">
        <v>55</v>
      </c>
      <c r="I1209" s="175">
        <v>10</v>
      </c>
      <c r="J1209" s="23"/>
    </row>
    <row r="1210" spans="1:10" x14ac:dyDescent="0.25">
      <c r="A1210" s="65" t="str">
        <f t="shared" si="18"/>
        <v>Cohort 201542278Den HaagVrouw0 tot 23 jaarTotaalVoortgezet onderwijs</v>
      </c>
      <c r="B1210" s="159" t="s">
        <v>16</v>
      </c>
      <c r="C1210" s="166">
        <v>42278</v>
      </c>
      <c r="D1210" s="159" t="s">
        <v>7</v>
      </c>
      <c r="E1210" s="159" t="s">
        <v>29</v>
      </c>
      <c r="F1210" s="159" t="s">
        <v>26</v>
      </c>
      <c r="G1210" s="159" t="s">
        <v>8</v>
      </c>
      <c r="H1210" s="174" t="s">
        <v>56</v>
      </c>
      <c r="I1210" s="175">
        <v>5</v>
      </c>
      <c r="J1210" s="23"/>
    </row>
    <row r="1211" spans="1:10" x14ac:dyDescent="0.25">
      <c r="A1211" s="65" t="str">
        <f t="shared" si="18"/>
        <v xml:space="preserve">Cohort 201542278Den HaagVrouw0 tot 23 jaarTotaalMiddelbaar beroepsonderwijs (mbo) </v>
      </c>
      <c r="B1211" s="159" t="s">
        <v>16</v>
      </c>
      <c r="C1211" s="166">
        <v>42278</v>
      </c>
      <c r="D1211" s="159" t="s">
        <v>7</v>
      </c>
      <c r="E1211" s="159" t="s">
        <v>29</v>
      </c>
      <c r="F1211" s="159" t="s">
        <v>26</v>
      </c>
      <c r="G1211" s="159" t="s">
        <v>8</v>
      </c>
      <c r="H1211" s="174" t="s">
        <v>57</v>
      </c>
      <c r="I1211" s="175">
        <v>0</v>
      </c>
      <c r="J1211" s="23"/>
    </row>
    <row r="1212" spans="1:10" x14ac:dyDescent="0.25">
      <c r="A1212" s="65" t="str">
        <f t="shared" si="18"/>
        <v xml:space="preserve">Cohort 201542278Den HaagVrouw0 tot 23 jaarTotaalHoger beroepsonderwijs (hbo) </v>
      </c>
      <c r="B1212" s="159" t="s">
        <v>16</v>
      </c>
      <c r="C1212" s="166">
        <v>42278</v>
      </c>
      <c r="D1212" s="159" t="s">
        <v>7</v>
      </c>
      <c r="E1212" s="159" t="s">
        <v>29</v>
      </c>
      <c r="F1212" s="159" t="s">
        <v>26</v>
      </c>
      <c r="G1212" s="159" t="s">
        <v>8</v>
      </c>
      <c r="H1212" s="174" t="s">
        <v>58</v>
      </c>
      <c r="I1212" s="175">
        <v>0</v>
      </c>
      <c r="J1212" s="23"/>
    </row>
    <row r="1213" spans="1:10" x14ac:dyDescent="0.25">
      <c r="A1213" s="65" t="str">
        <f t="shared" si="18"/>
        <v xml:space="preserve">Cohort 201542278Den HaagVrouw0 tot 23 jaarTotaalWetenschappelijk onderwijs (wo) </v>
      </c>
      <c r="B1213" s="159" t="s">
        <v>16</v>
      </c>
      <c r="C1213" s="166">
        <v>42278</v>
      </c>
      <c r="D1213" s="159" t="s">
        <v>7</v>
      </c>
      <c r="E1213" s="159" t="s">
        <v>29</v>
      </c>
      <c r="F1213" s="159" t="s">
        <v>26</v>
      </c>
      <c r="G1213" s="159" t="s">
        <v>8</v>
      </c>
      <c r="H1213" s="174" t="s">
        <v>59</v>
      </c>
      <c r="I1213" s="175">
        <v>0</v>
      </c>
      <c r="J1213" s="23"/>
    </row>
    <row r="1214" spans="1:10" x14ac:dyDescent="0.25">
      <c r="A1214" s="65" t="str">
        <f t="shared" si="18"/>
        <v>Cohort 201542278Den HaagVrouw0 tot 23 jaarTotaalGeen onderwijs</v>
      </c>
      <c r="B1214" s="159" t="s">
        <v>16</v>
      </c>
      <c r="C1214" s="166">
        <v>42278</v>
      </c>
      <c r="D1214" s="159" t="s">
        <v>7</v>
      </c>
      <c r="E1214" s="159" t="s">
        <v>29</v>
      </c>
      <c r="F1214" s="159" t="s">
        <v>26</v>
      </c>
      <c r="G1214" s="159" t="s">
        <v>8</v>
      </c>
      <c r="H1214" s="159" t="s">
        <v>60</v>
      </c>
      <c r="I1214" s="175">
        <v>35</v>
      </c>
      <c r="J1214" s="23"/>
    </row>
    <row r="1215" spans="1:10" x14ac:dyDescent="0.25">
      <c r="A1215" s="65" t="str">
        <f t="shared" si="18"/>
        <v>Cohort 201542278Den HaagVrouw0 tot 23 jaarSyriëTotaal</v>
      </c>
      <c r="B1215" s="159" t="s">
        <v>16</v>
      </c>
      <c r="C1215" s="166">
        <v>42278</v>
      </c>
      <c r="D1215" s="159" t="s">
        <v>7</v>
      </c>
      <c r="E1215" s="159" t="s">
        <v>29</v>
      </c>
      <c r="F1215" s="159" t="s">
        <v>26</v>
      </c>
      <c r="G1215" s="159" t="s">
        <v>23</v>
      </c>
      <c r="H1215" s="162" t="s">
        <v>8</v>
      </c>
      <c r="I1215" s="175">
        <v>25</v>
      </c>
      <c r="J1215" s="23"/>
    </row>
    <row r="1216" spans="1:10" x14ac:dyDescent="0.25">
      <c r="A1216" s="65" t="str">
        <f t="shared" si="18"/>
        <v xml:space="preserve">Cohort 201542278Den HaagVrouw0 tot 23 jaarSyriëPrimair onderwijs </v>
      </c>
      <c r="B1216" s="159" t="s">
        <v>16</v>
      </c>
      <c r="C1216" s="166">
        <v>42278</v>
      </c>
      <c r="D1216" s="159" t="s">
        <v>7</v>
      </c>
      <c r="E1216" s="159" t="s">
        <v>29</v>
      </c>
      <c r="F1216" s="159" t="s">
        <v>26</v>
      </c>
      <c r="G1216" s="159" t="s">
        <v>23</v>
      </c>
      <c r="H1216" s="174" t="s">
        <v>55</v>
      </c>
      <c r="I1216" s="175">
        <v>5</v>
      </c>
      <c r="J1216" s="23"/>
    </row>
    <row r="1217" spans="1:10" x14ac:dyDescent="0.25">
      <c r="A1217" s="65" t="str">
        <f t="shared" si="18"/>
        <v>Cohort 201542278Den HaagVrouw0 tot 23 jaarSyriëVoortgezet onderwijs</v>
      </c>
      <c r="B1217" s="159" t="s">
        <v>16</v>
      </c>
      <c r="C1217" s="166">
        <v>42278</v>
      </c>
      <c r="D1217" s="159" t="s">
        <v>7</v>
      </c>
      <c r="E1217" s="159" t="s">
        <v>29</v>
      </c>
      <c r="F1217" s="159" t="s">
        <v>26</v>
      </c>
      <c r="G1217" s="159" t="s">
        <v>23</v>
      </c>
      <c r="H1217" s="174" t="s">
        <v>56</v>
      </c>
      <c r="I1217" s="175">
        <v>0</v>
      </c>
      <c r="J1217" s="23"/>
    </row>
    <row r="1218" spans="1:10" x14ac:dyDescent="0.25">
      <c r="A1218" s="65" t="str">
        <f t="shared" si="18"/>
        <v xml:space="preserve">Cohort 201542278Den HaagVrouw0 tot 23 jaarSyriëMiddelbaar beroepsonderwijs (mbo) </v>
      </c>
      <c r="B1218" s="159" t="s">
        <v>16</v>
      </c>
      <c r="C1218" s="166">
        <v>42278</v>
      </c>
      <c r="D1218" s="159" t="s">
        <v>7</v>
      </c>
      <c r="E1218" s="159" t="s">
        <v>29</v>
      </c>
      <c r="F1218" s="159" t="s">
        <v>26</v>
      </c>
      <c r="G1218" s="159" t="s">
        <v>23</v>
      </c>
      <c r="H1218" s="174" t="s">
        <v>57</v>
      </c>
      <c r="I1218" s="175">
        <v>0</v>
      </c>
      <c r="J1218" s="23"/>
    </row>
    <row r="1219" spans="1:10" x14ac:dyDescent="0.25">
      <c r="A1219" s="65" t="str">
        <f t="shared" si="18"/>
        <v xml:space="preserve">Cohort 201542278Den HaagVrouw0 tot 23 jaarSyriëHoger beroepsonderwijs (hbo) </v>
      </c>
      <c r="B1219" s="159" t="s">
        <v>16</v>
      </c>
      <c r="C1219" s="166">
        <v>42278</v>
      </c>
      <c r="D1219" s="159" t="s">
        <v>7</v>
      </c>
      <c r="E1219" s="159" t="s">
        <v>29</v>
      </c>
      <c r="F1219" s="159" t="s">
        <v>26</v>
      </c>
      <c r="G1219" s="159" t="s">
        <v>23</v>
      </c>
      <c r="H1219" s="174" t="s">
        <v>58</v>
      </c>
      <c r="I1219" s="175">
        <v>0</v>
      </c>
      <c r="J1219" s="23"/>
    </row>
    <row r="1220" spans="1:10" x14ac:dyDescent="0.25">
      <c r="A1220" s="65" t="str">
        <f t="shared" si="18"/>
        <v xml:space="preserve">Cohort 201542278Den HaagVrouw0 tot 23 jaarSyriëWetenschappelijk onderwijs (wo) </v>
      </c>
      <c r="B1220" s="159" t="s">
        <v>16</v>
      </c>
      <c r="C1220" s="166">
        <v>42278</v>
      </c>
      <c r="D1220" s="159" t="s">
        <v>7</v>
      </c>
      <c r="E1220" s="159" t="s">
        <v>29</v>
      </c>
      <c r="F1220" s="159" t="s">
        <v>26</v>
      </c>
      <c r="G1220" s="159" t="s">
        <v>23</v>
      </c>
      <c r="H1220" s="174" t="s">
        <v>59</v>
      </c>
      <c r="I1220" s="175">
        <v>0</v>
      </c>
      <c r="J1220" s="23"/>
    </row>
    <row r="1221" spans="1:10" x14ac:dyDescent="0.25">
      <c r="A1221" s="65" t="str">
        <f t="shared" ref="A1221:A1284" si="19">B1221&amp;C1221&amp;D1221&amp;E1221&amp;F1221&amp;G1221&amp;H1221</f>
        <v>Cohort 201542278Den HaagVrouw0 tot 23 jaarSyriëGeen onderwijs</v>
      </c>
      <c r="B1221" s="159" t="s">
        <v>16</v>
      </c>
      <c r="C1221" s="166">
        <v>42278</v>
      </c>
      <c r="D1221" s="159" t="s">
        <v>7</v>
      </c>
      <c r="E1221" s="159" t="s">
        <v>29</v>
      </c>
      <c r="F1221" s="159" t="s">
        <v>26</v>
      </c>
      <c r="G1221" s="159" t="s">
        <v>23</v>
      </c>
      <c r="H1221" s="159" t="s">
        <v>60</v>
      </c>
      <c r="I1221" s="175">
        <v>15</v>
      </c>
      <c r="J1221" s="23"/>
    </row>
    <row r="1222" spans="1:10" x14ac:dyDescent="0.25">
      <c r="A1222" s="65" t="str">
        <f t="shared" si="19"/>
        <v>Cohort 201542278Den HaagVrouw0 tot 23 jaarEritreaTotaal</v>
      </c>
      <c r="B1222" s="159" t="s">
        <v>16</v>
      </c>
      <c r="C1222" s="166">
        <v>42278</v>
      </c>
      <c r="D1222" s="159" t="s">
        <v>7</v>
      </c>
      <c r="E1222" s="159" t="s">
        <v>29</v>
      </c>
      <c r="F1222" s="159" t="s">
        <v>26</v>
      </c>
      <c r="G1222" s="159" t="s">
        <v>24</v>
      </c>
      <c r="H1222" s="162" t="s">
        <v>8</v>
      </c>
      <c r="I1222" s="175">
        <v>15</v>
      </c>
      <c r="J1222" s="23"/>
    </row>
    <row r="1223" spans="1:10" x14ac:dyDescent="0.25">
      <c r="A1223" s="65" t="str">
        <f t="shared" si="19"/>
        <v xml:space="preserve">Cohort 201542278Den HaagVrouw0 tot 23 jaarEritreaPrimair onderwijs </v>
      </c>
      <c r="B1223" s="159" t="s">
        <v>16</v>
      </c>
      <c r="C1223" s="166">
        <v>42278</v>
      </c>
      <c r="D1223" s="159" t="s">
        <v>7</v>
      </c>
      <c r="E1223" s="159" t="s">
        <v>29</v>
      </c>
      <c r="F1223" s="159" t="s">
        <v>26</v>
      </c>
      <c r="G1223" s="159" t="s">
        <v>24</v>
      </c>
      <c r="H1223" s="174" t="s">
        <v>55</v>
      </c>
      <c r="I1223" s="175">
        <v>0</v>
      </c>
      <c r="J1223" s="23"/>
    </row>
    <row r="1224" spans="1:10" x14ac:dyDescent="0.25">
      <c r="A1224" s="65" t="str">
        <f t="shared" si="19"/>
        <v>Cohort 201542278Den HaagVrouw0 tot 23 jaarEritreaVoortgezet onderwijs</v>
      </c>
      <c r="B1224" s="159" t="s">
        <v>16</v>
      </c>
      <c r="C1224" s="166">
        <v>42278</v>
      </c>
      <c r="D1224" s="159" t="s">
        <v>7</v>
      </c>
      <c r="E1224" s="159" t="s">
        <v>29</v>
      </c>
      <c r="F1224" s="159" t="s">
        <v>26</v>
      </c>
      <c r="G1224" s="159" t="s">
        <v>24</v>
      </c>
      <c r="H1224" s="174" t="s">
        <v>56</v>
      </c>
      <c r="I1224" s="175">
        <v>0</v>
      </c>
      <c r="J1224" s="23"/>
    </row>
    <row r="1225" spans="1:10" x14ac:dyDescent="0.25">
      <c r="A1225" s="65" t="str">
        <f t="shared" si="19"/>
        <v xml:space="preserve">Cohort 201542278Den HaagVrouw0 tot 23 jaarEritreaMiddelbaar beroepsonderwijs (mbo) </v>
      </c>
      <c r="B1225" s="159" t="s">
        <v>16</v>
      </c>
      <c r="C1225" s="166">
        <v>42278</v>
      </c>
      <c r="D1225" s="159" t="s">
        <v>7</v>
      </c>
      <c r="E1225" s="159" t="s">
        <v>29</v>
      </c>
      <c r="F1225" s="159" t="s">
        <v>26</v>
      </c>
      <c r="G1225" s="159" t="s">
        <v>24</v>
      </c>
      <c r="H1225" s="174" t="s">
        <v>57</v>
      </c>
      <c r="I1225" s="175">
        <v>0</v>
      </c>
      <c r="J1225" s="23"/>
    </row>
    <row r="1226" spans="1:10" x14ac:dyDescent="0.25">
      <c r="A1226" s="65" t="str">
        <f t="shared" si="19"/>
        <v xml:space="preserve">Cohort 201542278Den HaagVrouw0 tot 23 jaarEritreaHoger beroepsonderwijs (hbo) </v>
      </c>
      <c r="B1226" s="159" t="s">
        <v>16</v>
      </c>
      <c r="C1226" s="166">
        <v>42278</v>
      </c>
      <c r="D1226" s="159" t="s">
        <v>7</v>
      </c>
      <c r="E1226" s="159" t="s">
        <v>29</v>
      </c>
      <c r="F1226" s="159" t="s">
        <v>26</v>
      </c>
      <c r="G1226" s="159" t="s">
        <v>24</v>
      </c>
      <c r="H1226" s="174" t="s">
        <v>58</v>
      </c>
      <c r="I1226" s="175">
        <v>0</v>
      </c>
      <c r="J1226" s="23"/>
    </row>
    <row r="1227" spans="1:10" x14ac:dyDescent="0.25">
      <c r="A1227" s="65" t="str">
        <f t="shared" si="19"/>
        <v xml:space="preserve">Cohort 201542278Den HaagVrouw0 tot 23 jaarEritreaWetenschappelijk onderwijs (wo) </v>
      </c>
      <c r="B1227" s="159" t="s">
        <v>16</v>
      </c>
      <c r="C1227" s="166">
        <v>42278</v>
      </c>
      <c r="D1227" s="159" t="s">
        <v>7</v>
      </c>
      <c r="E1227" s="159" t="s">
        <v>29</v>
      </c>
      <c r="F1227" s="159" t="s">
        <v>26</v>
      </c>
      <c r="G1227" s="159" t="s">
        <v>24</v>
      </c>
      <c r="H1227" s="174" t="s">
        <v>59</v>
      </c>
      <c r="I1227" s="175">
        <v>0</v>
      </c>
      <c r="J1227" s="23"/>
    </row>
    <row r="1228" spans="1:10" x14ac:dyDescent="0.25">
      <c r="A1228" s="65" t="str">
        <f t="shared" si="19"/>
        <v>Cohort 201542278Den HaagVrouw0 tot 23 jaarEritreaGeen onderwijs</v>
      </c>
      <c r="B1228" s="159" t="s">
        <v>16</v>
      </c>
      <c r="C1228" s="166">
        <v>42278</v>
      </c>
      <c r="D1228" s="159" t="s">
        <v>7</v>
      </c>
      <c r="E1228" s="159" t="s">
        <v>29</v>
      </c>
      <c r="F1228" s="159" t="s">
        <v>26</v>
      </c>
      <c r="G1228" s="159" t="s">
        <v>24</v>
      </c>
      <c r="H1228" s="159" t="s">
        <v>60</v>
      </c>
      <c r="I1228" s="175">
        <v>15</v>
      </c>
      <c r="J1228" s="23"/>
    </row>
    <row r="1229" spans="1:10" x14ac:dyDescent="0.25">
      <c r="A1229" s="65" t="str">
        <f t="shared" si="19"/>
        <v>Cohort 201542278Den HaagVrouw0 tot 23 jaarOverigTotaal</v>
      </c>
      <c r="B1229" s="159" t="s">
        <v>16</v>
      </c>
      <c r="C1229" s="166">
        <v>42278</v>
      </c>
      <c r="D1229" s="159" t="s">
        <v>7</v>
      </c>
      <c r="E1229" s="159" t="s">
        <v>29</v>
      </c>
      <c r="F1229" s="159" t="s">
        <v>26</v>
      </c>
      <c r="G1229" s="159" t="s">
        <v>25</v>
      </c>
      <c r="H1229" s="162" t="s">
        <v>8</v>
      </c>
      <c r="I1229" s="175">
        <v>15</v>
      </c>
      <c r="J1229" s="23"/>
    </row>
    <row r="1230" spans="1:10" x14ac:dyDescent="0.25">
      <c r="A1230" s="65" t="str">
        <f t="shared" si="19"/>
        <v xml:space="preserve">Cohort 201542278Den HaagVrouw0 tot 23 jaarOverigPrimair onderwijs </v>
      </c>
      <c r="B1230" s="159" t="s">
        <v>16</v>
      </c>
      <c r="C1230" s="166">
        <v>42278</v>
      </c>
      <c r="D1230" s="159" t="s">
        <v>7</v>
      </c>
      <c r="E1230" s="159" t="s">
        <v>29</v>
      </c>
      <c r="F1230" s="159" t="s">
        <v>26</v>
      </c>
      <c r="G1230" s="159" t="s">
        <v>25</v>
      </c>
      <c r="H1230" s="174" t="s">
        <v>55</v>
      </c>
      <c r="I1230" s="175">
        <v>5</v>
      </c>
      <c r="J1230" s="23"/>
    </row>
    <row r="1231" spans="1:10" x14ac:dyDescent="0.25">
      <c r="A1231" s="65" t="str">
        <f t="shared" si="19"/>
        <v>Cohort 201542278Den HaagVrouw0 tot 23 jaarOverigVoortgezet onderwijs</v>
      </c>
      <c r="B1231" s="159" t="s">
        <v>16</v>
      </c>
      <c r="C1231" s="166">
        <v>42278</v>
      </c>
      <c r="D1231" s="159" t="s">
        <v>7</v>
      </c>
      <c r="E1231" s="159" t="s">
        <v>29</v>
      </c>
      <c r="F1231" s="159" t="s">
        <v>26</v>
      </c>
      <c r="G1231" s="159" t="s">
        <v>25</v>
      </c>
      <c r="H1231" s="174" t="s">
        <v>56</v>
      </c>
      <c r="I1231" s="175">
        <v>5</v>
      </c>
      <c r="J1231" s="23"/>
    </row>
    <row r="1232" spans="1:10" x14ac:dyDescent="0.25">
      <c r="A1232" s="65" t="str">
        <f t="shared" si="19"/>
        <v xml:space="preserve">Cohort 201542278Den HaagVrouw0 tot 23 jaarOverigMiddelbaar beroepsonderwijs (mbo) </v>
      </c>
      <c r="B1232" s="159" t="s">
        <v>16</v>
      </c>
      <c r="C1232" s="166">
        <v>42278</v>
      </c>
      <c r="D1232" s="159" t="s">
        <v>7</v>
      </c>
      <c r="E1232" s="159" t="s">
        <v>29</v>
      </c>
      <c r="F1232" s="159" t="s">
        <v>26</v>
      </c>
      <c r="G1232" s="159" t="s">
        <v>25</v>
      </c>
      <c r="H1232" s="174" t="s">
        <v>57</v>
      </c>
      <c r="I1232" s="175">
        <v>0</v>
      </c>
      <c r="J1232" s="23"/>
    </row>
    <row r="1233" spans="1:10" x14ac:dyDescent="0.25">
      <c r="A1233" s="65" t="str">
        <f t="shared" si="19"/>
        <v xml:space="preserve">Cohort 201542278Den HaagVrouw0 tot 23 jaarOverigHoger beroepsonderwijs (hbo) </v>
      </c>
      <c r="B1233" s="159" t="s">
        <v>16</v>
      </c>
      <c r="C1233" s="166">
        <v>42278</v>
      </c>
      <c r="D1233" s="159" t="s">
        <v>7</v>
      </c>
      <c r="E1233" s="159" t="s">
        <v>29</v>
      </c>
      <c r="F1233" s="159" t="s">
        <v>26</v>
      </c>
      <c r="G1233" s="159" t="s">
        <v>25</v>
      </c>
      <c r="H1233" s="174" t="s">
        <v>58</v>
      </c>
      <c r="I1233" s="175">
        <v>0</v>
      </c>
      <c r="J1233" s="23"/>
    </row>
    <row r="1234" spans="1:10" x14ac:dyDescent="0.25">
      <c r="A1234" s="65" t="str">
        <f t="shared" si="19"/>
        <v xml:space="preserve">Cohort 201542278Den HaagVrouw0 tot 23 jaarOverigWetenschappelijk onderwijs (wo) </v>
      </c>
      <c r="B1234" s="159" t="s">
        <v>16</v>
      </c>
      <c r="C1234" s="166">
        <v>42278</v>
      </c>
      <c r="D1234" s="159" t="s">
        <v>7</v>
      </c>
      <c r="E1234" s="159" t="s">
        <v>29</v>
      </c>
      <c r="F1234" s="159" t="s">
        <v>26</v>
      </c>
      <c r="G1234" s="159" t="s">
        <v>25</v>
      </c>
      <c r="H1234" s="174" t="s">
        <v>59</v>
      </c>
      <c r="I1234" s="175">
        <v>0</v>
      </c>
      <c r="J1234" s="23"/>
    </row>
    <row r="1235" spans="1:10" x14ac:dyDescent="0.25">
      <c r="A1235" s="65" t="str">
        <f t="shared" si="19"/>
        <v>Cohort 201542278Den HaagVrouw0 tot 23 jaarOverigGeen onderwijs</v>
      </c>
      <c r="B1235" s="159" t="s">
        <v>16</v>
      </c>
      <c r="C1235" s="166">
        <v>42278</v>
      </c>
      <c r="D1235" s="159" t="s">
        <v>7</v>
      </c>
      <c r="E1235" s="159" t="s">
        <v>29</v>
      </c>
      <c r="F1235" s="159" t="s">
        <v>26</v>
      </c>
      <c r="G1235" s="159" t="s">
        <v>25</v>
      </c>
      <c r="H1235" s="159" t="s">
        <v>60</v>
      </c>
      <c r="I1235" s="175">
        <v>5</v>
      </c>
      <c r="J1235" s="23"/>
    </row>
    <row r="1236" spans="1:10" x14ac:dyDescent="0.25">
      <c r="A1236" s="65" t="str">
        <f t="shared" si="19"/>
        <v>Cohort 201542278Den HaagVrouw23 tot 30 jaarTotaalTotaal</v>
      </c>
      <c r="B1236" s="159" t="s">
        <v>16</v>
      </c>
      <c r="C1236" s="166">
        <v>42278</v>
      </c>
      <c r="D1236" s="159" t="s">
        <v>7</v>
      </c>
      <c r="E1236" s="159" t="s">
        <v>29</v>
      </c>
      <c r="F1236" s="159" t="s">
        <v>61</v>
      </c>
      <c r="G1236" s="159" t="s">
        <v>8</v>
      </c>
      <c r="H1236" s="162" t="s">
        <v>8</v>
      </c>
      <c r="I1236" s="175">
        <v>40</v>
      </c>
      <c r="J1236" s="23"/>
    </row>
    <row r="1237" spans="1:10" x14ac:dyDescent="0.25">
      <c r="A1237" s="65" t="str">
        <f t="shared" si="19"/>
        <v xml:space="preserve">Cohort 201542278Den HaagVrouw23 tot 30 jaarTotaalPrimair onderwijs </v>
      </c>
      <c r="B1237" s="159" t="s">
        <v>16</v>
      </c>
      <c r="C1237" s="166">
        <v>42278</v>
      </c>
      <c r="D1237" s="159" t="s">
        <v>7</v>
      </c>
      <c r="E1237" s="159" t="s">
        <v>29</v>
      </c>
      <c r="F1237" s="159" t="s">
        <v>61</v>
      </c>
      <c r="G1237" s="159" t="s">
        <v>8</v>
      </c>
      <c r="H1237" s="174" t="s">
        <v>55</v>
      </c>
      <c r="I1237" s="175">
        <v>0</v>
      </c>
      <c r="J1237" s="23"/>
    </row>
    <row r="1238" spans="1:10" x14ac:dyDescent="0.25">
      <c r="A1238" s="65" t="str">
        <f t="shared" si="19"/>
        <v>Cohort 201542278Den HaagVrouw23 tot 30 jaarTotaalVoortgezet onderwijs</v>
      </c>
      <c r="B1238" s="159" t="s">
        <v>16</v>
      </c>
      <c r="C1238" s="166">
        <v>42278</v>
      </c>
      <c r="D1238" s="159" t="s">
        <v>7</v>
      </c>
      <c r="E1238" s="159" t="s">
        <v>29</v>
      </c>
      <c r="F1238" s="159" t="s">
        <v>61</v>
      </c>
      <c r="G1238" s="159" t="s">
        <v>8</v>
      </c>
      <c r="H1238" s="174" t="s">
        <v>56</v>
      </c>
      <c r="I1238" s="175">
        <v>0</v>
      </c>
      <c r="J1238" s="23"/>
    </row>
    <row r="1239" spans="1:10" x14ac:dyDescent="0.25">
      <c r="A1239" s="65" t="str">
        <f t="shared" si="19"/>
        <v xml:space="preserve">Cohort 201542278Den HaagVrouw23 tot 30 jaarTotaalMiddelbaar beroepsonderwijs (mbo) </v>
      </c>
      <c r="B1239" s="159" t="s">
        <v>16</v>
      </c>
      <c r="C1239" s="166">
        <v>42278</v>
      </c>
      <c r="D1239" s="159" t="s">
        <v>7</v>
      </c>
      <c r="E1239" s="159" t="s">
        <v>29</v>
      </c>
      <c r="F1239" s="159" t="s">
        <v>61</v>
      </c>
      <c r="G1239" s="159" t="s">
        <v>8</v>
      </c>
      <c r="H1239" s="174" t="s">
        <v>57</v>
      </c>
      <c r="I1239" s="175">
        <v>0</v>
      </c>
      <c r="J1239" s="23"/>
    </row>
    <row r="1240" spans="1:10" x14ac:dyDescent="0.25">
      <c r="A1240" s="65" t="str">
        <f t="shared" si="19"/>
        <v xml:space="preserve">Cohort 201542278Den HaagVrouw23 tot 30 jaarTotaalHoger beroepsonderwijs (hbo) </v>
      </c>
      <c r="B1240" s="159" t="s">
        <v>16</v>
      </c>
      <c r="C1240" s="166">
        <v>42278</v>
      </c>
      <c r="D1240" s="159" t="s">
        <v>7</v>
      </c>
      <c r="E1240" s="159" t="s">
        <v>29</v>
      </c>
      <c r="F1240" s="159" t="s">
        <v>61</v>
      </c>
      <c r="G1240" s="159" t="s">
        <v>8</v>
      </c>
      <c r="H1240" s="174" t="s">
        <v>58</v>
      </c>
      <c r="I1240" s="175">
        <v>0</v>
      </c>
      <c r="J1240" s="23"/>
    </row>
    <row r="1241" spans="1:10" x14ac:dyDescent="0.25">
      <c r="A1241" s="65" t="str">
        <f t="shared" si="19"/>
        <v xml:space="preserve">Cohort 201542278Den HaagVrouw23 tot 30 jaarTotaalWetenschappelijk onderwijs (wo) </v>
      </c>
      <c r="B1241" s="159" t="s">
        <v>16</v>
      </c>
      <c r="C1241" s="166">
        <v>42278</v>
      </c>
      <c r="D1241" s="159" t="s">
        <v>7</v>
      </c>
      <c r="E1241" s="159" t="s">
        <v>29</v>
      </c>
      <c r="F1241" s="159" t="s">
        <v>61</v>
      </c>
      <c r="G1241" s="159" t="s">
        <v>8</v>
      </c>
      <c r="H1241" s="174" t="s">
        <v>59</v>
      </c>
      <c r="I1241" s="175">
        <v>0</v>
      </c>
      <c r="J1241" s="23"/>
    </row>
    <row r="1242" spans="1:10" x14ac:dyDescent="0.25">
      <c r="A1242" s="65" t="str">
        <f t="shared" si="19"/>
        <v>Cohort 201542278Den HaagVrouw23 tot 30 jaarTotaalGeen onderwijs</v>
      </c>
      <c r="B1242" s="159" t="s">
        <v>16</v>
      </c>
      <c r="C1242" s="166">
        <v>42278</v>
      </c>
      <c r="D1242" s="159" t="s">
        <v>7</v>
      </c>
      <c r="E1242" s="159" t="s">
        <v>29</v>
      </c>
      <c r="F1242" s="159" t="s">
        <v>61</v>
      </c>
      <c r="G1242" s="159" t="s">
        <v>8</v>
      </c>
      <c r="H1242" s="159" t="s">
        <v>60</v>
      </c>
      <c r="I1242" s="175">
        <v>40</v>
      </c>
      <c r="J1242" s="23"/>
    </row>
    <row r="1243" spans="1:10" x14ac:dyDescent="0.25">
      <c r="A1243" s="65" t="str">
        <f t="shared" si="19"/>
        <v>Cohort 201542278Den HaagVrouw23 tot 30 jaarSyriëTotaal</v>
      </c>
      <c r="B1243" s="159" t="s">
        <v>16</v>
      </c>
      <c r="C1243" s="166">
        <v>42278</v>
      </c>
      <c r="D1243" s="159" t="s">
        <v>7</v>
      </c>
      <c r="E1243" s="159" t="s">
        <v>29</v>
      </c>
      <c r="F1243" s="159" t="s">
        <v>61</v>
      </c>
      <c r="G1243" s="159" t="s">
        <v>23</v>
      </c>
      <c r="H1243" s="162" t="s">
        <v>8</v>
      </c>
      <c r="I1243" s="175">
        <v>15</v>
      </c>
      <c r="J1243" s="23"/>
    </row>
    <row r="1244" spans="1:10" x14ac:dyDescent="0.25">
      <c r="A1244" s="65" t="str">
        <f t="shared" si="19"/>
        <v xml:space="preserve">Cohort 201542278Den HaagVrouw23 tot 30 jaarSyriëPrimair onderwijs </v>
      </c>
      <c r="B1244" s="159" t="s">
        <v>16</v>
      </c>
      <c r="C1244" s="166">
        <v>42278</v>
      </c>
      <c r="D1244" s="159" t="s">
        <v>7</v>
      </c>
      <c r="E1244" s="159" t="s">
        <v>29</v>
      </c>
      <c r="F1244" s="159" t="s">
        <v>61</v>
      </c>
      <c r="G1244" s="159" t="s">
        <v>23</v>
      </c>
      <c r="H1244" s="174" t="s">
        <v>55</v>
      </c>
      <c r="I1244" s="175">
        <v>0</v>
      </c>
      <c r="J1244" s="23"/>
    </row>
    <row r="1245" spans="1:10" x14ac:dyDescent="0.25">
      <c r="A1245" s="65" t="str">
        <f t="shared" si="19"/>
        <v>Cohort 201542278Den HaagVrouw23 tot 30 jaarSyriëVoortgezet onderwijs</v>
      </c>
      <c r="B1245" s="159" t="s">
        <v>16</v>
      </c>
      <c r="C1245" s="166">
        <v>42278</v>
      </c>
      <c r="D1245" s="159" t="s">
        <v>7</v>
      </c>
      <c r="E1245" s="159" t="s">
        <v>29</v>
      </c>
      <c r="F1245" s="159" t="s">
        <v>61</v>
      </c>
      <c r="G1245" s="159" t="s">
        <v>23</v>
      </c>
      <c r="H1245" s="174" t="s">
        <v>56</v>
      </c>
      <c r="I1245" s="175">
        <v>0</v>
      </c>
      <c r="J1245" s="23"/>
    </row>
    <row r="1246" spans="1:10" x14ac:dyDescent="0.25">
      <c r="A1246" s="65" t="str">
        <f t="shared" si="19"/>
        <v xml:space="preserve">Cohort 201542278Den HaagVrouw23 tot 30 jaarSyriëMiddelbaar beroepsonderwijs (mbo) </v>
      </c>
      <c r="B1246" s="159" t="s">
        <v>16</v>
      </c>
      <c r="C1246" s="166">
        <v>42278</v>
      </c>
      <c r="D1246" s="159" t="s">
        <v>7</v>
      </c>
      <c r="E1246" s="159" t="s">
        <v>29</v>
      </c>
      <c r="F1246" s="159" t="s">
        <v>61</v>
      </c>
      <c r="G1246" s="159" t="s">
        <v>23</v>
      </c>
      <c r="H1246" s="174" t="s">
        <v>57</v>
      </c>
      <c r="I1246" s="175">
        <v>0</v>
      </c>
      <c r="J1246" s="23"/>
    </row>
    <row r="1247" spans="1:10" x14ac:dyDescent="0.25">
      <c r="A1247" s="65" t="str">
        <f t="shared" si="19"/>
        <v xml:space="preserve">Cohort 201542278Den HaagVrouw23 tot 30 jaarSyriëHoger beroepsonderwijs (hbo) </v>
      </c>
      <c r="B1247" s="159" t="s">
        <v>16</v>
      </c>
      <c r="C1247" s="166">
        <v>42278</v>
      </c>
      <c r="D1247" s="159" t="s">
        <v>7</v>
      </c>
      <c r="E1247" s="159" t="s">
        <v>29</v>
      </c>
      <c r="F1247" s="159" t="s">
        <v>61</v>
      </c>
      <c r="G1247" s="159" t="s">
        <v>23</v>
      </c>
      <c r="H1247" s="174" t="s">
        <v>58</v>
      </c>
      <c r="I1247" s="175">
        <v>0</v>
      </c>
      <c r="J1247" s="23"/>
    </row>
    <row r="1248" spans="1:10" x14ac:dyDescent="0.25">
      <c r="A1248" s="65" t="str">
        <f t="shared" si="19"/>
        <v xml:space="preserve">Cohort 201542278Den HaagVrouw23 tot 30 jaarSyriëWetenschappelijk onderwijs (wo) </v>
      </c>
      <c r="B1248" s="159" t="s">
        <v>16</v>
      </c>
      <c r="C1248" s="166">
        <v>42278</v>
      </c>
      <c r="D1248" s="159" t="s">
        <v>7</v>
      </c>
      <c r="E1248" s="159" t="s">
        <v>29</v>
      </c>
      <c r="F1248" s="159" t="s">
        <v>61</v>
      </c>
      <c r="G1248" s="159" t="s">
        <v>23</v>
      </c>
      <c r="H1248" s="174" t="s">
        <v>59</v>
      </c>
      <c r="I1248" s="175">
        <v>0</v>
      </c>
      <c r="J1248" s="23"/>
    </row>
    <row r="1249" spans="1:10" x14ac:dyDescent="0.25">
      <c r="A1249" s="65" t="str">
        <f t="shared" si="19"/>
        <v>Cohort 201542278Den HaagVrouw23 tot 30 jaarSyriëGeen onderwijs</v>
      </c>
      <c r="B1249" s="159" t="s">
        <v>16</v>
      </c>
      <c r="C1249" s="166">
        <v>42278</v>
      </c>
      <c r="D1249" s="159" t="s">
        <v>7</v>
      </c>
      <c r="E1249" s="159" t="s">
        <v>29</v>
      </c>
      <c r="F1249" s="159" t="s">
        <v>61</v>
      </c>
      <c r="G1249" s="159" t="s">
        <v>23</v>
      </c>
      <c r="H1249" s="159" t="s">
        <v>60</v>
      </c>
      <c r="I1249" s="175">
        <v>15</v>
      </c>
      <c r="J1249" s="23"/>
    </row>
    <row r="1250" spans="1:10" x14ac:dyDescent="0.25">
      <c r="A1250" s="65" t="str">
        <f t="shared" si="19"/>
        <v>Cohort 201542278Den HaagVrouw23 tot 30 jaarEritreaTotaal</v>
      </c>
      <c r="B1250" s="159" t="s">
        <v>16</v>
      </c>
      <c r="C1250" s="166">
        <v>42278</v>
      </c>
      <c r="D1250" s="159" t="s">
        <v>7</v>
      </c>
      <c r="E1250" s="159" t="s">
        <v>29</v>
      </c>
      <c r="F1250" s="159" t="s">
        <v>61</v>
      </c>
      <c r="G1250" s="159" t="s">
        <v>24</v>
      </c>
      <c r="H1250" s="162" t="s">
        <v>8</v>
      </c>
      <c r="I1250" s="175">
        <v>20</v>
      </c>
      <c r="J1250" s="23"/>
    </row>
    <row r="1251" spans="1:10" x14ac:dyDescent="0.25">
      <c r="A1251" s="65" t="str">
        <f t="shared" si="19"/>
        <v xml:space="preserve">Cohort 201542278Den HaagVrouw23 tot 30 jaarEritreaPrimair onderwijs </v>
      </c>
      <c r="B1251" s="159" t="s">
        <v>16</v>
      </c>
      <c r="C1251" s="166">
        <v>42278</v>
      </c>
      <c r="D1251" s="159" t="s">
        <v>7</v>
      </c>
      <c r="E1251" s="159" t="s">
        <v>29</v>
      </c>
      <c r="F1251" s="159" t="s">
        <v>61</v>
      </c>
      <c r="G1251" s="159" t="s">
        <v>24</v>
      </c>
      <c r="H1251" s="174" t="s">
        <v>55</v>
      </c>
      <c r="I1251" s="175">
        <v>0</v>
      </c>
      <c r="J1251" s="23"/>
    </row>
    <row r="1252" spans="1:10" x14ac:dyDescent="0.25">
      <c r="A1252" s="65" t="str">
        <f t="shared" si="19"/>
        <v>Cohort 201542278Den HaagVrouw23 tot 30 jaarEritreaVoortgezet onderwijs</v>
      </c>
      <c r="B1252" s="159" t="s">
        <v>16</v>
      </c>
      <c r="C1252" s="166">
        <v>42278</v>
      </c>
      <c r="D1252" s="159" t="s">
        <v>7</v>
      </c>
      <c r="E1252" s="159" t="s">
        <v>29</v>
      </c>
      <c r="F1252" s="159" t="s">
        <v>61</v>
      </c>
      <c r="G1252" s="159" t="s">
        <v>24</v>
      </c>
      <c r="H1252" s="174" t="s">
        <v>56</v>
      </c>
      <c r="I1252" s="175">
        <v>0</v>
      </c>
      <c r="J1252" s="23"/>
    </row>
    <row r="1253" spans="1:10" x14ac:dyDescent="0.25">
      <c r="A1253" s="65" t="str">
        <f t="shared" si="19"/>
        <v xml:space="preserve">Cohort 201542278Den HaagVrouw23 tot 30 jaarEritreaMiddelbaar beroepsonderwijs (mbo) </v>
      </c>
      <c r="B1253" s="159" t="s">
        <v>16</v>
      </c>
      <c r="C1253" s="166">
        <v>42278</v>
      </c>
      <c r="D1253" s="159" t="s">
        <v>7</v>
      </c>
      <c r="E1253" s="159" t="s">
        <v>29</v>
      </c>
      <c r="F1253" s="159" t="s">
        <v>61</v>
      </c>
      <c r="G1253" s="159" t="s">
        <v>24</v>
      </c>
      <c r="H1253" s="174" t="s">
        <v>57</v>
      </c>
      <c r="I1253" s="175">
        <v>0</v>
      </c>
      <c r="J1253" s="23"/>
    </row>
    <row r="1254" spans="1:10" x14ac:dyDescent="0.25">
      <c r="A1254" s="65" t="str">
        <f t="shared" si="19"/>
        <v xml:space="preserve">Cohort 201542278Den HaagVrouw23 tot 30 jaarEritreaHoger beroepsonderwijs (hbo) </v>
      </c>
      <c r="B1254" s="159" t="s">
        <v>16</v>
      </c>
      <c r="C1254" s="166">
        <v>42278</v>
      </c>
      <c r="D1254" s="159" t="s">
        <v>7</v>
      </c>
      <c r="E1254" s="159" t="s">
        <v>29</v>
      </c>
      <c r="F1254" s="159" t="s">
        <v>61</v>
      </c>
      <c r="G1254" s="159" t="s">
        <v>24</v>
      </c>
      <c r="H1254" s="174" t="s">
        <v>58</v>
      </c>
      <c r="I1254" s="175">
        <v>0</v>
      </c>
      <c r="J1254" s="23"/>
    </row>
    <row r="1255" spans="1:10" x14ac:dyDescent="0.25">
      <c r="A1255" s="65" t="str">
        <f t="shared" si="19"/>
        <v xml:space="preserve">Cohort 201542278Den HaagVrouw23 tot 30 jaarEritreaWetenschappelijk onderwijs (wo) </v>
      </c>
      <c r="B1255" s="159" t="s">
        <v>16</v>
      </c>
      <c r="C1255" s="166">
        <v>42278</v>
      </c>
      <c r="D1255" s="159" t="s">
        <v>7</v>
      </c>
      <c r="E1255" s="159" t="s">
        <v>29</v>
      </c>
      <c r="F1255" s="159" t="s">
        <v>61</v>
      </c>
      <c r="G1255" s="159" t="s">
        <v>24</v>
      </c>
      <c r="H1255" s="174" t="s">
        <v>59</v>
      </c>
      <c r="I1255" s="175">
        <v>0</v>
      </c>
      <c r="J1255" s="23"/>
    </row>
    <row r="1256" spans="1:10" x14ac:dyDescent="0.25">
      <c r="A1256" s="65" t="str">
        <f t="shared" si="19"/>
        <v>Cohort 201542278Den HaagVrouw23 tot 30 jaarEritreaGeen onderwijs</v>
      </c>
      <c r="B1256" s="159" t="s">
        <v>16</v>
      </c>
      <c r="C1256" s="166">
        <v>42278</v>
      </c>
      <c r="D1256" s="159" t="s">
        <v>7</v>
      </c>
      <c r="E1256" s="159" t="s">
        <v>29</v>
      </c>
      <c r="F1256" s="159" t="s">
        <v>61</v>
      </c>
      <c r="G1256" s="159" t="s">
        <v>24</v>
      </c>
      <c r="H1256" s="159" t="s">
        <v>60</v>
      </c>
      <c r="I1256" s="175">
        <v>20</v>
      </c>
      <c r="J1256" s="23"/>
    </row>
    <row r="1257" spans="1:10" x14ac:dyDescent="0.25">
      <c r="A1257" s="65" t="str">
        <f t="shared" si="19"/>
        <v>Cohort 201542278Den HaagVrouw23 tot 30 jaarOverigTotaal</v>
      </c>
      <c r="B1257" s="159" t="s">
        <v>16</v>
      </c>
      <c r="C1257" s="166">
        <v>42278</v>
      </c>
      <c r="D1257" s="159" t="s">
        <v>7</v>
      </c>
      <c r="E1257" s="159" t="s">
        <v>29</v>
      </c>
      <c r="F1257" s="159" t="s">
        <v>61</v>
      </c>
      <c r="G1257" s="159" t="s">
        <v>25</v>
      </c>
      <c r="H1257" s="162" t="s">
        <v>8</v>
      </c>
      <c r="I1257" s="175">
        <v>5</v>
      </c>
      <c r="J1257" s="23"/>
    </row>
    <row r="1258" spans="1:10" x14ac:dyDescent="0.25">
      <c r="A1258" s="65" t="str">
        <f t="shared" si="19"/>
        <v xml:space="preserve">Cohort 201542278Den HaagVrouw23 tot 30 jaarOverigPrimair onderwijs </v>
      </c>
      <c r="B1258" s="159" t="s">
        <v>16</v>
      </c>
      <c r="C1258" s="166">
        <v>42278</v>
      </c>
      <c r="D1258" s="159" t="s">
        <v>7</v>
      </c>
      <c r="E1258" s="159" t="s">
        <v>29</v>
      </c>
      <c r="F1258" s="159" t="s">
        <v>61</v>
      </c>
      <c r="G1258" s="159" t="s">
        <v>25</v>
      </c>
      <c r="H1258" s="174" t="s">
        <v>55</v>
      </c>
      <c r="I1258" s="175">
        <v>0</v>
      </c>
      <c r="J1258" s="23"/>
    </row>
    <row r="1259" spans="1:10" x14ac:dyDescent="0.25">
      <c r="A1259" s="65" t="str">
        <f t="shared" si="19"/>
        <v>Cohort 201542278Den HaagVrouw23 tot 30 jaarOverigVoortgezet onderwijs</v>
      </c>
      <c r="B1259" s="159" t="s">
        <v>16</v>
      </c>
      <c r="C1259" s="166">
        <v>42278</v>
      </c>
      <c r="D1259" s="159" t="s">
        <v>7</v>
      </c>
      <c r="E1259" s="159" t="s">
        <v>29</v>
      </c>
      <c r="F1259" s="159" t="s">
        <v>61</v>
      </c>
      <c r="G1259" s="159" t="s">
        <v>25</v>
      </c>
      <c r="H1259" s="174" t="s">
        <v>56</v>
      </c>
      <c r="I1259" s="175">
        <v>0</v>
      </c>
      <c r="J1259" s="23"/>
    </row>
    <row r="1260" spans="1:10" x14ac:dyDescent="0.25">
      <c r="A1260" s="65" t="str">
        <f t="shared" si="19"/>
        <v xml:space="preserve">Cohort 201542278Den HaagVrouw23 tot 30 jaarOverigMiddelbaar beroepsonderwijs (mbo) </v>
      </c>
      <c r="B1260" s="159" t="s">
        <v>16</v>
      </c>
      <c r="C1260" s="166">
        <v>42278</v>
      </c>
      <c r="D1260" s="159" t="s">
        <v>7</v>
      </c>
      <c r="E1260" s="159" t="s">
        <v>29</v>
      </c>
      <c r="F1260" s="159" t="s">
        <v>61</v>
      </c>
      <c r="G1260" s="159" t="s">
        <v>25</v>
      </c>
      <c r="H1260" s="174" t="s">
        <v>57</v>
      </c>
      <c r="I1260" s="175">
        <v>0</v>
      </c>
      <c r="J1260" s="23"/>
    </row>
    <row r="1261" spans="1:10" x14ac:dyDescent="0.25">
      <c r="A1261" s="65" t="str">
        <f t="shared" si="19"/>
        <v xml:space="preserve">Cohort 201542278Den HaagVrouw23 tot 30 jaarOverigHoger beroepsonderwijs (hbo) </v>
      </c>
      <c r="B1261" s="159" t="s">
        <v>16</v>
      </c>
      <c r="C1261" s="166">
        <v>42278</v>
      </c>
      <c r="D1261" s="159" t="s">
        <v>7</v>
      </c>
      <c r="E1261" s="159" t="s">
        <v>29</v>
      </c>
      <c r="F1261" s="159" t="s">
        <v>61</v>
      </c>
      <c r="G1261" s="159" t="s">
        <v>25</v>
      </c>
      <c r="H1261" s="174" t="s">
        <v>58</v>
      </c>
      <c r="I1261" s="175">
        <v>0</v>
      </c>
      <c r="J1261" s="23"/>
    </row>
    <row r="1262" spans="1:10" x14ac:dyDescent="0.25">
      <c r="A1262" s="65" t="str">
        <f t="shared" si="19"/>
        <v xml:space="preserve">Cohort 201542278Den HaagVrouw23 tot 30 jaarOverigWetenschappelijk onderwijs (wo) </v>
      </c>
      <c r="B1262" s="159" t="s">
        <v>16</v>
      </c>
      <c r="C1262" s="166">
        <v>42278</v>
      </c>
      <c r="D1262" s="159" t="s">
        <v>7</v>
      </c>
      <c r="E1262" s="159" t="s">
        <v>29</v>
      </c>
      <c r="F1262" s="159" t="s">
        <v>61</v>
      </c>
      <c r="G1262" s="159" t="s">
        <v>25</v>
      </c>
      <c r="H1262" s="174" t="s">
        <v>59</v>
      </c>
      <c r="I1262" s="175">
        <v>0</v>
      </c>
      <c r="J1262" s="23"/>
    </row>
    <row r="1263" spans="1:10" x14ac:dyDescent="0.25">
      <c r="A1263" s="65" t="str">
        <f t="shared" si="19"/>
        <v>Cohort 201542278Den HaagVrouw23 tot 30 jaarOverigGeen onderwijs</v>
      </c>
      <c r="B1263" s="159" t="s">
        <v>16</v>
      </c>
      <c r="C1263" s="166">
        <v>42278</v>
      </c>
      <c r="D1263" s="159" t="s">
        <v>7</v>
      </c>
      <c r="E1263" s="159" t="s">
        <v>29</v>
      </c>
      <c r="F1263" s="159" t="s">
        <v>61</v>
      </c>
      <c r="G1263" s="159" t="s">
        <v>25</v>
      </c>
      <c r="H1263" s="159" t="s">
        <v>60</v>
      </c>
      <c r="I1263" s="175">
        <v>5</v>
      </c>
      <c r="J1263" s="23"/>
    </row>
    <row r="1264" spans="1:10" x14ac:dyDescent="0.25">
      <c r="A1264" s="65" t="str">
        <f t="shared" si="19"/>
        <v>Cohort 201542278G4 (exclusief Den Haag)TotaalTotaalTotaalTotaal</v>
      </c>
      <c r="B1264" s="159" t="s">
        <v>16</v>
      </c>
      <c r="C1264" s="166">
        <v>42278</v>
      </c>
      <c r="D1264" s="159" t="s">
        <v>15</v>
      </c>
      <c r="E1264" s="159" t="s">
        <v>8</v>
      </c>
      <c r="F1264" s="159" t="s">
        <v>8</v>
      </c>
      <c r="G1264" s="159" t="s">
        <v>8</v>
      </c>
      <c r="H1264" s="162" t="s">
        <v>8</v>
      </c>
      <c r="I1264" s="175">
        <v>970</v>
      </c>
      <c r="J1264" s="23"/>
    </row>
    <row r="1265" spans="1:10" x14ac:dyDescent="0.25">
      <c r="A1265" s="65" t="str">
        <f t="shared" si="19"/>
        <v xml:space="preserve">Cohort 201542278G4 (exclusief Den Haag)TotaalTotaalTotaalPrimair onderwijs </v>
      </c>
      <c r="B1265" s="159" t="s">
        <v>16</v>
      </c>
      <c r="C1265" s="166">
        <v>42278</v>
      </c>
      <c r="D1265" s="159" t="s">
        <v>15</v>
      </c>
      <c r="E1265" s="159" t="s">
        <v>8</v>
      </c>
      <c r="F1265" s="159" t="s">
        <v>8</v>
      </c>
      <c r="G1265" s="159" t="s">
        <v>8</v>
      </c>
      <c r="H1265" s="174" t="s">
        <v>55</v>
      </c>
      <c r="I1265" s="175">
        <v>150</v>
      </c>
      <c r="J1265" s="23"/>
    </row>
    <row r="1266" spans="1:10" x14ac:dyDescent="0.25">
      <c r="A1266" s="65" t="str">
        <f t="shared" si="19"/>
        <v>Cohort 201542278G4 (exclusief Den Haag)TotaalTotaalTotaalVoortgezet onderwijs</v>
      </c>
      <c r="B1266" s="159" t="s">
        <v>16</v>
      </c>
      <c r="C1266" s="166">
        <v>42278</v>
      </c>
      <c r="D1266" s="159" t="s">
        <v>15</v>
      </c>
      <c r="E1266" s="159" t="s">
        <v>8</v>
      </c>
      <c r="F1266" s="159" t="s">
        <v>8</v>
      </c>
      <c r="G1266" s="159" t="s">
        <v>8</v>
      </c>
      <c r="H1266" s="174" t="s">
        <v>56</v>
      </c>
      <c r="I1266" s="175">
        <v>85</v>
      </c>
      <c r="J1266" s="23"/>
    </row>
    <row r="1267" spans="1:10" x14ac:dyDescent="0.25">
      <c r="A1267" s="65" t="str">
        <f t="shared" si="19"/>
        <v xml:space="preserve">Cohort 201542278G4 (exclusief Den Haag)TotaalTotaalTotaalMiddelbaar beroepsonderwijs (mbo) </v>
      </c>
      <c r="B1267" s="159" t="s">
        <v>16</v>
      </c>
      <c r="C1267" s="166">
        <v>42278</v>
      </c>
      <c r="D1267" s="159" t="s">
        <v>15</v>
      </c>
      <c r="E1267" s="159" t="s">
        <v>8</v>
      </c>
      <c r="F1267" s="159" t="s">
        <v>8</v>
      </c>
      <c r="G1267" s="159" t="s">
        <v>8</v>
      </c>
      <c r="H1267" s="174" t="s">
        <v>57</v>
      </c>
      <c r="I1267" s="175">
        <v>10</v>
      </c>
      <c r="J1267" s="23"/>
    </row>
    <row r="1268" spans="1:10" x14ac:dyDescent="0.25">
      <c r="A1268" s="65" t="str">
        <f t="shared" si="19"/>
        <v xml:space="preserve">Cohort 201542278G4 (exclusief Den Haag)TotaalTotaalTotaalHoger beroepsonderwijs (hbo) </v>
      </c>
      <c r="B1268" s="159" t="s">
        <v>16</v>
      </c>
      <c r="C1268" s="166">
        <v>42278</v>
      </c>
      <c r="D1268" s="159" t="s">
        <v>15</v>
      </c>
      <c r="E1268" s="159" t="s">
        <v>8</v>
      </c>
      <c r="F1268" s="159" t="s">
        <v>8</v>
      </c>
      <c r="G1268" s="159" t="s">
        <v>8</v>
      </c>
      <c r="H1268" s="174" t="s">
        <v>58</v>
      </c>
      <c r="I1268" s="175">
        <v>5</v>
      </c>
      <c r="J1268" s="23"/>
    </row>
    <row r="1269" spans="1:10" x14ac:dyDescent="0.25">
      <c r="A1269" s="65" t="str">
        <f t="shared" si="19"/>
        <v xml:space="preserve">Cohort 201542278G4 (exclusief Den Haag)TotaalTotaalTotaalWetenschappelijk onderwijs (wo) </v>
      </c>
      <c r="B1269" s="159" t="s">
        <v>16</v>
      </c>
      <c r="C1269" s="166">
        <v>42278</v>
      </c>
      <c r="D1269" s="159" t="s">
        <v>15</v>
      </c>
      <c r="E1269" s="159" t="s">
        <v>8</v>
      </c>
      <c r="F1269" s="159" t="s">
        <v>8</v>
      </c>
      <c r="G1269" s="159" t="s">
        <v>8</v>
      </c>
      <c r="H1269" s="174" t="s">
        <v>59</v>
      </c>
      <c r="I1269" s="175">
        <v>5</v>
      </c>
      <c r="J1269" s="23"/>
    </row>
    <row r="1270" spans="1:10" x14ac:dyDescent="0.25">
      <c r="A1270" s="65" t="str">
        <f t="shared" si="19"/>
        <v>Cohort 201542278G4 (exclusief Den Haag)TotaalTotaalTotaalGeen onderwijs</v>
      </c>
      <c r="B1270" s="159" t="s">
        <v>16</v>
      </c>
      <c r="C1270" s="166">
        <v>42278</v>
      </c>
      <c r="D1270" s="159" t="s">
        <v>15</v>
      </c>
      <c r="E1270" s="159" t="s">
        <v>8</v>
      </c>
      <c r="F1270" s="159" t="s">
        <v>8</v>
      </c>
      <c r="G1270" s="159" t="s">
        <v>8</v>
      </c>
      <c r="H1270" s="159" t="s">
        <v>60</v>
      </c>
      <c r="I1270" s="175">
        <v>725</v>
      </c>
      <c r="J1270" s="23"/>
    </row>
    <row r="1271" spans="1:10" x14ac:dyDescent="0.25">
      <c r="A1271" s="65" t="str">
        <f t="shared" si="19"/>
        <v>Cohort 201542278G4 (exclusief Den Haag)TotaalTotaalSyriëTotaal</v>
      </c>
      <c r="B1271" s="159" t="s">
        <v>16</v>
      </c>
      <c r="C1271" s="166">
        <v>42278</v>
      </c>
      <c r="D1271" s="159" t="s">
        <v>15</v>
      </c>
      <c r="E1271" s="159" t="s">
        <v>8</v>
      </c>
      <c r="F1271" s="159" t="s">
        <v>8</v>
      </c>
      <c r="G1271" s="159" t="s">
        <v>23</v>
      </c>
      <c r="H1271" s="162" t="s">
        <v>8</v>
      </c>
      <c r="I1271" s="175">
        <v>515</v>
      </c>
      <c r="J1271" s="23"/>
    </row>
    <row r="1272" spans="1:10" x14ac:dyDescent="0.25">
      <c r="A1272" s="65" t="str">
        <f t="shared" si="19"/>
        <v xml:space="preserve">Cohort 201542278G4 (exclusief Den Haag)TotaalTotaalSyriëPrimair onderwijs </v>
      </c>
      <c r="B1272" s="159" t="s">
        <v>16</v>
      </c>
      <c r="C1272" s="166">
        <v>42278</v>
      </c>
      <c r="D1272" s="159" t="s">
        <v>15</v>
      </c>
      <c r="E1272" s="159" t="s">
        <v>8</v>
      </c>
      <c r="F1272" s="159" t="s">
        <v>8</v>
      </c>
      <c r="G1272" s="159" t="s">
        <v>23</v>
      </c>
      <c r="H1272" s="174" t="s">
        <v>55</v>
      </c>
      <c r="I1272" s="175">
        <v>100</v>
      </c>
      <c r="J1272" s="23"/>
    </row>
    <row r="1273" spans="1:10" x14ac:dyDescent="0.25">
      <c r="A1273" s="65" t="str">
        <f t="shared" si="19"/>
        <v>Cohort 201542278G4 (exclusief Den Haag)TotaalTotaalSyriëVoortgezet onderwijs</v>
      </c>
      <c r="B1273" s="159" t="s">
        <v>16</v>
      </c>
      <c r="C1273" s="166">
        <v>42278</v>
      </c>
      <c r="D1273" s="159" t="s">
        <v>15</v>
      </c>
      <c r="E1273" s="159" t="s">
        <v>8</v>
      </c>
      <c r="F1273" s="159" t="s">
        <v>8</v>
      </c>
      <c r="G1273" s="159" t="s">
        <v>23</v>
      </c>
      <c r="H1273" s="174" t="s">
        <v>56</v>
      </c>
      <c r="I1273" s="175">
        <v>45</v>
      </c>
      <c r="J1273" s="23"/>
    </row>
    <row r="1274" spans="1:10" x14ac:dyDescent="0.25">
      <c r="A1274" s="65" t="str">
        <f t="shared" si="19"/>
        <v xml:space="preserve">Cohort 201542278G4 (exclusief Den Haag)TotaalTotaalSyriëMiddelbaar beroepsonderwijs (mbo) </v>
      </c>
      <c r="B1274" s="159" t="s">
        <v>16</v>
      </c>
      <c r="C1274" s="166">
        <v>42278</v>
      </c>
      <c r="D1274" s="159" t="s">
        <v>15</v>
      </c>
      <c r="E1274" s="159" t="s">
        <v>8</v>
      </c>
      <c r="F1274" s="159" t="s">
        <v>8</v>
      </c>
      <c r="G1274" s="159" t="s">
        <v>23</v>
      </c>
      <c r="H1274" s="174" t="s">
        <v>57</v>
      </c>
      <c r="I1274" s="175">
        <v>0</v>
      </c>
      <c r="J1274" s="23"/>
    </row>
    <row r="1275" spans="1:10" x14ac:dyDescent="0.25">
      <c r="A1275" s="65" t="str">
        <f t="shared" si="19"/>
        <v xml:space="preserve">Cohort 201542278G4 (exclusief Den Haag)TotaalTotaalSyriëHoger beroepsonderwijs (hbo) </v>
      </c>
      <c r="B1275" s="159" t="s">
        <v>16</v>
      </c>
      <c r="C1275" s="166">
        <v>42278</v>
      </c>
      <c r="D1275" s="159" t="s">
        <v>15</v>
      </c>
      <c r="E1275" s="159" t="s">
        <v>8</v>
      </c>
      <c r="F1275" s="159" t="s">
        <v>8</v>
      </c>
      <c r="G1275" s="159" t="s">
        <v>23</v>
      </c>
      <c r="H1275" s="174" t="s">
        <v>58</v>
      </c>
      <c r="I1275" s="175">
        <v>0</v>
      </c>
      <c r="J1275" s="23"/>
    </row>
    <row r="1276" spans="1:10" x14ac:dyDescent="0.25">
      <c r="A1276" s="65" t="str">
        <f t="shared" si="19"/>
        <v xml:space="preserve">Cohort 201542278G4 (exclusief Den Haag)TotaalTotaalSyriëWetenschappelijk onderwijs (wo) </v>
      </c>
      <c r="B1276" s="159" t="s">
        <v>16</v>
      </c>
      <c r="C1276" s="166">
        <v>42278</v>
      </c>
      <c r="D1276" s="159" t="s">
        <v>15</v>
      </c>
      <c r="E1276" s="159" t="s">
        <v>8</v>
      </c>
      <c r="F1276" s="159" t="s">
        <v>8</v>
      </c>
      <c r="G1276" s="159" t="s">
        <v>23</v>
      </c>
      <c r="H1276" s="174" t="s">
        <v>59</v>
      </c>
      <c r="I1276" s="175">
        <v>0</v>
      </c>
      <c r="J1276" s="23"/>
    </row>
    <row r="1277" spans="1:10" x14ac:dyDescent="0.25">
      <c r="A1277" s="65" t="str">
        <f t="shared" si="19"/>
        <v>Cohort 201542278G4 (exclusief Den Haag)TotaalTotaalSyriëGeen onderwijs</v>
      </c>
      <c r="B1277" s="159" t="s">
        <v>16</v>
      </c>
      <c r="C1277" s="166">
        <v>42278</v>
      </c>
      <c r="D1277" s="159" t="s">
        <v>15</v>
      </c>
      <c r="E1277" s="159" t="s">
        <v>8</v>
      </c>
      <c r="F1277" s="159" t="s">
        <v>8</v>
      </c>
      <c r="G1277" s="159" t="s">
        <v>23</v>
      </c>
      <c r="H1277" s="159" t="s">
        <v>60</v>
      </c>
      <c r="I1277" s="175">
        <v>370</v>
      </c>
      <c r="J1277" s="23"/>
    </row>
    <row r="1278" spans="1:10" x14ac:dyDescent="0.25">
      <c r="A1278" s="65" t="str">
        <f t="shared" si="19"/>
        <v>Cohort 201542278G4 (exclusief Den Haag)TotaalTotaalEritreaTotaal</v>
      </c>
      <c r="B1278" s="159" t="s">
        <v>16</v>
      </c>
      <c r="C1278" s="166">
        <v>42278</v>
      </c>
      <c r="D1278" s="159" t="s">
        <v>15</v>
      </c>
      <c r="E1278" s="159" t="s">
        <v>8</v>
      </c>
      <c r="F1278" s="159" t="s">
        <v>8</v>
      </c>
      <c r="G1278" s="159" t="s">
        <v>24</v>
      </c>
      <c r="H1278" s="162" t="s">
        <v>8</v>
      </c>
      <c r="I1278" s="175">
        <v>225</v>
      </c>
      <c r="J1278" s="23"/>
    </row>
    <row r="1279" spans="1:10" x14ac:dyDescent="0.25">
      <c r="A1279" s="65" t="str">
        <f t="shared" si="19"/>
        <v xml:space="preserve">Cohort 201542278G4 (exclusief Den Haag)TotaalTotaalEritreaPrimair onderwijs </v>
      </c>
      <c r="B1279" s="159" t="s">
        <v>16</v>
      </c>
      <c r="C1279" s="166">
        <v>42278</v>
      </c>
      <c r="D1279" s="159" t="s">
        <v>15</v>
      </c>
      <c r="E1279" s="159" t="s">
        <v>8</v>
      </c>
      <c r="F1279" s="159" t="s">
        <v>8</v>
      </c>
      <c r="G1279" s="159" t="s">
        <v>24</v>
      </c>
      <c r="H1279" s="174" t="s">
        <v>55</v>
      </c>
      <c r="I1279" s="175">
        <v>10</v>
      </c>
      <c r="J1279" s="23"/>
    </row>
    <row r="1280" spans="1:10" x14ac:dyDescent="0.25">
      <c r="A1280" s="65" t="str">
        <f t="shared" si="19"/>
        <v>Cohort 201542278G4 (exclusief Den Haag)TotaalTotaalEritreaVoortgezet onderwijs</v>
      </c>
      <c r="B1280" s="159" t="s">
        <v>16</v>
      </c>
      <c r="C1280" s="166">
        <v>42278</v>
      </c>
      <c r="D1280" s="159" t="s">
        <v>15</v>
      </c>
      <c r="E1280" s="159" t="s">
        <v>8</v>
      </c>
      <c r="F1280" s="159" t="s">
        <v>8</v>
      </c>
      <c r="G1280" s="159" t="s">
        <v>24</v>
      </c>
      <c r="H1280" s="174" t="s">
        <v>56</v>
      </c>
      <c r="I1280" s="175">
        <v>10</v>
      </c>
      <c r="J1280" s="23"/>
    </row>
    <row r="1281" spans="1:10" x14ac:dyDescent="0.25">
      <c r="A1281" s="65" t="str">
        <f t="shared" si="19"/>
        <v xml:space="preserve">Cohort 201542278G4 (exclusief Den Haag)TotaalTotaalEritreaMiddelbaar beroepsonderwijs (mbo) </v>
      </c>
      <c r="B1281" s="159" t="s">
        <v>16</v>
      </c>
      <c r="C1281" s="166">
        <v>42278</v>
      </c>
      <c r="D1281" s="159" t="s">
        <v>15</v>
      </c>
      <c r="E1281" s="159" t="s">
        <v>8</v>
      </c>
      <c r="F1281" s="159" t="s">
        <v>8</v>
      </c>
      <c r="G1281" s="159" t="s">
        <v>24</v>
      </c>
      <c r="H1281" s="174" t="s">
        <v>57</v>
      </c>
      <c r="I1281" s="175">
        <v>0</v>
      </c>
      <c r="J1281" s="23"/>
    </row>
    <row r="1282" spans="1:10" x14ac:dyDescent="0.25">
      <c r="A1282" s="65" t="str">
        <f t="shared" si="19"/>
        <v xml:space="preserve">Cohort 201542278G4 (exclusief Den Haag)TotaalTotaalEritreaHoger beroepsonderwijs (hbo) </v>
      </c>
      <c r="B1282" s="159" t="s">
        <v>16</v>
      </c>
      <c r="C1282" s="166">
        <v>42278</v>
      </c>
      <c r="D1282" s="159" t="s">
        <v>15</v>
      </c>
      <c r="E1282" s="159" t="s">
        <v>8</v>
      </c>
      <c r="F1282" s="159" t="s">
        <v>8</v>
      </c>
      <c r="G1282" s="159" t="s">
        <v>24</v>
      </c>
      <c r="H1282" s="174" t="s">
        <v>58</v>
      </c>
      <c r="I1282" s="175">
        <v>0</v>
      </c>
      <c r="J1282" s="23"/>
    </row>
    <row r="1283" spans="1:10" x14ac:dyDescent="0.25">
      <c r="A1283" s="65" t="str">
        <f t="shared" si="19"/>
        <v xml:space="preserve">Cohort 201542278G4 (exclusief Den Haag)TotaalTotaalEritreaWetenschappelijk onderwijs (wo) </v>
      </c>
      <c r="B1283" s="159" t="s">
        <v>16</v>
      </c>
      <c r="C1283" s="166">
        <v>42278</v>
      </c>
      <c r="D1283" s="159" t="s">
        <v>15</v>
      </c>
      <c r="E1283" s="159" t="s">
        <v>8</v>
      </c>
      <c r="F1283" s="159" t="s">
        <v>8</v>
      </c>
      <c r="G1283" s="159" t="s">
        <v>24</v>
      </c>
      <c r="H1283" s="174" t="s">
        <v>59</v>
      </c>
      <c r="I1283" s="175">
        <v>0</v>
      </c>
      <c r="J1283" s="23"/>
    </row>
    <row r="1284" spans="1:10" x14ac:dyDescent="0.25">
      <c r="A1284" s="65" t="str">
        <f t="shared" si="19"/>
        <v>Cohort 201542278G4 (exclusief Den Haag)TotaalTotaalEritreaGeen onderwijs</v>
      </c>
      <c r="B1284" s="159" t="s">
        <v>16</v>
      </c>
      <c r="C1284" s="166">
        <v>42278</v>
      </c>
      <c r="D1284" s="159" t="s">
        <v>15</v>
      </c>
      <c r="E1284" s="159" t="s">
        <v>8</v>
      </c>
      <c r="F1284" s="159" t="s">
        <v>8</v>
      </c>
      <c r="G1284" s="159" t="s">
        <v>24</v>
      </c>
      <c r="H1284" s="159" t="s">
        <v>60</v>
      </c>
      <c r="I1284" s="175">
        <v>210</v>
      </c>
      <c r="J1284" s="23"/>
    </row>
    <row r="1285" spans="1:10" x14ac:dyDescent="0.25">
      <c r="A1285" s="65" t="str">
        <f t="shared" ref="A1285:A1348" si="20">B1285&amp;C1285&amp;D1285&amp;E1285&amp;F1285&amp;G1285&amp;H1285</f>
        <v>Cohort 201542278G4 (exclusief Den Haag)TotaalTotaalOverigTotaal</v>
      </c>
      <c r="B1285" s="159" t="s">
        <v>16</v>
      </c>
      <c r="C1285" s="166">
        <v>42278</v>
      </c>
      <c r="D1285" s="159" t="s">
        <v>15</v>
      </c>
      <c r="E1285" s="159" t="s">
        <v>8</v>
      </c>
      <c r="F1285" s="159" t="s">
        <v>8</v>
      </c>
      <c r="G1285" s="159" t="s">
        <v>25</v>
      </c>
      <c r="H1285" s="162" t="s">
        <v>8</v>
      </c>
      <c r="I1285" s="175">
        <v>230</v>
      </c>
      <c r="J1285" s="23"/>
    </row>
    <row r="1286" spans="1:10" x14ac:dyDescent="0.25">
      <c r="A1286" s="65" t="str">
        <f t="shared" si="20"/>
        <v xml:space="preserve">Cohort 201542278G4 (exclusief Den Haag)TotaalTotaalOverigPrimair onderwijs </v>
      </c>
      <c r="B1286" s="159" t="s">
        <v>16</v>
      </c>
      <c r="C1286" s="166">
        <v>42278</v>
      </c>
      <c r="D1286" s="159" t="s">
        <v>15</v>
      </c>
      <c r="E1286" s="159" t="s">
        <v>8</v>
      </c>
      <c r="F1286" s="159" t="s">
        <v>8</v>
      </c>
      <c r="G1286" s="159" t="s">
        <v>25</v>
      </c>
      <c r="H1286" s="174" t="s">
        <v>55</v>
      </c>
      <c r="I1286" s="175">
        <v>40</v>
      </c>
      <c r="J1286" s="23"/>
    </row>
    <row r="1287" spans="1:10" x14ac:dyDescent="0.25">
      <c r="A1287" s="65" t="str">
        <f t="shared" si="20"/>
        <v>Cohort 201542278G4 (exclusief Den Haag)TotaalTotaalOverigVoortgezet onderwijs</v>
      </c>
      <c r="B1287" s="159" t="s">
        <v>16</v>
      </c>
      <c r="C1287" s="166">
        <v>42278</v>
      </c>
      <c r="D1287" s="159" t="s">
        <v>15</v>
      </c>
      <c r="E1287" s="159" t="s">
        <v>8</v>
      </c>
      <c r="F1287" s="159" t="s">
        <v>8</v>
      </c>
      <c r="G1287" s="159" t="s">
        <v>25</v>
      </c>
      <c r="H1287" s="174" t="s">
        <v>56</v>
      </c>
      <c r="I1287" s="175">
        <v>35</v>
      </c>
      <c r="J1287" s="23"/>
    </row>
    <row r="1288" spans="1:10" x14ac:dyDescent="0.25">
      <c r="A1288" s="65" t="str">
        <f t="shared" si="20"/>
        <v xml:space="preserve">Cohort 201542278G4 (exclusief Den Haag)TotaalTotaalOverigMiddelbaar beroepsonderwijs (mbo) </v>
      </c>
      <c r="B1288" s="159" t="s">
        <v>16</v>
      </c>
      <c r="C1288" s="166">
        <v>42278</v>
      </c>
      <c r="D1288" s="159" t="s">
        <v>15</v>
      </c>
      <c r="E1288" s="159" t="s">
        <v>8</v>
      </c>
      <c r="F1288" s="159" t="s">
        <v>8</v>
      </c>
      <c r="G1288" s="159" t="s">
        <v>25</v>
      </c>
      <c r="H1288" s="174" t="s">
        <v>57</v>
      </c>
      <c r="I1288" s="175">
        <v>10</v>
      </c>
      <c r="J1288" s="23"/>
    </row>
    <row r="1289" spans="1:10" x14ac:dyDescent="0.25">
      <c r="A1289" s="65" t="str">
        <f t="shared" si="20"/>
        <v xml:space="preserve">Cohort 201542278G4 (exclusief Den Haag)TotaalTotaalOverigHoger beroepsonderwijs (hbo) </v>
      </c>
      <c r="B1289" s="159" t="s">
        <v>16</v>
      </c>
      <c r="C1289" s="166">
        <v>42278</v>
      </c>
      <c r="D1289" s="159" t="s">
        <v>15</v>
      </c>
      <c r="E1289" s="159" t="s">
        <v>8</v>
      </c>
      <c r="F1289" s="159" t="s">
        <v>8</v>
      </c>
      <c r="G1289" s="159" t="s">
        <v>25</v>
      </c>
      <c r="H1289" s="174" t="s">
        <v>58</v>
      </c>
      <c r="I1289" s="175">
        <v>5</v>
      </c>
      <c r="J1289" s="23"/>
    </row>
    <row r="1290" spans="1:10" x14ac:dyDescent="0.25">
      <c r="A1290" s="65" t="str">
        <f t="shared" si="20"/>
        <v xml:space="preserve">Cohort 201542278G4 (exclusief Den Haag)TotaalTotaalOverigWetenschappelijk onderwijs (wo) </v>
      </c>
      <c r="B1290" s="159" t="s">
        <v>16</v>
      </c>
      <c r="C1290" s="166">
        <v>42278</v>
      </c>
      <c r="D1290" s="159" t="s">
        <v>15</v>
      </c>
      <c r="E1290" s="159" t="s">
        <v>8</v>
      </c>
      <c r="F1290" s="159" t="s">
        <v>8</v>
      </c>
      <c r="G1290" s="159" t="s">
        <v>25</v>
      </c>
      <c r="H1290" s="174" t="s">
        <v>59</v>
      </c>
      <c r="I1290" s="175">
        <v>5</v>
      </c>
      <c r="J1290" s="23"/>
    </row>
    <row r="1291" spans="1:10" x14ac:dyDescent="0.25">
      <c r="A1291" s="65" t="str">
        <f t="shared" si="20"/>
        <v>Cohort 201542278G4 (exclusief Den Haag)TotaalTotaalOverigGeen onderwijs</v>
      </c>
      <c r="B1291" s="159" t="s">
        <v>16</v>
      </c>
      <c r="C1291" s="166">
        <v>42278</v>
      </c>
      <c r="D1291" s="159" t="s">
        <v>15</v>
      </c>
      <c r="E1291" s="159" t="s">
        <v>8</v>
      </c>
      <c r="F1291" s="159" t="s">
        <v>8</v>
      </c>
      <c r="G1291" s="159" t="s">
        <v>25</v>
      </c>
      <c r="H1291" s="159" t="s">
        <v>60</v>
      </c>
      <c r="I1291" s="175">
        <v>150</v>
      </c>
      <c r="J1291" s="23"/>
    </row>
    <row r="1292" spans="1:10" x14ac:dyDescent="0.25">
      <c r="A1292" s="65" t="str">
        <f t="shared" si="20"/>
        <v>Cohort 201542278G4 (exclusief Den Haag)Totaal0 tot 23 jaarTotaalTotaal</v>
      </c>
      <c r="B1292" s="159" t="s">
        <v>16</v>
      </c>
      <c r="C1292" s="166">
        <v>42278</v>
      </c>
      <c r="D1292" s="159" t="s">
        <v>15</v>
      </c>
      <c r="E1292" s="159" t="s">
        <v>8</v>
      </c>
      <c r="F1292" s="159" t="s">
        <v>26</v>
      </c>
      <c r="G1292" s="159" t="s">
        <v>8</v>
      </c>
      <c r="H1292" s="162" t="s">
        <v>8</v>
      </c>
      <c r="I1292" s="175">
        <v>480</v>
      </c>
      <c r="J1292" s="23"/>
    </row>
    <row r="1293" spans="1:10" x14ac:dyDescent="0.25">
      <c r="A1293" s="65" t="str">
        <f t="shared" si="20"/>
        <v xml:space="preserve">Cohort 201542278G4 (exclusief Den Haag)Totaal0 tot 23 jaarTotaalPrimair onderwijs </v>
      </c>
      <c r="B1293" s="159" t="s">
        <v>16</v>
      </c>
      <c r="C1293" s="166">
        <v>42278</v>
      </c>
      <c r="D1293" s="159" t="s">
        <v>15</v>
      </c>
      <c r="E1293" s="159" t="s">
        <v>8</v>
      </c>
      <c r="F1293" s="159" t="s">
        <v>26</v>
      </c>
      <c r="G1293" s="159" t="s">
        <v>8</v>
      </c>
      <c r="H1293" s="174" t="s">
        <v>55</v>
      </c>
      <c r="I1293" s="175">
        <v>150</v>
      </c>
      <c r="J1293" s="23"/>
    </row>
    <row r="1294" spans="1:10" x14ac:dyDescent="0.25">
      <c r="A1294" s="65" t="str">
        <f t="shared" si="20"/>
        <v>Cohort 201542278G4 (exclusief Den Haag)Totaal0 tot 23 jaarTotaalVoortgezet onderwijs</v>
      </c>
      <c r="B1294" s="159" t="s">
        <v>16</v>
      </c>
      <c r="C1294" s="166">
        <v>42278</v>
      </c>
      <c r="D1294" s="159" t="s">
        <v>15</v>
      </c>
      <c r="E1294" s="159" t="s">
        <v>8</v>
      </c>
      <c r="F1294" s="159" t="s">
        <v>26</v>
      </c>
      <c r="G1294" s="159" t="s">
        <v>8</v>
      </c>
      <c r="H1294" s="174" t="s">
        <v>56</v>
      </c>
      <c r="I1294" s="175">
        <v>85</v>
      </c>
      <c r="J1294" s="23"/>
    </row>
    <row r="1295" spans="1:10" x14ac:dyDescent="0.25">
      <c r="A1295" s="65" t="str">
        <f t="shared" si="20"/>
        <v xml:space="preserve">Cohort 201542278G4 (exclusief Den Haag)Totaal0 tot 23 jaarTotaalMiddelbaar beroepsonderwijs (mbo) </v>
      </c>
      <c r="B1295" s="159" t="s">
        <v>16</v>
      </c>
      <c r="C1295" s="166">
        <v>42278</v>
      </c>
      <c r="D1295" s="159" t="s">
        <v>15</v>
      </c>
      <c r="E1295" s="159" t="s">
        <v>8</v>
      </c>
      <c r="F1295" s="159" t="s">
        <v>26</v>
      </c>
      <c r="G1295" s="159" t="s">
        <v>8</v>
      </c>
      <c r="H1295" s="174" t="s">
        <v>57</v>
      </c>
      <c r="I1295" s="175">
        <v>5</v>
      </c>
      <c r="J1295" s="23"/>
    </row>
    <row r="1296" spans="1:10" x14ac:dyDescent="0.25">
      <c r="A1296" s="65" t="str">
        <f t="shared" si="20"/>
        <v xml:space="preserve">Cohort 201542278G4 (exclusief Den Haag)Totaal0 tot 23 jaarTotaalHoger beroepsonderwijs (hbo) </v>
      </c>
      <c r="B1296" s="159" t="s">
        <v>16</v>
      </c>
      <c r="C1296" s="166">
        <v>42278</v>
      </c>
      <c r="D1296" s="159" t="s">
        <v>15</v>
      </c>
      <c r="E1296" s="159" t="s">
        <v>8</v>
      </c>
      <c r="F1296" s="159" t="s">
        <v>26</v>
      </c>
      <c r="G1296" s="159" t="s">
        <v>8</v>
      </c>
      <c r="H1296" s="174" t="s">
        <v>58</v>
      </c>
      <c r="I1296" s="175">
        <v>0</v>
      </c>
      <c r="J1296" s="23"/>
    </row>
    <row r="1297" spans="1:10" x14ac:dyDescent="0.25">
      <c r="A1297" s="65" t="str">
        <f t="shared" si="20"/>
        <v xml:space="preserve">Cohort 201542278G4 (exclusief Den Haag)Totaal0 tot 23 jaarTotaalWetenschappelijk onderwijs (wo) </v>
      </c>
      <c r="B1297" s="159" t="s">
        <v>16</v>
      </c>
      <c r="C1297" s="166">
        <v>42278</v>
      </c>
      <c r="D1297" s="159" t="s">
        <v>15</v>
      </c>
      <c r="E1297" s="159" t="s">
        <v>8</v>
      </c>
      <c r="F1297" s="159" t="s">
        <v>26</v>
      </c>
      <c r="G1297" s="159" t="s">
        <v>8</v>
      </c>
      <c r="H1297" s="174" t="s">
        <v>59</v>
      </c>
      <c r="I1297" s="175">
        <v>0</v>
      </c>
      <c r="J1297" s="23"/>
    </row>
    <row r="1298" spans="1:10" x14ac:dyDescent="0.25">
      <c r="A1298" s="65" t="str">
        <f t="shared" si="20"/>
        <v>Cohort 201542278G4 (exclusief Den Haag)Totaal0 tot 23 jaarTotaalGeen onderwijs</v>
      </c>
      <c r="B1298" s="159" t="s">
        <v>16</v>
      </c>
      <c r="C1298" s="166">
        <v>42278</v>
      </c>
      <c r="D1298" s="159" t="s">
        <v>15</v>
      </c>
      <c r="E1298" s="159" t="s">
        <v>8</v>
      </c>
      <c r="F1298" s="159" t="s">
        <v>26</v>
      </c>
      <c r="G1298" s="159" t="s">
        <v>8</v>
      </c>
      <c r="H1298" s="159" t="s">
        <v>60</v>
      </c>
      <c r="I1298" s="175">
        <v>245</v>
      </c>
      <c r="J1298" s="23"/>
    </row>
    <row r="1299" spans="1:10" x14ac:dyDescent="0.25">
      <c r="A1299" s="65" t="str">
        <f t="shared" si="20"/>
        <v>Cohort 201542278G4 (exclusief Den Haag)Totaal0 tot 23 jaarSyriëTotaal</v>
      </c>
      <c r="B1299" s="159" t="s">
        <v>16</v>
      </c>
      <c r="C1299" s="166">
        <v>42278</v>
      </c>
      <c r="D1299" s="159" t="s">
        <v>15</v>
      </c>
      <c r="E1299" s="159" t="s">
        <v>8</v>
      </c>
      <c r="F1299" s="159" t="s">
        <v>26</v>
      </c>
      <c r="G1299" s="159" t="s">
        <v>23</v>
      </c>
      <c r="H1299" s="162" t="s">
        <v>8</v>
      </c>
      <c r="I1299" s="175">
        <v>265</v>
      </c>
      <c r="J1299" s="23"/>
    </row>
    <row r="1300" spans="1:10" x14ac:dyDescent="0.25">
      <c r="A1300" s="65" t="str">
        <f t="shared" si="20"/>
        <v xml:space="preserve">Cohort 201542278G4 (exclusief Den Haag)Totaal0 tot 23 jaarSyriëPrimair onderwijs </v>
      </c>
      <c r="B1300" s="159" t="s">
        <v>16</v>
      </c>
      <c r="C1300" s="166">
        <v>42278</v>
      </c>
      <c r="D1300" s="159" t="s">
        <v>15</v>
      </c>
      <c r="E1300" s="159" t="s">
        <v>8</v>
      </c>
      <c r="F1300" s="159" t="s">
        <v>26</v>
      </c>
      <c r="G1300" s="159" t="s">
        <v>23</v>
      </c>
      <c r="H1300" s="174" t="s">
        <v>55</v>
      </c>
      <c r="I1300" s="175">
        <v>100</v>
      </c>
      <c r="J1300" s="23"/>
    </row>
    <row r="1301" spans="1:10" x14ac:dyDescent="0.25">
      <c r="A1301" s="65" t="str">
        <f t="shared" si="20"/>
        <v>Cohort 201542278G4 (exclusief Den Haag)Totaal0 tot 23 jaarSyriëVoortgezet onderwijs</v>
      </c>
      <c r="B1301" s="159" t="s">
        <v>16</v>
      </c>
      <c r="C1301" s="166">
        <v>42278</v>
      </c>
      <c r="D1301" s="159" t="s">
        <v>15</v>
      </c>
      <c r="E1301" s="159" t="s">
        <v>8</v>
      </c>
      <c r="F1301" s="159" t="s">
        <v>26</v>
      </c>
      <c r="G1301" s="159" t="s">
        <v>23</v>
      </c>
      <c r="H1301" s="174" t="s">
        <v>56</v>
      </c>
      <c r="I1301" s="175">
        <v>45</v>
      </c>
      <c r="J1301" s="23"/>
    </row>
    <row r="1302" spans="1:10" x14ac:dyDescent="0.25">
      <c r="A1302" s="65" t="str">
        <f t="shared" si="20"/>
        <v xml:space="preserve">Cohort 201542278G4 (exclusief Den Haag)Totaal0 tot 23 jaarSyriëMiddelbaar beroepsonderwijs (mbo) </v>
      </c>
      <c r="B1302" s="159" t="s">
        <v>16</v>
      </c>
      <c r="C1302" s="166">
        <v>42278</v>
      </c>
      <c r="D1302" s="159" t="s">
        <v>15</v>
      </c>
      <c r="E1302" s="159" t="s">
        <v>8</v>
      </c>
      <c r="F1302" s="159" t="s">
        <v>26</v>
      </c>
      <c r="G1302" s="159" t="s">
        <v>23</v>
      </c>
      <c r="H1302" s="174" t="s">
        <v>57</v>
      </c>
      <c r="I1302" s="175">
        <v>0</v>
      </c>
      <c r="J1302" s="23"/>
    </row>
    <row r="1303" spans="1:10" x14ac:dyDescent="0.25">
      <c r="A1303" s="65" t="str">
        <f t="shared" si="20"/>
        <v xml:space="preserve">Cohort 201542278G4 (exclusief Den Haag)Totaal0 tot 23 jaarSyriëHoger beroepsonderwijs (hbo) </v>
      </c>
      <c r="B1303" s="159" t="s">
        <v>16</v>
      </c>
      <c r="C1303" s="166">
        <v>42278</v>
      </c>
      <c r="D1303" s="159" t="s">
        <v>15</v>
      </c>
      <c r="E1303" s="159" t="s">
        <v>8</v>
      </c>
      <c r="F1303" s="159" t="s">
        <v>26</v>
      </c>
      <c r="G1303" s="159" t="s">
        <v>23</v>
      </c>
      <c r="H1303" s="174" t="s">
        <v>58</v>
      </c>
      <c r="I1303" s="175">
        <v>0</v>
      </c>
      <c r="J1303" s="23"/>
    </row>
    <row r="1304" spans="1:10" x14ac:dyDescent="0.25">
      <c r="A1304" s="65" t="str">
        <f t="shared" si="20"/>
        <v xml:space="preserve">Cohort 201542278G4 (exclusief Den Haag)Totaal0 tot 23 jaarSyriëWetenschappelijk onderwijs (wo) </v>
      </c>
      <c r="B1304" s="159" t="s">
        <v>16</v>
      </c>
      <c r="C1304" s="166">
        <v>42278</v>
      </c>
      <c r="D1304" s="159" t="s">
        <v>15</v>
      </c>
      <c r="E1304" s="159" t="s">
        <v>8</v>
      </c>
      <c r="F1304" s="159" t="s">
        <v>26</v>
      </c>
      <c r="G1304" s="159" t="s">
        <v>23</v>
      </c>
      <c r="H1304" s="174" t="s">
        <v>59</v>
      </c>
      <c r="I1304" s="175">
        <v>0</v>
      </c>
      <c r="J1304" s="23"/>
    </row>
    <row r="1305" spans="1:10" x14ac:dyDescent="0.25">
      <c r="A1305" s="65" t="str">
        <f t="shared" si="20"/>
        <v>Cohort 201542278G4 (exclusief Den Haag)Totaal0 tot 23 jaarSyriëGeen onderwijs</v>
      </c>
      <c r="B1305" s="159" t="s">
        <v>16</v>
      </c>
      <c r="C1305" s="166">
        <v>42278</v>
      </c>
      <c r="D1305" s="159" t="s">
        <v>15</v>
      </c>
      <c r="E1305" s="159" t="s">
        <v>8</v>
      </c>
      <c r="F1305" s="159" t="s">
        <v>26</v>
      </c>
      <c r="G1305" s="159" t="s">
        <v>23</v>
      </c>
      <c r="H1305" s="159" t="s">
        <v>60</v>
      </c>
      <c r="I1305" s="175">
        <v>120</v>
      </c>
      <c r="J1305" s="23"/>
    </row>
    <row r="1306" spans="1:10" x14ac:dyDescent="0.25">
      <c r="A1306" s="65" t="str">
        <f t="shared" si="20"/>
        <v>Cohort 201542278G4 (exclusief Den Haag)Totaal0 tot 23 jaarEritreaTotaal</v>
      </c>
      <c r="B1306" s="159" t="s">
        <v>16</v>
      </c>
      <c r="C1306" s="166">
        <v>42278</v>
      </c>
      <c r="D1306" s="159" t="s">
        <v>15</v>
      </c>
      <c r="E1306" s="159" t="s">
        <v>8</v>
      </c>
      <c r="F1306" s="159" t="s">
        <v>26</v>
      </c>
      <c r="G1306" s="159" t="s">
        <v>24</v>
      </c>
      <c r="H1306" s="162" t="s">
        <v>8</v>
      </c>
      <c r="I1306" s="175">
        <v>75</v>
      </c>
      <c r="J1306" s="23"/>
    </row>
    <row r="1307" spans="1:10" x14ac:dyDescent="0.25">
      <c r="A1307" s="65" t="str">
        <f t="shared" si="20"/>
        <v xml:space="preserve">Cohort 201542278G4 (exclusief Den Haag)Totaal0 tot 23 jaarEritreaPrimair onderwijs </v>
      </c>
      <c r="B1307" s="159" t="s">
        <v>16</v>
      </c>
      <c r="C1307" s="166">
        <v>42278</v>
      </c>
      <c r="D1307" s="159" t="s">
        <v>15</v>
      </c>
      <c r="E1307" s="159" t="s">
        <v>8</v>
      </c>
      <c r="F1307" s="159" t="s">
        <v>26</v>
      </c>
      <c r="G1307" s="159" t="s">
        <v>24</v>
      </c>
      <c r="H1307" s="174" t="s">
        <v>55</v>
      </c>
      <c r="I1307" s="175">
        <v>10</v>
      </c>
      <c r="J1307" s="23"/>
    </row>
    <row r="1308" spans="1:10" x14ac:dyDescent="0.25">
      <c r="A1308" s="65" t="str">
        <f t="shared" si="20"/>
        <v>Cohort 201542278G4 (exclusief Den Haag)Totaal0 tot 23 jaarEritreaVoortgezet onderwijs</v>
      </c>
      <c r="B1308" s="159" t="s">
        <v>16</v>
      </c>
      <c r="C1308" s="166">
        <v>42278</v>
      </c>
      <c r="D1308" s="159" t="s">
        <v>15</v>
      </c>
      <c r="E1308" s="159" t="s">
        <v>8</v>
      </c>
      <c r="F1308" s="159" t="s">
        <v>26</v>
      </c>
      <c r="G1308" s="159" t="s">
        <v>24</v>
      </c>
      <c r="H1308" s="174" t="s">
        <v>56</v>
      </c>
      <c r="I1308" s="175">
        <v>10</v>
      </c>
      <c r="J1308" s="23"/>
    </row>
    <row r="1309" spans="1:10" x14ac:dyDescent="0.25">
      <c r="A1309" s="65" t="str">
        <f t="shared" si="20"/>
        <v xml:space="preserve">Cohort 201542278G4 (exclusief Den Haag)Totaal0 tot 23 jaarEritreaMiddelbaar beroepsonderwijs (mbo) </v>
      </c>
      <c r="B1309" s="159" t="s">
        <v>16</v>
      </c>
      <c r="C1309" s="166">
        <v>42278</v>
      </c>
      <c r="D1309" s="159" t="s">
        <v>15</v>
      </c>
      <c r="E1309" s="159" t="s">
        <v>8</v>
      </c>
      <c r="F1309" s="159" t="s">
        <v>26</v>
      </c>
      <c r="G1309" s="159" t="s">
        <v>24</v>
      </c>
      <c r="H1309" s="174" t="s">
        <v>57</v>
      </c>
      <c r="I1309" s="175">
        <v>0</v>
      </c>
      <c r="J1309" s="23"/>
    </row>
    <row r="1310" spans="1:10" x14ac:dyDescent="0.25">
      <c r="A1310" s="65" t="str">
        <f t="shared" si="20"/>
        <v xml:space="preserve">Cohort 201542278G4 (exclusief Den Haag)Totaal0 tot 23 jaarEritreaHoger beroepsonderwijs (hbo) </v>
      </c>
      <c r="B1310" s="159" t="s">
        <v>16</v>
      </c>
      <c r="C1310" s="166">
        <v>42278</v>
      </c>
      <c r="D1310" s="159" t="s">
        <v>15</v>
      </c>
      <c r="E1310" s="159" t="s">
        <v>8</v>
      </c>
      <c r="F1310" s="159" t="s">
        <v>26</v>
      </c>
      <c r="G1310" s="159" t="s">
        <v>24</v>
      </c>
      <c r="H1310" s="174" t="s">
        <v>58</v>
      </c>
      <c r="I1310" s="175">
        <v>0</v>
      </c>
      <c r="J1310" s="23"/>
    </row>
    <row r="1311" spans="1:10" x14ac:dyDescent="0.25">
      <c r="A1311" s="65" t="str">
        <f t="shared" si="20"/>
        <v xml:space="preserve">Cohort 201542278G4 (exclusief Den Haag)Totaal0 tot 23 jaarEritreaWetenschappelijk onderwijs (wo) </v>
      </c>
      <c r="B1311" s="159" t="s">
        <v>16</v>
      </c>
      <c r="C1311" s="166">
        <v>42278</v>
      </c>
      <c r="D1311" s="159" t="s">
        <v>15</v>
      </c>
      <c r="E1311" s="159" t="s">
        <v>8</v>
      </c>
      <c r="F1311" s="159" t="s">
        <v>26</v>
      </c>
      <c r="G1311" s="159" t="s">
        <v>24</v>
      </c>
      <c r="H1311" s="174" t="s">
        <v>59</v>
      </c>
      <c r="I1311" s="175">
        <v>0</v>
      </c>
      <c r="J1311" s="23"/>
    </row>
    <row r="1312" spans="1:10" x14ac:dyDescent="0.25">
      <c r="A1312" s="65" t="str">
        <f t="shared" si="20"/>
        <v>Cohort 201542278G4 (exclusief Den Haag)Totaal0 tot 23 jaarEritreaGeen onderwijs</v>
      </c>
      <c r="B1312" s="159" t="s">
        <v>16</v>
      </c>
      <c r="C1312" s="166">
        <v>42278</v>
      </c>
      <c r="D1312" s="159" t="s">
        <v>15</v>
      </c>
      <c r="E1312" s="159" t="s">
        <v>8</v>
      </c>
      <c r="F1312" s="159" t="s">
        <v>26</v>
      </c>
      <c r="G1312" s="159" t="s">
        <v>24</v>
      </c>
      <c r="H1312" s="159" t="s">
        <v>60</v>
      </c>
      <c r="I1312" s="175">
        <v>60</v>
      </c>
      <c r="J1312" s="23"/>
    </row>
    <row r="1313" spans="1:10" x14ac:dyDescent="0.25">
      <c r="A1313" s="65" t="str">
        <f t="shared" si="20"/>
        <v>Cohort 201542278G4 (exclusief Den Haag)Totaal0 tot 23 jaarOverigTotaal</v>
      </c>
      <c r="B1313" s="159" t="s">
        <v>16</v>
      </c>
      <c r="C1313" s="166">
        <v>42278</v>
      </c>
      <c r="D1313" s="159" t="s">
        <v>15</v>
      </c>
      <c r="E1313" s="159" t="s">
        <v>8</v>
      </c>
      <c r="F1313" s="159" t="s">
        <v>26</v>
      </c>
      <c r="G1313" s="159" t="s">
        <v>25</v>
      </c>
      <c r="H1313" s="162" t="s">
        <v>8</v>
      </c>
      <c r="I1313" s="175">
        <v>135</v>
      </c>
      <c r="J1313" s="23"/>
    </row>
    <row r="1314" spans="1:10" x14ac:dyDescent="0.25">
      <c r="A1314" s="65" t="str">
        <f t="shared" si="20"/>
        <v xml:space="preserve">Cohort 201542278G4 (exclusief Den Haag)Totaal0 tot 23 jaarOverigPrimair onderwijs </v>
      </c>
      <c r="B1314" s="159" t="s">
        <v>16</v>
      </c>
      <c r="C1314" s="166">
        <v>42278</v>
      </c>
      <c r="D1314" s="159" t="s">
        <v>15</v>
      </c>
      <c r="E1314" s="159" t="s">
        <v>8</v>
      </c>
      <c r="F1314" s="159" t="s">
        <v>26</v>
      </c>
      <c r="G1314" s="159" t="s">
        <v>25</v>
      </c>
      <c r="H1314" s="174" t="s">
        <v>55</v>
      </c>
      <c r="I1314" s="175">
        <v>40</v>
      </c>
      <c r="J1314" s="23"/>
    </row>
    <row r="1315" spans="1:10" x14ac:dyDescent="0.25">
      <c r="A1315" s="65" t="str">
        <f t="shared" si="20"/>
        <v>Cohort 201542278G4 (exclusief Den Haag)Totaal0 tot 23 jaarOverigVoortgezet onderwijs</v>
      </c>
      <c r="B1315" s="159" t="s">
        <v>16</v>
      </c>
      <c r="C1315" s="166">
        <v>42278</v>
      </c>
      <c r="D1315" s="159" t="s">
        <v>15</v>
      </c>
      <c r="E1315" s="159" t="s">
        <v>8</v>
      </c>
      <c r="F1315" s="159" t="s">
        <v>26</v>
      </c>
      <c r="G1315" s="159" t="s">
        <v>25</v>
      </c>
      <c r="H1315" s="174" t="s">
        <v>56</v>
      </c>
      <c r="I1315" s="175">
        <v>30</v>
      </c>
      <c r="J1315" s="23"/>
    </row>
    <row r="1316" spans="1:10" x14ac:dyDescent="0.25">
      <c r="A1316" s="65" t="str">
        <f t="shared" si="20"/>
        <v xml:space="preserve">Cohort 201542278G4 (exclusief Den Haag)Totaal0 tot 23 jaarOverigMiddelbaar beroepsonderwijs (mbo) </v>
      </c>
      <c r="B1316" s="159" t="s">
        <v>16</v>
      </c>
      <c r="C1316" s="166">
        <v>42278</v>
      </c>
      <c r="D1316" s="159" t="s">
        <v>15</v>
      </c>
      <c r="E1316" s="159" t="s">
        <v>8</v>
      </c>
      <c r="F1316" s="159" t="s">
        <v>26</v>
      </c>
      <c r="G1316" s="159" t="s">
        <v>25</v>
      </c>
      <c r="H1316" s="174" t="s">
        <v>57</v>
      </c>
      <c r="I1316" s="175">
        <v>5</v>
      </c>
      <c r="J1316" s="23"/>
    </row>
    <row r="1317" spans="1:10" x14ac:dyDescent="0.25">
      <c r="A1317" s="65" t="str">
        <f t="shared" si="20"/>
        <v xml:space="preserve">Cohort 201542278G4 (exclusief Den Haag)Totaal0 tot 23 jaarOverigHoger beroepsonderwijs (hbo) </v>
      </c>
      <c r="B1317" s="159" t="s">
        <v>16</v>
      </c>
      <c r="C1317" s="166">
        <v>42278</v>
      </c>
      <c r="D1317" s="159" t="s">
        <v>15</v>
      </c>
      <c r="E1317" s="159" t="s">
        <v>8</v>
      </c>
      <c r="F1317" s="159" t="s">
        <v>26</v>
      </c>
      <c r="G1317" s="159" t="s">
        <v>25</v>
      </c>
      <c r="H1317" s="174" t="s">
        <v>58</v>
      </c>
      <c r="I1317" s="175">
        <v>0</v>
      </c>
      <c r="J1317" s="23"/>
    </row>
    <row r="1318" spans="1:10" x14ac:dyDescent="0.25">
      <c r="A1318" s="65" t="str">
        <f t="shared" si="20"/>
        <v xml:space="preserve">Cohort 201542278G4 (exclusief Den Haag)Totaal0 tot 23 jaarOverigWetenschappelijk onderwijs (wo) </v>
      </c>
      <c r="B1318" s="159" t="s">
        <v>16</v>
      </c>
      <c r="C1318" s="166">
        <v>42278</v>
      </c>
      <c r="D1318" s="159" t="s">
        <v>15</v>
      </c>
      <c r="E1318" s="159" t="s">
        <v>8</v>
      </c>
      <c r="F1318" s="159" t="s">
        <v>26</v>
      </c>
      <c r="G1318" s="159" t="s">
        <v>25</v>
      </c>
      <c r="H1318" s="174" t="s">
        <v>59</v>
      </c>
      <c r="I1318" s="175">
        <v>0</v>
      </c>
      <c r="J1318" s="23"/>
    </row>
    <row r="1319" spans="1:10" x14ac:dyDescent="0.25">
      <c r="A1319" s="65" t="str">
        <f t="shared" si="20"/>
        <v>Cohort 201542278G4 (exclusief Den Haag)Totaal0 tot 23 jaarOverigGeen onderwijs</v>
      </c>
      <c r="B1319" s="159" t="s">
        <v>16</v>
      </c>
      <c r="C1319" s="166">
        <v>42278</v>
      </c>
      <c r="D1319" s="159" t="s">
        <v>15</v>
      </c>
      <c r="E1319" s="159" t="s">
        <v>8</v>
      </c>
      <c r="F1319" s="159" t="s">
        <v>26</v>
      </c>
      <c r="G1319" s="159" t="s">
        <v>25</v>
      </c>
      <c r="H1319" s="159" t="s">
        <v>60</v>
      </c>
      <c r="I1319" s="175">
        <v>60</v>
      </c>
      <c r="J1319" s="23"/>
    </row>
    <row r="1320" spans="1:10" x14ac:dyDescent="0.25">
      <c r="A1320" s="65" t="str">
        <f t="shared" si="20"/>
        <v>Cohort 201542278G4 (exclusief Den Haag)Totaal23 tot 30 jaarTotaalTotaal</v>
      </c>
      <c r="B1320" s="159" t="s">
        <v>16</v>
      </c>
      <c r="C1320" s="166">
        <v>42278</v>
      </c>
      <c r="D1320" s="159" t="s">
        <v>15</v>
      </c>
      <c r="E1320" s="159" t="s">
        <v>8</v>
      </c>
      <c r="F1320" s="159" t="s">
        <v>61</v>
      </c>
      <c r="G1320" s="159" t="s">
        <v>8</v>
      </c>
      <c r="H1320" s="162" t="s">
        <v>8</v>
      </c>
      <c r="I1320" s="175">
        <v>490</v>
      </c>
      <c r="J1320" s="23"/>
    </row>
    <row r="1321" spans="1:10" x14ac:dyDescent="0.25">
      <c r="A1321" s="65" t="str">
        <f t="shared" si="20"/>
        <v xml:space="preserve">Cohort 201542278G4 (exclusief Den Haag)Totaal23 tot 30 jaarTotaalPrimair onderwijs </v>
      </c>
      <c r="B1321" s="159" t="s">
        <v>16</v>
      </c>
      <c r="C1321" s="166">
        <v>42278</v>
      </c>
      <c r="D1321" s="159" t="s">
        <v>15</v>
      </c>
      <c r="E1321" s="159" t="s">
        <v>8</v>
      </c>
      <c r="F1321" s="159" t="s">
        <v>61</v>
      </c>
      <c r="G1321" s="159" t="s">
        <v>8</v>
      </c>
      <c r="H1321" s="174" t="s">
        <v>55</v>
      </c>
      <c r="I1321" s="175">
        <v>0</v>
      </c>
      <c r="J1321" s="23"/>
    </row>
    <row r="1322" spans="1:10" x14ac:dyDescent="0.25">
      <c r="A1322" s="65" t="str">
        <f t="shared" si="20"/>
        <v>Cohort 201542278G4 (exclusief Den Haag)Totaal23 tot 30 jaarTotaalVoortgezet onderwijs</v>
      </c>
      <c r="B1322" s="159" t="s">
        <v>16</v>
      </c>
      <c r="C1322" s="166">
        <v>42278</v>
      </c>
      <c r="D1322" s="159" t="s">
        <v>15</v>
      </c>
      <c r="E1322" s="159" t="s">
        <v>8</v>
      </c>
      <c r="F1322" s="159" t="s">
        <v>61</v>
      </c>
      <c r="G1322" s="159" t="s">
        <v>8</v>
      </c>
      <c r="H1322" s="174" t="s">
        <v>56</v>
      </c>
      <c r="I1322" s="175">
        <v>5</v>
      </c>
      <c r="J1322" s="23"/>
    </row>
    <row r="1323" spans="1:10" x14ac:dyDescent="0.25">
      <c r="A1323" s="65" t="str">
        <f t="shared" si="20"/>
        <v xml:space="preserve">Cohort 201542278G4 (exclusief Den Haag)Totaal23 tot 30 jaarTotaalMiddelbaar beroepsonderwijs (mbo) </v>
      </c>
      <c r="B1323" s="159" t="s">
        <v>16</v>
      </c>
      <c r="C1323" s="166">
        <v>42278</v>
      </c>
      <c r="D1323" s="159" t="s">
        <v>15</v>
      </c>
      <c r="E1323" s="159" t="s">
        <v>8</v>
      </c>
      <c r="F1323" s="159" t="s">
        <v>61</v>
      </c>
      <c r="G1323" s="159" t="s">
        <v>8</v>
      </c>
      <c r="H1323" s="174" t="s">
        <v>57</v>
      </c>
      <c r="I1323" s="175">
        <v>5</v>
      </c>
      <c r="J1323" s="23"/>
    </row>
    <row r="1324" spans="1:10" x14ac:dyDescent="0.25">
      <c r="A1324" s="65" t="str">
        <f t="shared" si="20"/>
        <v xml:space="preserve">Cohort 201542278G4 (exclusief Den Haag)Totaal23 tot 30 jaarTotaalHoger beroepsonderwijs (hbo) </v>
      </c>
      <c r="B1324" s="159" t="s">
        <v>16</v>
      </c>
      <c r="C1324" s="166">
        <v>42278</v>
      </c>
      <c r="D1324" s="159" t="s">
        <v>15</v>
      </c>
      <c r="E1324" s="159" t="s">
        <v>8</v>
      </c>
      <c r="F1324" s="159" t="s">
        <v>61</v>
      </c>
      <c r="G1324" s="159" t="s">
        <v>8</v>
      </c>
      <c r="H1324" s="174" t="s">
        <v>58</v>
      </c>
      <c r="I1324" s="175">
        <v>5</v>
      </c>
      <c r="J1324" s="23"/>
    </row>
    <row r="1325" spans="1:10" x14ac:dyDescent="0.25">
      <c r="A1325" s="65" t="str">
        <f t="shared" si="20"/>
        <v xml:space="preserve">Cohort 201542278G4 (exclusief Den Haag)Totaal23 tot 30 jaarTotaalWetenschappelijk onderwijs (wo) </v>
      </c>
      <c r="B1325" s="159" t="s">
        <v>16</v>
      </c>
      <c r="C1325" s="166">
        <v>42278</v>
      </c>
      <c r="D1325" s="159" t="s">
        <v>15</v>
      </c>
      <c r="E1325" s="159" t="s">
        <v>8</v>
      </c>
      <c r="F1325" s="159" t="s">
        <v>61</v>
      </c>
      <c r="G1325" s="159" t="s">
        <v>8</v>
      </c>
      <c r="H1325" s="174" t="s">
        <v>59</v>
      </c>
      <c r="I1325" s="175">
        <v>5</v>
      </c>
      <c r="J1325" s="23"/>
    </row>
    <row r="1326" spans="1:10" x14ac:dyDescent="0.25">
      <c r="A1326" s="65" t="str">
        <f t="shared" si="20"/>
        <v>Cohort 201542278G4 (exclusief Den Haag)Totaal23 tot 30 jaarTotaalGeen onderwijs</v>
      </c>
      <c r="B1326" s="159" t="s">
        <v>16</v>
      </c>
      <c r="C1326" s="166">
        <v>42278</v>
      </c>
      <c r="D1326" s="159" t="s">
        <v>15</v>
      </c>
      <c r="E1326" s="159" t="s">
        <v>8</v>
      </c>
      <c r="F1326" s="159" t="s">
        <v>61</v>
      </c>
      <c r="G1326" s="159" t="s">
        <v>8</v>
      </c>
      <c r="H1326" s="159" t="s">
        <v>60</v>
      </c>
      <c r="I1326" s="175">
        <v>480</v>
      </c>
      <c r="J1326" s="23"/>
    </row>
    <row r="1327" spans="1:10" x14ac:dyDescent="0.25">
      <c r="A1327" s="65" t="str">
        <f t="shared" si="20"/>
        <v>Cohort 201542278G4 (exclusief Den Haag)Totaal23 tot 30 jaarSyriëTotaal</v>
      </c>
      <c r="B1327" s="159" t="s">
        <v>16</v>
      </c>
      <c r="C1327" s="166">
        <v>42278</v>
      </c>
      <c r="D1327" s="159" t="s">
        <v>15</v>
      </c>
      <c r="E1327" s="159" t="s">
        <v>8</v>
      </c>
      <c r="F1327" s="159" t="s">
        <v>61</v>
      </c>
      <c r="G1327" s="159" t="s">
        <v>23</v>
      </c>
      <c r="H1327" s="162" t="s">
        <v>8</v>
      </c>
      <c r="I1327" s="175">
        <v>245</v>
      </c>
      <c r="J1327" s="23"/>
    </row>
    <row r="1328" spans="1:10" x14ac:dyDescent="0.25">
      <c r="A1328" s="65" t="str">
        <f t="shared" si="20"/>
        <v xml:space="preserve">Cohort 201542278G4 (exclusief Den Haag)Totaal23 tot 30 jaarSyriëPrimair onderwijs </v>
      </c>
      <c r="B1328" s="159" t="s">
        <v>16</v>
      </c>
      <c r="C1328" s="166">
        <v>42278</v>
      </c>
      <c r="D1328" s="159" t="s">
        <v>15</v>
      </c>
      <c r="E1328" s="159" t="s">
        <v>8</v>
      </c>
      <c r="F1328" s="159" t="s">
        <v>61</v>
      </c>
      <c r="G1328" s="159" t="s">
        <v>23</v>
      </c>
      <c r="H1328" s="174" t="s">
        <v>55</v>
      </c>
      <c r="I1328" s="175">
        <v>0</v>
      </c>
      <c r="J1328" s="23"/>
    </row>
    <row r="1329" spans="1:10" x14ac:dyDescent="0.25">
      <c r="A1329" s="65" t="str">
        <f t="shared" si="20"/>
        <v>Cohort 201542278G4 (exclusief Den Haag)Totaal23 tot 30 jaarSyriëVoortgezet onderwijs</v>
      </c>
      <c r="B1329" s="159" t="s">
        <v>16</v>
      </c>
      <c r="C1329" s="166">
        <v>42278</v>
      </c>
      <c r="D1329" s="159" t="s">
        <v>15</v>
      </c>
      <c r="E1329" s="159" t="s">
        <v>8</v>
      </c>
      <c r="F1329" s="159" t="s">
        <v>61</v>
      </c>
      <c r="G1329" s="159" t="s">
        <v>23</v>
      </c>
      <c r="H1329" s="174" t="s">
        <v>56</v>
      </c>
      <c r="I1329" s="175">
        <v>0</v>
      </c>
      <c r="J1329" s="23"/>
    </row>
    <row r="1330" spans="1:10" x14ac:dyDescent="0.25">
      <c r="A1330" s="65" t="str">
        <f t="shared" si="20"/>
        <v xml:space="preserve">Cohort 201542278G4 (exclusief Den Haag)Totaal23 tot 30 jaarSyriëMiddelbaar beroepsonderwijs (mbo) </v>
      </c>
      <c r="B1330" s="159" t="s">
        <v>16</v>
      </c>
      <c r="C1330" s="166">
        <v>42278</v>
      </c>
      <c r="D1330" s="159" t="s">
        <v>15</v>
      </c>
      <c r="E1330" s="159" t="s">
        <v>8</v>
      </c>
      <c r="F1330" s="159" t="s">
        <v>61</v>
      </c>
      <c r="G1330" s="159" t="s">
        <v>23</v>
      </c>
      <c r="H1330" s="174" t="s">
        <v>57</v>
      </c>
      <c r="I1330" s="175">
        <v>0</v>
      </c>
      <c r="J1330" s="23"/>
    </row>
    <row r="1331" spans="1:10" x14ac:dyDescent="0.25">
      <c r="A1331" s="65" t="str">
        <f t="shared" si="20"/>
        <v xml:space="preserve">Cohort 201542278G4 (exclusief Den Haag)Totaal23 tot 30 jaarSyriëHoger beroepsonderwijs (hbo) </v>
      </c>
      <c r="B1331" s="159" t="s">
        <v>16</v>
      </c>
      <c r="C1331" s="166">
        <v>42278</v>
      </c>
      <c r="D1331" s="159" t="s">
        <v>15</v>
      </c>
      <c r="E1331" s="159" t="s">
        <v>8</v>
      </c>
      <c r="F1331" s="159" t="s">
        <v>61</v>
      </c>
      <c r="G1331" s="159" t="s">
        <v>23</v>
      </c>
      <c r="H1331" s="174" t="s">
        <v>58</v>
      </c>
      <c r="I1331" s="175">
        <v>0</v>
      </c>
      <c r="J1331" s="23"/>
    </row>
    <row r="1332" spans="1:10" x14ac:dyDescent="0.25">
      <c r="A1332" s="65" t="str">
        <f t="shared" si="20"/>
        <v xml:space="preserve">Cohort 201542278G4 (exclusief Den Haag)Totaal23 tot 30 jaarSyriëWetenschappelijk onderwijs (wo) </v>
      </c>
      <c r="B1332" s="159" t="s">
        <v>16</v>
      </c>
      <c r="C1332" s="166">
        <v>42278</v>
      </c>
      <c r="D1332" s="159" t="s">
        <v>15</v>
      </c>
      <c r="E1332" s="159" t="s">
        <v>8</v>
      </c>
      <c r="F1332" s="159" t="s">
        <v>61</v>
      </c>
      <c r="G1332" s="159" t="s">
        <v>23</v>
      </c>
      <c r="H1332" s="174" t="s">
        <v>59</v>
      </c>
      <c r="I1332" s="175">
        <v>0</v>
      </c>
      <c r="J1332" s="23"/>
    </row>
    <row r="1333" spans="1:10" x14ac:dyDescent="0.25">
      <c r="A1333" s="65" t="str">
        <f t="shared" si="20"/>
        <v>Cohort 201542278G4 (exclusief Den Haag)Totaal23 tot 30 jaarSyriëGeen onderwijs</v>
      </c>
      <c r="B1333" s="159" t="s">
        <v>16</v>
      </c>
      <c r="C1333" s="166">
        <v>42278</v>
      </c>
      <c r="D1333" s="159" t="s">
        <v>15</v>
      </c>
      <c r="E1333" s="159" t="s">
        <v>8</v>
      </c>
      <c r="F1333" s="159" t="s">
        <v>61</v>
      </c>
      <c r="G1333" s="159" t="s">
        <v>23</v>
      </c>
      <c r="H1333" s="159" t="s">
        <v>60</v>
      </c>
      <c r="I1333" s="175">
        <v>245</v>
      </c>
      <c r="J1333" s="23"/>
    </row>
    <row r="1334" spans="1:10" x14ac:dyDescent="0.25">
      <c r="A1334" s="65" t="str">
        <f t="shared" si="20"/>
        <v>Cohort 201542278G4 (exclusief Den Haag)Totaal23 tot 30 jaarEritreaTotaal</v>
      </c>
      <c r="B1334" s="159" t="s">
        <v>16</v>
      </c>
      <c r="C1334" s="166">
        <v>42278</v>
      </c>
      <c r="D1334" s="159" t="s">
        <v>15</v>
      </c>
      <c r="E1334" s="159" t="s">
        <v>8</v>
      </c>
      <c r="F1334" s="159" t="s">
        <v>61</v>
      </c>
      <c r="G1334" s="159" t="s">
        <v>24</v>
      </c>
      <c r="H1334" s="162" t="s">
        <v>8</v>
      </c>
      <c r="I1334" s="175">
        <v>150</v>
      </c>
      <c r="J1334" s="23"/>
    </row>
    <row r="1335" spans="1:10" x14ac:dyDescent="0.25">
      <c r="A1335" s="65" t="str">
        <f t="shared" si="20"/>
        <v xml:space="preserve">Cohort 201542278G4 (exclusief Den Haag)Totaal23 tot 30 jaarEritreaPrimair onderwijs </v>
      </c>
      <c r="B1335" s="159" t="s">
        <v>16</v>
      </c>
      <c r="C1335" s="166">
        <v>42278</v>
      </c>
      <c r="D1335" s="159" t="s">
        <v>15</v>
      </c>
      <c r="E1335" s="159" t="s">
        <v>8</v>
      </c>
      <c r="F1335" s="159" t="s">
        <v>61</v>
      </c>
      <c r="G1335" s="159" t="s">
        <v>24</v>
      </c>
      <c r="H1335" s="174" t="s">
        <v>55</v>
      </c>
      <c r="I1335" s="175">
        <v>0</v>
      </c>
      <c r="J1335" s="23"/>
    </row>
    <row r="1336" spans="1:10" x14ac:dyDescent="0.25">
      <c r="A1336" s="65" t="str">
        <f t="shared" si="20"/>
        <v>Cohort 201542278G4 (exclusief Den Haag)Totaal23 tot 30 jaarEritreaVoortgezet onderwijs</v>
      </c>
      <c r="B1336" s="159" t="s">
        <v>16</v>
      </c>
      <c r="C1336" s="166">
        <v>42278</v>
      </c>
      <c r="D1336" s="159" t="s">
        <v>15</v>
      </c>
      <c r="E1336" s="159" t="s">
        <v>8</v>
      </c>
      <c r="F1336" s="159" t="s">
        <v>61</v>
      </c>
      <c r="G1336" s="159" t="s">
        <v>24</v>
      </c>
      <c r="H1336" s="174" t="s">
        <v>56</v>
      </c>
      <c r="I1336" s="175">
        <v>0</v>
      </c>
      <c r="J1336" s="23"/>
    </row>
    <row r="1337" spans="1:10" x14ac:dyDescent="0.25">
      <c r="A1337" s="65" t="str">
        <f t="shared" si="20"/>
        <v xml:space="preserve">Cohort 201542278G4 (exclusief Den Haag)Totaal23 tot 30 jaarEritreaMiddelbaar beroepsonderwijs (mbo) </v>
      </c>
      <c r="B1337" s="159" t="s">
        <v>16</v>
      </c>
      <c r="C1337" s="166">
        <v>42278</v>
      </c>
      <c r="D1337" s="159" t="s">
        <v>15</v>
      </c>
      <c r="E1337" s="159" t="s">
        <v>8</v>
      </c>
      <c r="F1337" s="159" t="s">
        <v>61</v>
      </c>
      <c r="G1337" s="159" t="s">
        <v>24</v>
      </c>
      <c r="H1337" s="174" t="s">
        <v>57</v>
      </c>
      <c r="I1337" s="175">
        <v>0</v>
      </c>
      <c r="J1337" s="23"/>
    </row>
    <row r="1338" spans="1:10" x14ac:dyDescent="0.25">
      <c r="A1338" s="65" t="str">
        <f t="shared" si="20"/>
        <v xml:space="preserve">Cohort 201542278G4 (exclusief Den Haag)Totaal23 tot 30 jaarEritreaHoger beroepsonderwijs (hbo) </v>
      </c>
      <c r="B1338" s="159" t="s">
        <v>16</v>
      </c>
      <c r="C1338" s="166">
        <v>42278</v>
      </c>
      <c r="D1338" s="159" t="s">
        <v>15</v>
      </c>
      <c r="E1338" s="159" t="s">
        <v>8</v>
      </c>
      <c r="F1338" s="159" t="s">
        <v>61</v>
      </c>
      <c r="G1338" s="159" t="s">
        <v>24</v>
      </c>
      <c r="H1338" s="174" t="s">
        <v>58</v>
      </c>
      <c r="I1338" s="175">
        <v>0</v>
      </c>
      <c r="J1338" s="23"/>
    </row>
    <row r="1339" spans="1:10" x14ac:dyDescent="0.25">
      <c r="A1339" s="65" t="str">
        <f t="shared" si="20"/>
        <v xml:space="preserve">Cohort 201542278G4 (exclusief Den Haag)Totaal23 tot 30 jaarEritreaWetenschappelijk onderwijs (wo) </v>
      </c>
      <c r="B1339" s="159" t="s">
        <v>16</v>
      </c>
      <c r="C1339" s="166">
        <v>42278</v>
      </c>
      <c r="D1339" s="159" t="s">
        <v>15</v>
      </c>
      <c r="E1339" s="159" t="s">
        <v>8</v>
      </c>
      <c r="F1339" s="159" t="s">
        <v>61</v>
      </c>
      <c r="G1339" s="159" t="s">
        <v>24</v>
      </c>
      <c r="H1339" s="174" t="s">
        <v>59</v>
      </c>
      <c r="I1339" s="175">
        <v>0</v>
      </c>
      <c r="J1339" s="23"/>
    </row>
    <row r="1340" spans="1:10" x14ac:dyDescent="0.25">
      <c r="A1340" s="65" t="str">
        <f t="shared" si="20"/>
        <v>Cohort 201542278G4 (exclusief Den Haag)Totaal23 tot 30 jaarEritreaGeen onderwijs</v>
      </c>
      <c r="B1340" s="159" t="s">
        <v>16</v>
      </c>
      <c r="C1340" s="166">
        <v>42278</v>
      </c>
      <c r="D1340" s="159" t="s">
        <v>15</v>
      </c>
      <c r="E1340" s="159" t="s">
        <v>8</v>
      </c>
      <c r="F1340" s="159" t="s">
        <v>61</v>
      </c>
      <c r="G1340" s="159" t="s">
        <v>24</v>
      </c>
      <c r="H1340" s="159" t="s">
        <v>60</v>
      </c>
      <c r="I1340" s="175">
        <v>145</v>
      </c>
      <c r="J1340" s="23"/>
    </row>
    <row r="1341" spans="1:10" x14ac:dyDescent="0.25">
      <c r="A1341" s="65" t="str">
        <f t="shared" si="20"/>
        <v>Cohort 201542278G4 (exclusief Den Haag)Totaal23 tot 30 jaarOverigTotaal</v>
      </c>
      <c r="B1341" s="159" t="s">
        <v>16</v>
      </c>
      <c r="C1341" s="166">
        <v>42278</v>
      </c>
      <c r="D1341" s="159" t="s">
        <v>15</v>
      </c>
      <c r="E1341" s="159" t="s">
        <v>8</v>
      </c>
      <c r="F1341" s="159" t="s">
        <v>61</v>
      </c>
      <c r="G1341" s="159" t="s">
        <v>25</v>
      </c>
      <c r="H1341" s="162" t="s">
        <v>8</v>
      </c>
      <c r="I1341" s="175">
        <v>95</v>
      </c>
      <c r="J1341" s="23"/>
    </row>
    <row r="1342" spans="1:10" x14ac:dyDescent="0.25">
      <c r="A1342" s="65" t="str">
        <f t="shared" si="20"/>
        <v xml:space="preserve">Cohort 201542278G4 (exclusief Den Haag)Totaal23 tot 30 jaarOverigPrimair onderwijs </v>
      </c>
      <c r="B1342" s="159" t="s">
        <v>16</v>
      </c>
      <c r="C1342" s="166">
        <v>42278</v>
      </c>
      <c r="D1342" s="159" t="s">
        <v>15</v>
      </c>
      <c r="E1342" s="159" t="s">
        <v>8</v>
      </c>
      <c r="F1342" s="159" t="s">
        <v>61</v>
      </c>
      <c r="G1342" s="159" t="s">
        <v>25</v>
      </c>
      <c r="H1342" s="174" t="s">
        <v>55</v>
      </c>
      <c r="I1342" s="175">
        <v>0</v>
      </c>
      <c r="J1342" s="23"/>
    </row>
    <row r="1343" spans="1:10" x14ac:dyDescent="0.25">
      <c r="A1343" s="65" t="str">
        <f t="shared" si="20"/>
        <v>Cohort 201542278G4 (exclusief Den Haag)Totaal23 tot 30 jaarOverigVoortgezet onderwijs</v>
      </c>
      <c r="B1343" s="159" t="s">
        <v>16</v>
      </c>
      <c r="C1343" s="166">
        <v>42278</v>
      </c>
      <c r="D1343" s="159" t="s">
        <v>15</v>
      </c>
      <c r="E1343" s="159" t="s">
        <v>8</v>
      </c>
      <c r="F1343" s="159" t="s">
        <v>61</v>
      </c>
      <c r="G1343" s="159" t="s">
        <v>25</v>
      </c>
      <c r="H1343" s="174" t="s">
        <v>56</v>
      </c>
      <c r="I1343" s="175">
        <v>5</v>
      </c>
      <c r="J1343" s="23"/>
    </row>
    <row r="1344" spans="1:10" x14ac:dyDescent="0.25">
      <c r="A1344" s="65" t="str">
        <f t="shared" si="20"/>
        <v xml:space="preserve">Cohort 201542278G4 (exclusief Den Haag)Totaal23 tot 30 jaarOverigMiddelbaar beroepsonderwijs (mbo) </v>
      </c>
      <c r="B1344" s="159" t="s">
        <v>16</v>
      </c>
      <c r="C1344" s="166">
        <v>42278</v>
      </c>
      <c r="D1344" s="159" t="s">
        <v>15</v>
      </c>
      <c r="E1344" s="159" t="s">
        <v>8</v>
      </c>
      <c r="F1344" s="159" t="s">
        <v>61</v>
      </c>
      <c r="G1344" s="159" t="s">
        <v>25</v>
      </c>
      <c r="H1344" s="174" t="s">
        <v>57</v>
      </c>
      <c r="I1344" s="175">
        <v>5</v>
      </c>
      <c r="J1344" s="23"/>
    </row>
    <row r="1345" spans="1:10" x14ac:dyDescent="0.25">
      <c r="A1345" s="65" t="str">
        <f t="shared" si="20"/>
        <v xml:space="preserve">Cohort 201542278G4 (exclusief Den Haag)Totaal23 tot 30 jaarOverigHoger beroepsonderwijs (hbo) </v>
      </c>
      <c r="B1345" s="159" t="s">
        <v>16</v>
      </c>
      <c r="C1345" s="166">
        <v>42278</v>
      </c>
      <c r="D1345" s="159" t="s">
        <v>15</v>
      </c>
      <c r="E1345" s="159" t="s">
        <v>8</v>
      </c>
      <c r="F1345" s="159" t="s">
        <v>61</v>
      </c>
      <c r="G1345" s="159" t="s">
        <v>25</v>
      </c>
      <c r="H1345" s="174" t="s">
        <v>58</v>
      </c>
      <c r="I1345" s="175">
        <v>0</v>
      </c>
      <c r="J1345" s="23"/>
    </row>
    <row r="1346" spans="1:10" x14ac:dyDescent="0.25">
      <c r="A1346" s="65" t="str">
        <f t="shared" si="20"/>
        <v xml:space="preserve">Cohort 201542278G4 (exclusief Den Haag)Totaal23 tot 30 jaarOverigWetenschappelijk onderwijs (wo) </v>
      </c>
      <c r="B1346" s="159" t="s">
        <v>16</v>
      </c>
      <c r="C1346" s="166">
        <v>42278</v>
      </c>
      <c r="D1346" s="159" t="s">
        <v>15</v>
      </c>
      <c r="E1346" s="159" t="s">
        <v>8</v>
      </c>
      <c r="F1346" s="159" t="s">
        <v>61</v>
      </c>
      <c r="G1346" s="159" t="s">
        <v>25</v>
      </c>
      <c r="H1346" s="174" t="s">
        <v>59</v>
      </c>
      <c r="I1346" s="175">
        <v>5</v>
      </c>
      <c r="J1346" s="23"/>
    </row>
    <row r="1347" spans="1:10" x14ac:dyDescent="0.25">
      <c r="A1347" s="65" t="str">
        <f t="shared" si="20"/>
        <v>Cohort 201542278G4 (exclusief Den Haag)Totaal23 tot 30 jaarOverigGeen onderwijs</v>
      </c>
      <c r="B1347" s="159" t="s">
        <v>16</v>
      </c>
      <c r="C1347" s="166">
        <v>42278</v>
      </c>
      <c r="D1347" s="159" t="s">
        <v>15</v>
      </c>
      <c r="E1347" s="159" t="s">
        <v>8</v>
      </c>
      <c r="F1347" s="159" t="s">
        <v>61</v>
      </c>
      <c r="G1347" s="159" t="s">
        <v>25</v>
      </c>
      <c r="H1347" s="159" t="s">
        <v>60</v>
      </c>
      <c r="I1347" s="175">
        <v>85</v>
      </c>
      <c r="J1347" s="23"/>
    </row>
    <row r="1348" spans="1:10" x14ac:dyDescent="0.25">
      <c r="A1348" s="65" t="str">
        <f t="shared" si="20"/>
        <v>Cohort 201542278G4 (exclusief Den Haag)ManTotaalTotaalTotaal</v>
      </c>
      <c r="B1348" s="159" t="s">
        <v>16</v>
      </c>
      <c r="C1348" s="166">
        <v>42278</v>
      </c>
      <c r="D1348" s="159" t="s">
        <v>15</v>
      </c>
      <c r="E1348" s="159" t="s">
        <v>28</v>
      </c>
      <c r="F1348" s="159" t="s">
        <v>8</v>
      </c>
      <c r="G1348" s="159" t="s">
        <v>8</v>
      </c>
      <c r="H1348" s="162" t="s">
        <v>8</v>
      </c>
      <c r="I1348" s="175">
        <v>635</v>
      </c>
      <c r="J1348" s="23"/>
    </row>
    <row r="1349" spans="1:10" x14ac:dyDescent="0.25">
      <c r="A1349" s="65" t="str">
        <f t="shared" ref="A1349:A1412" si="21">B1349&amp;C1349&amp;D1349&amp;E1349&amp;F1349&amp;G1349&amp;H1349</f>
        <v xml:space="preserve">Cohort 201542278G4 (exclusief Den Haag)ManTotaalTotaalPrimair onderwijs </v>
      </c>
      <c r="B1349" s="159" t="s">
        <v>16</v>
      </c>
      <c r="C1349" s="166">
        <v>42278</v>
      </c>
      <c r="D1349" s="159" t="s">
        <v>15</v>
      </c>
      <c r="E1349" s="159" t="s">
        <v>28</v>
      </c>
      <c r="F1349" s="159" t="s">
        <v>8</v>
      </c>
      <c r="G1349" s="159" t="s">
        <v>8</v>
      </c>
      <c r="H1349" s="174" t="s">
        <v>55</v>
      </c>
      <c r="I1349" s="175">
        <v>80</v>
      </c>
      <c r="J1349" s="23"/>
    </row>
    <row r="1350" spans="1:10" x14ac:dyDescent="0.25">
      <c r="A1350" s="65" t="str">
        <f t="shared" si="21"/>
        <v>Cohort 201542278G4 (exclusief Den Haag)ManTotaalTotaalVoortgezet onderwijs</v>
      </c>
      <c r="B1350" s="159" t="s">
        <v>16</v>
      </c>
      <c r="C1350" s="166">
        <v>42278</v>
      </c>
      <c r="D1350" s="159" t="s">
        <v>15</v>
      </c>
      <c r="E1350" s="159" t="s">
        <v>28</v>
      </c>
      <c r="F1350" s="159" t="s">
        <v>8</v>
      </c>
      <c r="G1350" s="159" t="s">
        <v>8</v>
      </c>
      <c r="H1350" s="174" t="s">
        <v>56</v>
      </c>
      <c r="I1350" s="175">
        <v>50</v>
      </c>
      <c r="J1350" s="23"/>
    </row>
    <row r="1351" spans="1:10" x14ac:dyDescent="0.25">
      <c r="A1351" s="65" t="str">
        <f t="shared" si="21"/>
        <v xml:space="preserve">Cohort 201542278G4 (exclusief Den Haag)ManTotaalTotaalMiddelbaar beroepsonderwijs (mbo) </v>
      </c>
      <c r="B1351" s="159" t="s">
        <v>16</v>
      </c>
      <c r="C1351" s="166">
        <v>42278</v>
      </c>
      <c r="D1351" s="159" t="s">
        <v>15</v>
      </c>
      <c r="E1351" s="159" t="s">
        <v>28</v>
      </c>
      <c r="F1351" s="159" t="s">
        <v>8</v>
      </c>
      <c r="G1351" s="159" t="s">
        <v>8</v>
      </c>
      <c r="H1351" s="174" t="s">
        <v>57</v>
      </c>
      <c r="I1351" s="175">
        <v>10</v>
      </c>
      <c r="J1351" s="23"/>
    </row>
    <row r="1352" spans="1:10" x14ac:dyDescent="0.25">
      <c r="A1352" s="65" t="str">
        <f t="shared" si="21"/>
        <v xml:space="preserve">Cohort 201542278G4 (exclusief Den Haag)ManTotaalTotaalHoger beroepsonderwijs (hbo) </v>
      </c>
      <c r="B1352" s="159" t="s">
        <v>16</v>
      </c>
      <c r="C1352" s="166">
        <v>42278</v>
      </c>
      <c r="D1352" s="159" t="s">
        <v>15</v>
      </c>
      <c r="E1352" s="159" t="s">
        <v>28</v>
      </c>
      <c r="F1352" s="159" t="s">
        <v>8</v>
      </c>
      <c r="G1352" s="159" t="s">
        <v>8</v>
      </c>
      <c r="H1352" s="174" t="s">
        <v>58</v>
      </c>
      <c r="I1352" s="175">
        <v>0</v>
      </c>
      <c r="J1352" s="23"/>
    </row>
    <row r="1353" spans="1:10" x14ac:dyDescent="0.25">
      <c r="A1353" s="65" t="str">
        <f t="shared" si="21"/>
        <v xml:space="preserve">Cohort 201542278G4 (exclusief Den Haag)ManTotaalTotaalWetenschappelijk onderwijs (wo) </v>
      </c>
      <c r="B1353" s="159" t="s">
        <v>16</v>
      </c>
      <c r="C1353" s="166">
        <v>42278</v>
      </c>
      <c r="D1353" s="159" t="s">
        <v>15</v>
      </c>
      <c r="E1353" s="159" t="s">
        <v>28</v>
      </c>
      <c r="F1353" s="159" t="s">
        <v>8</v>
      </c>
      <c r="G1353" s="159" t="s">
        <v>8</v>
      </c>
      <c r="H1353" s="174" t="s">
        <v>59</v>
      </c>
      <c r="I1353" s="175">
        <v>0</v>
      </c>
      <c r="J1353" s="23"/>
    </row>
    <row r="1354" spans="1:10" x14ac:dyDescent="0.25">
      <c r="A1354" s="65" t="str">
        <f t="shared" si="21"/>
        <v>Cohort 201542278G4 (exclusief Den Haag)ManTotaalTotaalGeen onderwijs</v>
      </c>
      <c r="B1354" s="159" t="s">
        <v>16</v>
      </c>
      <c r="C1354" s="166">
        <v>42278</v>
      </c>
      <c r="D1354" s="159" t="s">
        <v>15</v>
      </c>
      <c r="E1354" s="159" t="s">
        <v>28</v>
      </c>
      <c r="F1354" s="159" t="s">
        <v>8</v>
      </c>
      <c r="G1354" s="159" t="s">
        <v>8</v>
      </c>
      <c r="H1354" s="159" t="s">
        <v>60</v>
      </c>
      <c r="I1354" s="175">
        <v>500</v>
      </c>
      <c r="J1354" s="23"/>
    </row>
    <row r="1355" spans="1:10" x14ac:dyDescent="0.25">
      <c r="A1355" s="65" t="str">
        <f t="shared" si="21"/>
        <v>Cohort 201542278G4 (exclusief Den Haag)ManTotaalSyriëTotaal</v>
      </c>
      <c r="B1355" s="159" t="s">
        <v>16</v>
      </c>
      <c r="C1355" s="166">
        <v>42278</v>
      </c>
      <c r="D1355" s="159" t="s">
        <v>15</v>
      </c>
      <c r="E1355" s="159" t="s">
        <v>28</v>
      </c>
      <c r="F1355" s="159" t="s">
        <v>8</v>
      </c>
      <c r="G1355" s="159" t="s">
        <v>23</v>
      </c>
      <c r="H1355" s="162" t="s">
        <v>8</v>
      </c>
      <c r="I1355" s="175">
        <v>340</v>
      </c>
      <c r="J1355" s="23"/>
    </row>
    <row r="1356" spans="1:10" x14ac:dyDescent="0.25">
      <c r="A1356" s="65" t="str">
        <f t="shared" si="21"/>
        <v xml:space="preserve">Cohort 201542278G4 (exclusief Den Haag)ManTotaalSyriëPrimair onderwijs </v>
      </c>
      <c r="B1356" s="159" t="s">
        <v>16</v>
      </c>
      <c r="C1356" s="166">
        <v>42278</v>
      </c>
      <c r="D1356" s="159" t="s">
        <v>15</v>
      </c>
      <c r="E1356" s="159" t="s">
        <v>28</v>
      </c>
      <c r="F1356" s="159" t="s">
        <v>8</v>
      </c>
      <c r="G1356" s="159" t="s">
        <v>23</v>
      </c>
      <c r="H1356" s="174" t="s">
        <v>55</v>
      </c>
      <c r="I1356" s="175">
        <v>55</v>
      </c>
      <c r="J1356" s="23"/>
    </row>
    <row r="1357" spans="1:10" x14ac:dyDescent="0.25">
      <c r="A1357" s="65" t="str">
        <f t="shared" si="21"/>
        <v>Cohort 201542278G4 (exclusief Den Haag)ManTotaalSyriëVoortgezet onderwijs</v>
      </c>
      <c r="B1357" s="159" t="s">
        <v>16</v>
      </c>
      <c r="C1357" s="166">
        <v>42278</v>
      </c>
      <c r="D1357" s="159" t="s">
        <v>15</v>
      </c>
      <c r="E1357" s="159" t="s">
        <v>28</v>
      </c>
      <c r="F1357" s="159" t="s">
        <v>8</v>
      </c>
      <c r="G1357" s="159" t="s">
        <v>23</v>
      </c>
      <c r="H1357" s="174" t="s">
        <v>56</v>
      </c>
      <c r="I1357" s="175">
        <v>25</v>
      </c>
      <c r="J1357" s="23"/>
    </row>
    <row r="1358" spans="1:10" x14ac:dyDescent="0.25">
      <c r="A1358" s="65" t="str">
        <f t="shared" si="21"/>
        <v xml:space="preserve">Cohort 201542278G4 (exclusief Den Haag)ManTotaalSyriëMiddelbaar beroepsonderwijs (mbo) </v>
      </c>
      <c r="B1358" s="159" t="s">
        <v>16</v>
      </c>
      <c r="C1358" s="166">
        <v>42278</v>
      </c>
      <c r="D1358" s="159" t="s">
        <v>15</v>
      </c>
      <c r="E1358" s="159" t="s">
        <v>28</v>
      </c>
      <c r="F1358" s="159" t="s">
        <v>8</v>
      </c>
      <c r="G1358" s="159" t="s">
        <v>23</v>
      </c>
      <c r="H1358" s="174" t="s">
        <v>57</v>
      </c>
      <c r="I1358" s="175">
        <v>0</v>
      </c>
      <c r="J1358" s="23"/>
    </row>
    <row r="1359" spans="1:10" x14ac:dyDescent="0.25">
      <c r="A1359" s="65" t="str">
        <f t="shared" si="21"/>
        <v xml:space="preserve">Cohort 201542278G4 (exclusief Den Haag)ManTotaalSyriëHoger beroepsonderwijs (hbo) </v>
      </c>
      <c r="B1359" s="159" t="s">
        <v>16</v>
      </c>
      <c r="C1359" s="166">
        <v>42278</v>
      </c>
      <c r="D1359" s="159" t="s">
        <v>15</v>
      </c>
      <c r="E1359" s="159" t="s">
        <v>28</v>
      </c>
      <c r="F1359" s="159" t="s">
        <v>8</v>
      </c>
      <c r="G1359" s="159" t="s">
        <v>23</v>
      </c>
      <c r="H1359" s="174" t="s">
        <v>58</v>
      </c>
      <c r="I1359" s="175">
        <v>0</v>
      </c>
      <c r="J1359" s="23"/>
    </row>
    <row r="1360" spans="1:10" x14ac:dyDescent="0.25">
      <c r="A1360" s="65" t="str">
        <f t="shared" si="21"/>
        <v xml:space="preserve">Cohort 201542278G4 (exclusief Den Haag)ManTotaalSyriëWetenschappelijk onderwijs (wo) </v>
      </c>
      <c r="B1360" s="159" t="s">
        <v>16</v>
      </c>
      <c r="C1360" s="166">
        <v>42278</v>
      </c>
      <c r="D1360" s="159" t="s">
        <v>15</v>
      </c>
      <c r="E1360" s="159" t="s">
        <v>28</v>
      </c>
      <c r="F1360" s="159" t="s">
        <v>8</v>
      </c>
      <c r="G1360" s="159" t="s">
        <v>23</v>
      </c>
      <c r="H1360" s="174" t="s">
        <v>59</v>
      </c>
      <c r="I1360" s="175">
        <v>0</v>
      </c>
      <c r="J1360" s="23"/>
    </row>
    <row r="1361" spans="1:10" x14ac:dyDescent="0.25">
      <c r="A1361" s="65" t="str">
        <f t="shared" si="21"/>
        <v>Cohort 201542278G4 (exclusief Den Haag)ManTotaalSyriëGeen onderwijs</v>
      </c>
      <c r="B1361" s="159" t="s">
        <v>16</v>
      </c>
      <c r="C1361" s="166">
        <v>42278</v>
      </c>
      <c r="D1361" s="159" t="s">
        <v>15</v>
      </c>
      <c r="E1361" s="159" t="s">
        <v>28</v>
      </c>
      <c r="F1361" s="159" t="s">
        <v>8</v>
      </c>
      <c r="G1361" s="159" t="s">
        <v>23</v>
      </c>
      <c r="H1361" s="159" t="s">
        <v>60</v>
      </c>
      <c r="I1361" s="175">
        <v>265</v>
      </c>
      <c r="J1361" s="23"/>
    </row>
    <row r="1362" spans="1:10" x14ac:dyDescent="0.25">
      <c r="A1362" s="65" t="str">
        <f t="shared" si="21"/>
        <v>Cohort 201542278G4 (exclusief Den Haag)ManTotaalEritreaTotaal</v>
      </c>
      <c r="B1362" s="159" t="s">
        <v>16</v>
      </c>
      <c r="C1362" s="166">
        <v>42278</v>
      </c>
      <c r="D1362" s="159" t="s">
        <v>15</v>
      </c>
      <c r="E1362" s="159" t="s">
        <v>28</v>
      </c>
      <c r="F1362" s="159" t="s">
        <v>8</v>
      </c>
      <c r="G1362" s="159" t="s">
        <v>24</v>
      </c>
      <c r="H1362" s="162" t="s">
        <v>8</v>
      </c>
      <c r="I1362" s="175">
        <v>160</v>
      </c>
      <c r="J1362" s="23"/>
    </row>
    <row r="1363" spans="1:10" x14ac:dyDescent="0.25">
      <c r="A1363" s="65" t="str">
        <f t="shared" si="21"/>
        <v xml:space="preserve">Cohort 201542278G4 (exclusief Den Haag)ManTotaalEritreaPrimair onderwijs </v>
      </c>
      <c r="B1363" s="159" t="s">
        <v>16</v>
      </c>
      <c r="C1363" s="166">
        <v>42278</v>
      </c>
      <c r="D1363" s="159" t="s">
        <v>15</v>
      </c>
      <c r="E1363" s="159" t="s">
        <v>28</v>
      </c>
      <c r="F1363" s="159" t="s">
        <v>8</v>
      </c>
      <c r="G1363" s="159" t="s">
        <v>24</v>
      </c>
      <c r="H1363" s="174" t="s">
        <v>55</v>
      </c>
      <c r="I1363" s="175">
        <v>5</v>
      </c>
      <c r="J1363" s="23"/>
    </row>
    <row r="1364" spans="1:10" x14ac:dyDescent="0.25">
      <c r="A1364" s="65" t="str">
        <f t="shared" si="21"/>
        <v>Cohort 201542278G4 (exclusief Den Haag)ManTotaalEritreaVoortgezet onderwijs</v>
      </c>
      <c r="B1364" s="159" t="s">
        <v>16</v>
      </c>
      <c r="C1364" s="166">
        <v>42278</v>
      </c>
      <c r="D1364" s="159" t="s">
        <v>15</v>
      </c>
      <c r="E1364" s="159" t="s">
        <v>28</v>
      </c>
      <c r="F1364" s="159" t="s">
        <v>8</v>
      </c>
      <c r="G1364" s="159" t="s">
        <v>24</v>
      </c>
      <c r="H1364" s="174" t="s">
        <v>56</v>
      </c>
      <c r="I1364" s="175">
        <v>5</v>
      </c>
      <c r="J1364" s="23"/>
    </row>
    <row r="1365" spans="1:10" x14ac:dyDescent="0.25">
      <c r="A1365" s="65" t="str">
        <f t="shared" si="21"/>
        <v xml:space="preserve">Cohort 201542278G4 (exclusief Den Haag)ManTotaalEritreaMiddelbaar beroepsonderwijs (mbo) </v>
      </c>
      <c r="B1365" s="159" t="s">
        <v>16</v>
      </c>
      <c r="C1365" s="166">
        <v>42278</v>
      </c>
      <c r="D1365" s="159" t="s">
        <v>15</v>
      </c>
      <c r="E1365" s="159" t="s">
        <v>28</v>
      </c>
      <c r="F1365" s="159" t="s">
        <v>8</v>
      </c>
      <c r="G1365" s="159" t="s">
        <v>24</v>
      </c>
      <c r="H1365" s="174" t="s">
        <v>57</v>
      </c>
      <c r="I1365" s="175">
        <v>0</v>
      </c>
      <c r="J1365" s="23"/>
    </row>
    <row r="1366" spans="1:10" x14ac:dyDescent="0.25">
      <c r="A1366" s="65" t="str">
        <f t="shared" si="21"/>
        <v xml:space="preserve">Cohort 201542278G4 (exclusief Den Haag)ManTotaalEritreaHoger beroepsonderwijs (hbo) </v>
      </c>
      <c r="B1366" s="159" t="s">
        <v>16</v>
      </c>
      <c r="C1366" s="166">
        <v>42278</v>
      </c>
      <c r="D1366" s="159" t="s">
        <v>15</v>
      </c>
      <c r="E1366" s="159" t="s">
        <v>28</v>
      </c>
      <c r="F1366" s="159" t="s">
        <v>8</v>
      </c>
      <c r="G1366" s="159" t="s">
        <v>24</v>
      </c>
      <c r="H1366" s="174" t="s">
        <v>58</v>
      </c>
      <c r="I1366" s="175">
        <v>0</v>
      </c>
      <c r="J1366" s="23"/>
    </row>
    <row r="1367" spans="1:10" x14ac:dyDescent="0.25">
      <c r="A1367" s="65" t="str">
        <f t="shared" si="21"/>
        <v xml:space="preserve">Cohort 201542278G4 (exclusief Den Haag)ManTotaalEritreaWetenschappelijk onderwijs (wo) </v>
      </c>
      <c r="B1367" s="159" t="s">
        <v>16</v>
      </c>
      <c r="C1367" s="166">
        <v>42278</v>
      </c>
      <c r="D1367" s="159" t="s">
        <v>15</v>
      </c>
      <c r="E1367" s="159" t="s">
        <v>28</v>
      </c>
      <c r="F1367" s="159" t="s">
        <v>8</v>
      </c>
      <c r="G1367" s="159" t="s">
        <v>24</v>
      </c>
      <c r="H1367" s="174" t="s">
        <v>59</v>
      </c>
      <c r="I1367" s="175">
        <v>0</v>
      </c>
      <c r="J1367" s="23"/>
    </row>
    <row r="1368" spans="1:10" x14ac:dyDescent="0.25">
      <c r="A1368" s="65" t="str">
        <f t="shared" si="21"/>
        <v>Cohort 201542278G4 (exclusief Den Haag)ManTotaalEritreaGeen onderwijs</v>
      </c>
      <c r="B1368" s="159" t="s">
        <v>16</v>
      </c>
      <c r="C1368" s="166">
        <v>42278</v>
      </c>
      <c r="D1368" s="159" t="s">
        <v>15</v>
      </c>
      <c r="E1368" s="159" t="s">
        <v>28</v>
      </c>
      <c r="F1368" s="159" t="s">
        <v>8</v>
      </c>
      <c r="G1368" s="159" t="s">
        <v>24</v>
      </c>
      <c r="H1368" s="159" t="s">
        <v>60</v>
      </c>
      <c r="I1368" s="175">
        <v>150</v>
      </c>
      <c r="J1368" s="23"/>
    </row>
    <row r="1369" spans="1:10" x14ac:dyDescent="0.25">
      <c r="A1369" s="65" t="str">
        <f t="shared" si="21"/>
        <v>Cohort 201542278G4 (exclusief Den Haag)ManTotaalOverigTotaal</v>
      </c>
      <c r="B1369" s="159" t="s">
        <v>16</v>
      </c>
      <c r="C1369" s="166">
        <v>42278</v>
      </c>
      <c r="D1369" s="159" t="s">
        <v>15</v>
      </c>
      <c r="E1369" s="159" t="s">
        <v>28</v>
      </c>
      <c r="F1369" s="159" t="s">
        <v>8</v>
      </c>
      <c r="G1369" s="159" t="s">
        <v>25</v>
      </c>
      <c r="H1369" s="162" t="s">
        <v>8</v>
      </c>
      <c r="I1369" s="175">
        <v>135</v>
      </c>
      <c r="J1369" s="23"/>
    </row>
    <row r="1370" spans="1:10" x14ac:dyDescent="0.25">
      <c r="A1370" s="65" t="str">
        <f t="shared" si="21"/>
        <v xml:space="preserve">Cohort 201542278G4 (exclusief Den Haag)ManTotaalOverigPrimair onderwijs </v>
      </c>
      <c r="B1370" s="159" t="s">
        <v>16</v>
      </c>
      <c r="C1370" s="166">
        <v>42278</v>
      </c>
      <c r="D1370" s="159" t="s">
        <v>15</v>
      </c>
      <c r="E1370" s="159" t="s">
        <v>28</v>
      </c>
      <c r="F1370" s="159" t="s">
        <v>8</v>
      </c>
      <c r="G1370" s="159" t="s">
        <v>25</v>
      </c>
      <c r="H1370" s="174" t="s">
        <v>55</v>
      </c>
      <c r="I1370" s="175">
        <v>20</v>
      </c>
      <c r="J1370" s="23"/>
    </row>
    <row r="1371" spans="1:10" x14ac:dyDescent="0.25">
      <c r="A1371" s="65" t="str">
        <f t="shared" si="21"/>
        <v>Cohort 201542278G4 (exclusief Den Haag)ManTotaalOverigVoortgezet onderwijs</v>
      </c>
      <c r="B1371" s="159" t="s">
        <v>16</v>
      </c>
      <c r="C1371" s="166">
        <v>42278</v>
      </c>
      <c r="D1371" s="159" t="s">
        <v>15</v>
      </c>
      <c r="E1371" s="159" t="s">
        <v>28</v>
      </c>
      <c r="F1371" s="159" t="s">
        <v>8</v>
      </c>
      <c r="G1371" s="159" t="s">
        <v>25</v>
      </c>
      <c r="H1371" s="174" t="s">
        <v>56</v>
      </c>
      <c r="I1371" s="175">
        <v>20</v>
      </c>
      <c r="J1371" s="23"/>
    </row>
    <row r="1372" spans="1:10" x14ac:dyDescent="0.25">
      <c r="A1372" s="65" t="str">
        <f t="shared" si="21"/>
        <v xml:space="preserve">Cohort 201542278G4 (exclusief Den Haag)ManTotaalOverigMiddelbaar beroepsonderwijs (mbo) </v>
      </c>
      <c r="B1372" s="159" t="s">
        <v>16</v>
      </c>
      <c r="C1372" s="166">
        <v>42278</v>
      </c>
      <c r="D1372" s="159" t="s">
        <v>15</v>
      </c>
      <c r="E1372" s="159" t="s">
        <v>28</v>
      </c>
      <c r="F1372" s="159" t="s">
        <v>8</v>
      </c>
      <c r="G1372" s="159" t="s">
        <v>25</v>
      </c>
      <c r="H1372" s="174" t="s">
        <v>57</v>
      </c>
      <c r="I1372" s="175">
        <v>10</v>
      </c>
      <c r="J1372" s="23"/>
    </row>
    <row r="1373" spans="1:10" x14ac:dyDescent="0.25">
      <c r="A1373" s="65" t="str">
        <f t="shared" si="21"/>
        <v xml:space="preserve">Cohort 201542278G4 (exclusief Den Haag)ManTotaalOverigHoger beroepsonderwijs (hbo) </v>
      </c>
      <c r="B1373" s="159" t="s">
        <v>16</v>
      </c>
      <c r="C1373" s="166">
        <v>42278</v>
      </c>
      <c r="D1373" s="159" t="s">
        <v>15</v>
      </c>
      <c r="E1373" s="159" t="s">
        <v>28</v>
      </c>
      <c r="F1373" s="159" t="s">
        <v>8</v>
      </c>
      <c r="G1373" s="159" t="s">
        <v>25</v>
      </c>
      <c r="H1373" s="174" t="s">
        <v>58</v>
      </c>
      <c r="I1373" s="175">
        <v>0</v>
      </c>
      <c r="J1373" s="23"/>
    </row>
    <row r="1374" spans="1:10" x14ac:dyDescent="0.25">
      <c r="A1374" s="65" t="str">
        <f t="shared" si="21"/>
        <v xml:space="preserve">Cohort 201542278G4 (exclusief Den Haag)ManTotaalOverigWetenschappelijk onderwijs (wo) </v>
      </c>
      <c r="B1374" s="159" t="s">
        <v>16</v>
      </c>
      <c r="C1374" s="166">
        <v>42278</v>
      </c>
      <c r="D1374" s="159" t="s">
        <v>15</v>
      </c>
      <c r="E1374" s="159" t="s">
        <v>28</v>
      </c>
      <c r="F1374" s="159" t="s">
        <v>8</v>
      </c>
      <c r="G1374" s="159" t="s">
        <v>25</v>
      </c>
      <c r="H1374" s="174" t="s">
        <v>59</v>
      </c>
      <c r="I1374" s="175">
        <v>0</v>
      </c>
      <c r="J1374" s="23"/>
    </row>
    <row r="1375" spans="1:10" x14ac:dyDescent="0.25">
      <c r="A1375" s="65" t="str">
        <f t="shared" si="21"/>
        <v>Cohort 201542278G4 (exclusief Den Haag)ManTotaalOverigGeen onderwijs</v>
      </c>
      <c r="B1375" s="159" t="s">
        <v>16</v>
      </c>
      <c r="C1375" s="166">
        <v>42278</v>
      </c>
      <c r="D1375" s="159" t="s">
        <v>15</v>
      </c>
      <c r="E1375" s="159" t="s">
        <v>28</v>
      </c>
      <c r="F1375" s="159" t="s">
        <v>8</v>
      </c>
      <c r="G1375" s="159" t="s">
        <v>25</v>
      </c>
      <c r="H1375" s="159" t="s">
        <v>60</v>
      </c>
      <c r="I1375" s="175">
        <v>90</v>
      </c>
      <c r="J1375" s="23"/>
    </row>
    <row r="1376" spans="1:10" x14ac:dyDescent="0.25">
      <c r="A1376" s="65" t="str">
        <f t="shared" si="21"/>
        <v>Cohort 201542278G4 (exclusief Den Haag)Man0 tot 23 jaarTotaalTotaal</v>
      </c>
      <c r="B1376" s="159" t="s">
        <v>16</v>
      </c>
      <c r="C1376" s="166">
        <v>42278</v>
      </c>
      <c r="D1376" s="159" t="s">
        <v>15</v>
      </c>
      <c r="E1376" s="159" t="s">
        <v>28</v>
      </c>
      <c r="F1376" s="159" t="s">
        <v>26</v>
      </c>
      <c r="G1376" s="159" t="s">
        <v>8</v>
      </c>
      <c r="H1376" s="162" t="s">
        <v>8</v>
      </c>
      <c r="I1376" s="175">
        <v>260</v>
      </c>
      <c r="J1376" s="23"/>
    </row>
    <row r="1377" spans="1:10" x14ac:dyDescent="0.25">
      <c r="A1377" s="65" t="str">
        <f t="shared" si="21"/>
        <v xml:space="preserve">Cohort 201542278G4 (exclusief Den Haag)Man0 tot 23 jaarTotaalPrimair onderwijs </v>
      </c>
      <c r="B1377" s="159" t="s">
        <v>16</v>
      </c>
      <c r="C1377" s="166">
        <v>42278</v>
      </c>
      <c r="D1377" s="159" t="s">
        <v>15</v>
      </c>
      <c r="E1377" s="159" t="s">
        <v>28</v>
      </c>
      <c r="F1377" s="159" t="s">
        <v>26</v>
      </c>
      <c r="G1377" s="159" t="s">
        <v>8</v>
      </c>
      <c r="H1377" s="174" t="s">
        <v>55</v>
      </c>
      <c r="I1377" s="175">
        <v>80</v>
      </c>
      <c r="J1377" s="23"/>
    </row>
    <row r="1378" spans="1:10" x14ac:dyDescent="0.25">
      <c r="A1378" s="65" t="str">
        <f t="shared" si="21"/>
        <v>Cohort 201542278G4 (exclusief Den Haag)Man0 tot 23 jaarTotaalVoortgezet onderwijs</v>
      </c>
      <c r="B1378" s="159" t="s">
        <v>16</v>
      </c>
      <c r="C1378" s="166">
        <v>42278</v>
      </c>
      <c r="D1378" s="159" t="s">
        <v>15</v>
      </c>
      <c r="E1378" s="159" t="s">
        <v>28</v>
      </c>
      <c r="F1378" s="159" t="s">
        <v>26</v>
      </c>
      <c r="G1378" s="159" t="s">
        <v>8</v>
      </c>
      <c r="H1378" s="174" t="s">
        <v>56</v>
      </c>
      <c r="I1378" s="175">
        <v>45</v>
      </c>
      <c r="J1378" s="23"/>
    </row>
    <row r="1379" spans="1:10" x14ac:dyDescent="0.25">
      <c r="A1379" s="65" t="str">
        <f t="shared" si="21"/>
        <v xml:space="preserve">Cohort 201542278G4 (exclusief Den Haag)Man0 tot 23 jaarTotaalMiddelbaar beroepsonderwijs (mbo) </v>
      </c>
      <c r="B1379" s="159" t="s">
        <v>16</v>
      </c>
      <c r="C1379" s="166">
        <v>42278</v>
      </c>
      <c r="D1379" s="159" t="s">
        <v>15</v>
      </c>
      <c r="E1379" s="159" t="s">
        <v>28</v>
      </c>
      <c r="F1379" s="159" t="s">
        <v>26</v>
      </c>
      <c r="G1379" s="159" t="s">
        <v>8</v>
      </c>
      <c r="H1379" s="174" t="s">
        <v>57</v>
      </c>
      <c r="I1379" s="175">
        <v>5</v>
      </c>
      <c r="J1379" s="23"/>
    </row>
    <row r="1380" spans="1:10" x14ac:dyDescent="0.25">
      <c r="A1380" s="65" t="str">
        <f t="shared" si="21"/>
        <v xml:space="preserve">Cohort 201542278G4 (exclusief Den Haag)Man0 tot 23 jaarTotaalHoger beroepsonderwijs (hbo) </v>
      </c>
      <c r="B1380" s="159" t="s">
        <v>16</v>
      </c>
      <c r="C1380" s="166">
        <v>42278</v>
      </c>
      <c r="D1380" s="159" t="s">
        <v>15</v>
      </c>
      <c r="E1380" s="159" t="s">
        <v>28</v>
      </c>
      <c r="F1380" s="159" t="s">
        <v>26</v>
      </c>
      <c r="G1380" s="159" t="s">
        <v>8</v>
      </c>
      <c r="H1380" s="174" t="s">
        <v>58</v>
      </c>
      <c r="I1380" s="175">
        <v>0</v>
      </c>
      <c r="J1380" s="23"/>
    </row>
    <row r="1381" spans="1:10" x14ac:dyDescent="0.25">
      <c r="A1381" s="65" t="str">
        <f t="shared" si="21"/>
        <v xml:space="preserve">Cohort 201542278G4 (exclusief Den Haag)Man0 tot 23 jaarTotaalWetenschappelijk onderwijs (wo) </v>
      </c>
      <c r="B1381" s="159" t="s">
        <v>16</v>
      </c>
      <c r="C1381" s="166">
        <v>42278</v>
      </c>
      <c r="D1381" s="159" t="s">
        <v>15</v>
      </c>
      <c r="E1381" s="159" t="s">
        <v>28</v>
      </c>
      <c r="F1381" s="159" t="s">
        <v>26</v>
      </c>
      <c r="G1381" s="159" t="s">
        <v>8</v>
      </c>
      <c r="H1381" s="174" t="s">
        <v>59</v>
      </c>
      <c r="I1381" s="175">
        <v>0</v>
      </c>
      <c r="J1381" s="23"/>
    </row>
    <row r="1382" spans="1:10" x14ac:dyDescent="0.25">
      <c r="A1382" s="65" t="str">
        <f t="shared" si="21"/>
        <v>Cohort 201542278G4 (exclusief Den Haag)Man0 tot 23 jaarTotaalGeen onderwijs</v>
      </c>
      <c r="B1382" s="159" t="s">
        <v>16</v>
      </c>
      <c r="C1382" s="166">
        <v>42278</v>
      </c>
      <c r="D1382" s="159" t="s">
        <v>15</v>
      </c>
      <c r="E1382" s="159" t="s">
        <v>28</v>
      </c>
      <c r="F1382" s="159" t="s">
        <v>26</v>
      </c>
      <c r="G1382" s="159" t="s">
        <v>8</v>
      </c>
      <c r="H1382" s="159" t="s">
        <v>60</v>
      </c>
      <c r="I1382" s="175">
        <v>130</v>
      </c>
      <c r="J1382" s="23"/>
    </row>
    <row r="1383" spans="1:10" x14ac:dyDescent="0.25">
      <c r="A1383" s="65" t="str">
        <f t="shared" si="21"/>
        <v>Cohort 201542278G4 (exclusief Den Haag)Man0 tot 23 jaarSyriëTotaal</v>
      </c>
      <c r="B1383" s="159" t="s">
        <v>16</v>
      </c>
      <c r="C1383" s="166">
        <v>42278</v>
      </c>
      <c r="D1383" s="159" t="s">
        <v>15</v>
      </c>
      <c r="E1383" s="159" t="s">
        <v>28</v>
      </c>
      <c r="F1383" s="159" t="s">
        <v>26</v>
      </c>
      <c r="G1383" s="159" t="s">
        <v>23</v>
      </c>
      <c r="H1383" s="162" t="s">
        <v>8</v>
      </c>
      <c r="I1383" s="175">
        <v>140</v>
      </c>
      <c r="J1383" s="23"/>
    </row>
    <row r="1384" spans="1:10" x14ac:dyDescent="0.25">
      <c r="A1384" s="65" t="str">
        <f t="shared" si="21"/>
        <v xml:space="preserve">Cohort 201542278G4 (exclusief Den Haag)Man0 tot 23 jaarSyriëPrimair onderwijs </v>
      </c>
      <c r="B1384" s="159" t="s">
        <v>16</v>
      </c>
      <c r="C1384" s="166">
        <v>42278</v>
      </c>
      <c r="D1384" s="159" t="s">
        <v>15</v>
      </c>
      <c r="E1384" s="159" t="s">
        <v>28</v>
      </c>
      <c r="F1384" s="159" t="s">
        <v>26</v>
      </c>
      <c r="G1384" s="159" t="s">
        <v>23</v>
      </c>
      <c r="H1384" s="174" t="s">
        <v>55</v>
      </c>
      <c r="I1384" s="175">
        <v>55</v>
      </c>
      <c r="J1384" s="23"/>
    </row>
    <row r="1385" spans="1:10" x14ac:dyDescent="0.25">
      <c r="A1385" s="65" t="str">
        <f t="shared" si="21"/>
        <v>Cohort 201542278G4 (exclusief Den Haag)Man0 tot 23 jaarSyriëVoortgezet onderwijs</v>
      </c>
      <c r="B1385" s="159" t="s">
        <v>16</v>
      </c>
      <c r="C1385" s="166">
        <v>42278</v>
      </c>
      <c r="D1385" s="159" t="s">
        <v>15</v>
      </c>
      <c r="E1385" s="159" t="s">
        <v>28</v>
      </c>
      <c r="F1385" s="159" t="s">
        <v>26</v>
      </c>
      <c r="G1385" s="159" t="s">
        <v>23</v>
      </c>
      <c r="H1385" s="174" t="s">
        <v>56</v>
      </c>
      <c r="I1385" s="175">
        <v>25</v>
      </c>
      <c r="J1385" s="23"/>
    </row>
    <row r="1386" spans="1:10" x14ac:dyDescent="0.25">
      <c r="A1386" s="65" t="str">
        <f t="shared" si="21"/>
        <v xml:space="preserve">Cohort 201542278G4 (exclusief Den Haag)Man0 tot 23 jaarSyriëMiddelbaar beroepsonderwijs (mbo) </v>
      </c>
      <c r="B1386" s="159" t="s">
        <v>16</v>
      </c>
      <c r="C1386" s="166">
        <v>42278</v>
      </c>
      <c r="D1386" s="159" t="s">
        <v>15</v>
      </c>
      <c r="E1386" s="159" t="s">
        <v>28</v>
      </c>
      <c r="F1386" s="159" t="s">
        <v>26</v>
      </c>
      <c r="G1386" s="159" t="s">
        <v>23</v>
      </c>
      <c r="H1386" s="174" t="s">
        <v>57</v>
      </c>
      <c r="I1386" s="175">
        <v>0</v>
      </c>
      <c r="J1386" s="23"/>
    </row>
    <row r="1387" spans="1:10" x14ac:dyDescent="0.25">
      <c r="A1387" s="65" t="str">
        <f t="shared" si="21"/>
        <v xml:space="preserve">Cohort 201542278G4 (exclusief Den Haag)Man0 tot 23 jaarSyriëHoger beroepsonderwijs (hbo) </v>
      </c>
      <c r="B1387" s="159" t="s">
        <v>16</v>
      </c>
      <c r="C1387" s="166">
        <v>42278</v>
      </c>
      <c r="D1387" s="159" t="s">
        <v>15</v>
      </c>
      <c r="E1387" s="159" t="s">
        <v>28</v>
      </c>
      <c r="F1387" s="159" t="s">
        <v>26</v>
      </c>
      <c r="G1387" s="159" t="s">
        <v>23</v>
      </c>
      <c r="H1387" s="174" t="s">
        <v>58</v>
      </c>
      <c r="I1387" s="175">
        <v>0</v>
      </c>
      <c r="J1387" s="23"/>
    </row>
    <row r="1388" spans="1:10" x14ac:dyDescent="0.25">
      <c r="A1388" s="65" t="str">
        <f t="shared" si="21"/>
        <v xml:space="preserve">Cohort 201542278G4 (exclusief Den Haag)Man0 tot 23 jaarSyriëWetenschappelijk onderwijs (wo) </v>
      </c>
      <c r="B1388" s="159" t="s">
        <v>16</v>
      </c>
      <c r="C1388" s="166">
        <v>42278</v>
      </c>
      <c r="D1388" s="159" t="s">
        <v>15</v>
      </c>
      <c r="E1388" s="159" t="s">
        <v>28</v>
      </c>
      <c r="F1388" s="159" t="s">
        <v>26</v>
      </c>
      <c r="G1388" s="159" t="s">
        <v>23</v>
      </c>
      <c r="H1388" s="174" t="s">
        <v>59</v>
      </c>
      <c r="I1388" s="175">
        <v>0</v>
      </c>
      <c r="J1388" s="23"/>
    </row>
    <row r="1389" spans="1:10" x14ac:dyDescent="0.25">
      <c r="A1389" s="65" t="str">
        <f t="shared" si="21"/>
        <v>Cohort 201542278G4 (exclusief Den Haag)Man0 tot 23 jaarSyriëGeen onderwijs</v>
      </c>
      <c r="B1389" s="159" t="s">
        <v>16</v>
      </c>
      <c r="C1389" s="166">
        <v>42278</v>
      </c>
      <c r="D1389" s="159" t="s">
        <v>15</v>
      </c>
      <c r="E1389" s="159" t="s">
        <v>28</v>
      </c>
      <c r="F1389" s="159" t="s">
        <v>26</v>
      </c>
      <c r="G1389" s="159" t="s">
        <v>23</v>
      </c>
      <c r="H1389" s="159" t="s">
        <v>60</v>
      </c>
      <c r="I1389" s="175">
        <v>65</v>
      </c>
      <c r="J1389" s="23"/>
    </row>
    <row r="1390" spans="1:10" x14ac:dyDescent="0.25">
      <c r="A1390" s="65" t="str">
        <f t="shared" si="21"/>
        <v>Cohort 201542278G4 (exclusief Den Haag)Man0 tot 23 jaarEritreaTotaal</v>
      </c>
      <c r="B1390" s="159" t="s">
        <v>16</v>
      </c>
      <c r="C1390" s="166">
        <v>42278</v>
      </c>
      <c r="D1390" s="159" t="s">
        <v>15</v>
      </c>
      <c r="E1390" s="159" t="s">
        <v>28</v>
      </c>
      <c r="F1390" s="159" t="s">
        <v>26</v>
      </c>
      <c r="G1390" s="159" t="s">
        <v>24</v>
      </c>
      <c r="H1390" s="162" t="s">
        <v>8</v>
      </c>
      <c r="I1390" s="175">
        <v>55</v>
      </c>
      <c r="J1390" s="23"/>
    </row>
    <row r="1391" spans="1:10" x14ac:dyDescent="0.25">
      <c r="A1391" s="65" t="str">
        <f t="shared" si="21"/>
        <v xml:space="preserve">Cohort 201542278G4 (exclusief Den Haag)Man0 tot 23 jaarEritreaPrimair onderwijs </v>
      </c>
      <c r="B1391" s="159" t="s">
        <v>16</v>
      </c>
      <c r="C1391" s="166">
        <v>42278</v>
      </c>
      <c r="D1391" s="159" t="s">
        <v>15</v>
      </c>
      <c r="E1391" s="159" t="s">
        <v>28</v>
      </c>
      <c r="F1391" s="159" t="s">
        <v>26</v>
      </c>
      <c r="G1391" s="159" t="s">
        <v>24</v>
      </c>
      <c r="H1391" s="174" t="s">
        <v>55</v>
      </c>
      <c r="I1391" s="175">
        <v>5</v>
      </c>
      <c r="J1391" s="23"/>
    </row>
    <row r="1392" spans="1:10" x14ac:dyDescent="0.25">
      <c r="A1392" s="65" t="str">
        <f t="shared" si="21"/>
        <v>Cohort 201542278G4 (exclusief Den Haag)Man0 tot 23 jaarEritreaVoortgezet onderwijs</v>
      </c>
      <c r="B1392" s="159" t="s">
        <v>16</v>
      </c>
      <c r="C1392" s="166">
        <v>42278</v>
      </c>
      <c r="D1392" s="159" t="s">
        <v>15</v>
      </c>
      <c r="E1392" s="159" t="s">
        <v>28</v>
      </c>
      <c r="F1392" s="159" t="s">
        <v>26</v>
      </c>
      <c r="G1392" s="159" t="s">
        <v>24</v>
      </c>
      <c r="H1392" s="174" t="s">
        <v>56</v>
      </c>
      <c r="I1392" s="175">
        <v>5</v>
      </c>
      <c r="J1392" s="23"/>
    </row>
    <row r="1393" spans="1:10" x14ac:dyDescent="0.25">
      <c r="A1393" s="65" t="str">
        <f t="shared" si="21"/>
        <v xml:space="preserve">Cohort 201542278G4 (exclusief Den Haag)Man0 tot 23 jaarEritreaMiddelbaar beroepsonderwijs (mbo) </v>
      </c>
      <c r="B1393" s="159" t="s">
        <v>16</v>
      </c>
      <c r="C1393" s="166">
        <v>42278</v>
      </c>
      <c r="D1393" s="159" t="s">
        <v>15</v>
      </c>
      <c r="E1393" s="159" t="s">
        <v>28</v>
      </c>
      <c r="F1393" s="159" t="s">
        <v>26</v>
      </c>
      <c r="G1393" s="159" t="s">
        <v>24</v>
      </c>
      <c r="H1393" s="174" t="s">
        <v>57</v>
      </c>
      <c r="I1393" s="175">
        <v>0</v>
      </c>
      <c r="J1393" s="23"/>
    </row>
    <row r="1394" spans="1:10" x14ac:dyDescent="0.25">
      <c r="A1394" s="65" t="str">
        <f t="shared" si="21"/>
        <v xml:space="preserve">Cohort 201542278G4 (exclusief Den Haag)Man0 tot 23 jaarEritreaHoger beroepsonderwijs (hbo) </v>
      </c>
      <c r="B1394" s="159" t="s">
        <v>16</v>
      </c>
      <c r="C1394" s="166">
        <v>42278</v>
      </c>
      <c r="D1394" s="159" t="s">
        <v>15</v>
      </c>
      <c r="E1394" s="159" t="s">
        <v>28</v>
      </c>
      <c r="F1394" s="159" t="s">
        <v>26</v>
      </c>
      <c r="G1394" s="159" t="s">
        <v>24</v>
      </c>
      <c r="H1394" s="174" t="s">
        <v>58</v>
      </c>
      <c r="I1394" s="175">
        <v>0</v>
      </c>
      <c r="J1394" s="23"/>
    </row>
    <row r="1395" spans="1:10" x14ac:dyDescent="0.25">
      <c r="A1395" s="65" t="str">
        <f t="shared" si="21"/>
        <v xml:space="preserve">Cohort 201542278G4 (exclusief Den Haag)Man0 tot 23 jaarEritreaWetenschappelijk onderwijs (wo) </v>
      </c>
      <c r="B1395" s="159" t="s">
        <v>16</v>
      </c>
      <c r="C1395" s="166">
        <v>42278</v>
      </c>
      <c r="D1395" s="159" t="s">
        <v>15</v>
      </c>
      <c r="E1395" s="159" t="s">
        <v>28</v>
      </c>
      <c r="F1395" s="159" t="s">
        <v>26</v>
      </c>
      <c r="G1395" s="159" t="s">
        <v>24</v>
      </c>
      <c r="H1395" s="174" t="s">
        <v>59</v>
      </c>
      <c r="I1395" s="175">
        <v>0</v>
      </c>
      <c r="J1395" s="23"/>
    </row>
    <row r="1396" spans="1:10" x14ac:dyDescent="0.25">
      <c r="A1396" s="65" t="str">
        <f t="shared" si="21"/>
        <v>Cohort 201542278G4 (exclusief Den Haag)Man0 tot 23 jaarEritreaGeen onderwijs</v>
      </c>
      <c r="B1396" s="159" t="s">
        <v>16</v>
      </c>
      <c r="C1396" s="166">
        <v>42278</v>
      </c>
      <c r="D1396" s="159" t="s">
        <v>15</v>
      </c>
      <c r="E1396" s="159" t="s">
        <v>28</v>
      </c>
      <c r="F1396" s="159" t="s">
        <v>26</v>
      </c>
      <c r="G1396" s="159" t="s">
        <v>24</v>
      </c>
      <c r="H1396" s="159" t="s">
        <v>60</v>
      </c>
      <c r="I1396" s="175">
        <v>40</v>
      </c>
      <c r="J1396" s="23"/>
    </row>
    <row r="1397" spans="1:10" x14ac:dyDescent="0.25">
      <c r="A1397" s="65" t="str">
        <f t="shared" si="21"/>
        <v>Cohort 201542278G4 (exclusief Den Haag)Man0 tot 23 jaarOverigTotaal</v>
      </c>
      <c r="B1397" s="159" t="s">
        <v>16</v>
      </c>
      <c r="C1397" s="166">
        <v>42278</v>
      </c>
      <c r="D1397" s="159" t="s">
        <v>15</v>
      </c>
      <c r="E1397" s="159" t="s">
        <v>28</v>
      </c>
      <c r="F1397" s="159" t="s">
        <v>26</v>
      </c>
      <c r="G1397" s="159" t="s">
        <v>25</v>
      </c>
      <c r="H1397" s="162" t="s">
        <v>8</v>
      </c>
      <c r="I1397" s="175">
        <v>65</v>
      </c>
      <c r="J1397" s="23"/>
    </row>
    <row r="1398" spans="1:10" x14ac:dyDescent="0.25">
      <c r="A1398" s="65" t="str">
        <f t="shared" si="21"/>
        <v xml:space="preserve">Cohort 201542278G4 (exclusief Den Haag)Man0 tot 23 jaarOverigPrimair onderwijs </v>
      </c>
      <c r="B1398" s="159" t="s">
        <v>16</v>
      </c>
      <c r="C1398" s="166">
        <v>42278</v>
      </c>
      <c r="D1398" s="159" t="s">
        <v>15</v>
      </c>
      <c r="E1398" s="159" t="s">
        <v>28</v>
      </c>
      <c r="F1398" s="159" t="s">
        <v>26</v>
      </c>
      <c r="G1398" s="159" t="s">
        <v>25</v>
      </c>
      <c r="H1398" s="174" t="s">
        <v>55</v>
      </c>
      <c r="I1398" s="175">
        <v>20</v>
      </c>
      <c r="J1398" s="23"/>
    </row>
    <row r="1399" spans="1:10" x14ac:dyDescent="0.25">
      <c r="A1399" s="65" t="str">
        <f t="shared" si="21"/>
        <v>Cohort 201542278G4 (exclusief Den Haag)Man0 tot 23 jaarOverigVoortgezet onderwijs</v>
      </c>
      <c r="B1399" s="159" t="s">
        <v>16</v>
      </c>
      <c r="C1399" s="166">
        <v>42278</v>
      </c>
      <c r="D1399" s="159" t="s">
        <v>15</v>
      </c>
      <c r="E1399" s="159" t="s">
        <v>28</v>
      </c>
      <c r="F1399" s="159" t="s">
        <v>26</v>
      </c>
      <c r="G1399" s="159" t="s">
        <v>25</v>
      </c>
      <c r="H1399" s="174" t="s">
        <v>56</v>
      </c>
      <c r="I1399" s="175">
        <v>15</v>
      </c>
      <c r="J1399" s="23"/>
    </row>
    <row r="1400" spans="1:10" x14ac:dyDescent="0.25">
      <c r="A1400" s="65" t="str">
        <f t="shared" si="21"/>
        <v xml:space="preserve">Cohort 201542278G4 (exclusief Den Haag)Man0 tot 23 jaarOverigMiddelbaar beroepsonderwijs (mbo) </v>
      </c>
      <c r="B1400" s="159" t="s">
        <v>16</v>
      </c>
      <c r="C1400" s="166">
        <v>42278</v>
      </c>
      <c r="D1400" s="159" t="s">
        <v>15</v>
      </c>
      <c r="E1400" s="159" t="s">
        <v>28</v>
      </c>
      <c r="F1400" s="159" t="s">
        <v>26</v>
      </c>
      <c r="G1400" s="159" t="s">
        <v>25</v>
      </c>
      <c r="H1400" s="174" t="s">
        <v>57</v>
      </c>
      <c r="I1400" s="175">
        <v>5</v>
      </c>
      <c r="J1400" s="23"/>
    </row>
    <row r="1401" spans="1:10" x14ac:dyDescent="0.25">
      <c r="A1401" s="65" t="str">
        <f t="shared" si="21"/>
        <v xml:space="preserve">Cohort 201542278G4 (exclusief Den Haag)Man0 tot 23 jaarOverigHoger beroepsonderwijs (hbo) </v>
      </c>
      <c r="B1401" s="159" t="s">
        <v>16</v>
      </c>
      <c r="C1401" s="166">
        <v>42278</v>
      </c>
      <c r="D1401" s="159" t="s">
        <v>15</v>
      </c>
      <c r="E1401" s="159" t="s">
        <v>28</v>
      </c>
      <c r="F1401" s="159" t="s">
        <v>26</v>
      </c>
      <c r="G1401" s="159" t="s">
        <v>25</v>
      </c>
      <c r="H1401" s="174" t="s">
        <v>58</v>
      </c>
      <c r="I1401" s="175">
        <v>0</v>
      </c>
      <c r="J1401" s="23"/>
    </row>
    <row r="1402" spans="1:10" x14ac:dyDescent="0.25">
      <c r="A1402" s="65" t="str">
        <f t="shared" si="21"/>
        <v xml:space="preserve">Cohort 201542278G4 (exclusief Den Haag)Man0 tot 23 jaarOverigWetenschappelijk onderwijs (wo) </v>
      </c>
      <c r="B1402" s="159" t="s">
        <v>16</v>
      </c>
      <c r="C1402" s="166">
        <v>42278</v>
      </c>
      <c r="D1402" s="159" t="s">
        <v>15</v>
      </c>
      <c r="E1402" s="159" t="s">
        <v>28</v>
      </c>
      <c r="F1402" s="159" t="s">
        <v>26</v>
      </c>
      <c r="G1402" s="159" t="s">
        <v>25</v>
      </c>
      <c r="H1402" s="174" t="s">
        <v>59</v>
      </c>
      <c r="I1402" s="175">
        <v>0</v>
      </c>
      <c r="J1402" s="23"/>
    </row>
    <row r="1403" spans="1:10" x14ac:dyDescent="0.25">
      <c r="A1403" s="65" t="str">
        <f t="shared" si="21"/>
        <v>Cohort 201542278G4 (exclusief Den Haag)Man0 tot 23 jaarOverigGeen onderwijs</v>
      </c>
      <c r="B1403" s="159" t="s">
        <v>16</v>
      </c>
      <c r="C1403" s="166">
        <v>42278</v>
      </c>
      <c r="D1403" s="159" t="s">
        <v>15</v>
      </c>
      <c r="E1403" s="159" t="s">
        <v>28</v>
      </c>
      <c r="F1403" s="159" t="s">
        <v>26</v>
      </c>
      <c r="G1403" s="159" t="s">
        <v>25</v>
      </c>
      <c r="H1403" s="159" t="s">
        <v>60</v>
      </c>
      <c r="I1403" s="175">
        <v>25</v>
      </c>
      <c r="J1403" s="23"/>
    </row>
    <row r="1404" spans="1:10" x14ac:dyDescent="0.25">
      <c r="A1404" s="65" t="str">
        <f t="shared" si="21"/>
        <v>Cohort 201542278G4 (exclusief Den Haag)Man23 tot 30 jaarTotaalTotaal</v>
      </c>
      <c r="B1404" s="159" t="s">
        <v>16</v>
      </c>
      <c r="C1404" s="166">
        <v>42278</v>
      </c>
      <c r="D1404" s="159" t="s">
        <v>15</v>
      </c>
      <c r="E1404" s="159" t="s">
        <v>28</v>
      </c>
      <c r="F1404" s="159" t="s">
        <v>61</v>
      </c>
      <c r="G1404" s="159" t="s">
        <v>8</v>
      </c>
      <c r="H1404" s="162" t="s">
        <v>8</v>
      </c>
      <c r="I1404" s="175">
        <v>375</v>
      </c>
      <c r="J1404" s="23"/>
    </row>
    <row r="1405" spans="1:10" x14ac:dyDescent="0.25">
      <c r="A1405" s="65" t="str">
        <f t="shared" si="21"/>
        <v xml:space="preserve">Cohort 201542278G4 (exclusief Den Haag)Man23 tot 30 jaarTotaalPrimair onderwijs </v>
      </c>
      <c r="B1405" s="159" t="s">
        <v>16</v>
      </c>
      <c r="C1405" s="166">
        <v>42278</v>
      </c>
      <c r="D1405" s="159" t="s">
        <v>15</v>
      </c>
      <c r="E1405" s="159" t="s">
        <v>28</v>
      </c>
      <c r="F1405" s="159" t="s">
        <v>61</v>
      </c>
      <c r="G1405" s="159" t="s">
        <v>8</v>
      </c>
      <c r="H1405" s="174" t="s">
        <v>55</v>
      </c>
      <c r="I1405" s="175">
        <v>0</v>
      </c>
      <c r="J1405" s="23"/>
    </row>
    <row r="1406" spans="1:10" x14ac:dyDescent="0.25">
      <c r="A1406" s="65" t="str">
        <f t="shared" si="21"/>
        <v>Cohort 201542278G4 (exclusief Den Haag)Man23 tot 30 jaarTotaalVoortgezet onderwijs</v>
      </c>
      <c r="B1406" s="159" t="s">
        <v>16</v>
      </c>
      <c r="C1406" s="166">
        <v>42278</v>
      </c>
      <c r="D1406" s="159" t="s">
        <v>15</v>
      </c>
      <c r="E1406" s="159" t="s">
        <v>28</v>
      </c>
      <c r="F1406" s="159" t="s">
        <v>61</v>
      </c>
      <c r="G1406" s="159" t="s">
        <v>8</v>
      </c>
      <c r="H1406" s="174" t="s">
        <v>56</v>
      </c>
      <c r="I1406" s="175">
        <v>5</v>
      </c>
      <c r="J1406" s="23"/>
    </row>
    <row r="1407" spans="1:10" x14ac:dyDescent="0.25">
      <c r="A1407" s="65" t="str">
        <f t="shared" si="21"/>
        <v xml:space="preserve">Cohort 201542278G4 (exclusief Den Haag)Man23 tot 30 jaarTotaalMiddelbaar beroepsonderwijs (mbo) </v>
      </c>
      <c r="B1407" s="159" t="s">
        <v>16</v>
      </c>
      <c r="C1407" s="166">
        <v>42278</v>
      </c>
      <c r="D1407" s="159" t="s">
        <v>15</v>
      </c>
      <c r="E1407" s="159" t="s">
        <v>28</v>
      </c>
      <c r="F1407" s="159" t="s">
        <v>61</v>
      </c>
      <c r="G1407" s="159" t="s">
        <v>8</v>
      </c>
      <c r="H1407" s="174" t="s">
        <v>57</v>
      </c>
      <c r="I1407" s="175">
        <v>5</v>
      </c>
      <c r="J1407" s="23"/>
    </row>
    <row r="1408" spans="1:10" x14ac:dyDescent="0.25">
      <c r="A1408" s="65" t="str">
        <f t="shared" si="21"/>
        <v xml:space="preserve">Cohort 201542278G4 (exclusief Den Haag)Man23 tot 30 jaarTotaalHoger beroepsonderwijs (hbo) </v>
      </c>
      <c r="B1408" s="159" t="s">
        <v>16</v>
      </c>
      <c r="C1408" s="166">
        <v>42278</v>
      </c>
      <c r="D1408" s="159" t="s">
        <v>15</v>
      </c>
      <c r="E1408" s="159" t="s">
        <v>28</v>
      </c>
      <c r="F1408" s="159" t="s">
        <v>61</v>
      </c>
      <c r="G1408" s="159" t="s">
        <v>8</v>
      </c>
      <c r="H1408" s="174" t="s">
        <v>58</v>
      </c>
      <c r="I1408" s="175">
        <v>0</v>
      </c>
      <c r="J1408" s="23"/>
    </row>
    <row r="1409" spans="1:10" x14ac:dyDescent="0.25">
      <c r="A1409" s="65" t="str">
        <f t="shared" si="21"/>
        <v xml:space="preserve">Cohort 201542278G4 (exclusief Den Haag)Man23 tot 30 jaarTotaalWetenschappelijk onderwijs (wo) </v>
      </c>
      <c r="B1409" s="159" t="s">
        <v>16</v>
      </c>
      <c r="C1409" s="166">
        <v>42278</v>
      </c>
      <c r="D1409" s="159" t="s">
        <v>15</v>
      </c>
      <c r="E1409" s="159" t="s">
        <v>28</v>
      </c>
      <c r="F1409" s="159" t="s">
        <v>61</v>
      </c>
      <c r="G1409" s="159" t="s">
        <v>8</v>
      </c>
      <c r="H1409" s="174" t="s">
        <v>59</v>
      </c>
      <c r="I1409" s="175">
        <v>0</v>
      </c>
      <c r="J1409" s="23"/>
    </row>
    <row r="1410" spans="1:10" x14ac:dyDescent="0.25">
      <c r="A1410" s="65" t="str">
        <f t="shared" si="21"/>
        <v>Cohort 201542278G4 (exclusief Den Haag)Man23 tot 30 jaarTotaalGeen onderwijs</v>
      </c>
      <c r="B1410" s="159" t="s">
        <v>16</v>
      </c>
      <c r="C1410" s="166">
        <v>42278</v>
      </c>
      <c r="D1410" s="159" t="s">
        <v>15</v>
      </c>
      <c r="E1410" s="159" t="s">
        <v>28</v>
      </c>
      <c r="F1410" s="159" t="s">
        <v>61</v>
      </c>
      <c r="G1410" s="159" t="s">
        <v>8</v>
      </c>
      <c r="H1410" s="159" t="s">
        <v>60</v>
      </c>
      <c r="I1410" s="175">
        <v>370</v>
      </c>
      <c r="J1410" s="23"/>
    </row>
    <row r="1411" spans="1:10" x14ac:dyDescent="0.25">
      <c r="A1411" s="65" t="str">
        <f t="shared" si="21"/>
        <v>Cohort 201542278G4 (exclusief Den Haag)Man23 tot 30 jaarSyriëTotaal</v>
      </c>
      <c r="B1411" s="159" t="s">
        <v>16</v>
      </c>
      <c r="C1411" s="166">
        <v>42278</v>
      </c>
      <c r="D1411" s="159" t="s">
        <v>15</v>
      </c>
      <c r="E1411" s="159" t="s">
        <v>28</v>
      </c>
      <c r="F1411" s="159" t="s">
        <v>61</v>
      </c>
      <c r="G1411" s="159" t="s">
        <v>23</v>
      </c>
      <c r="H1411" s="162" t="s">
        <v>8</v>
      </c>
      <c r="I1411" s="175">
        <v>200</v>
      </c>
      <c r="J1411" s="23"/>
    </row>
    <row r="1412" spans="1:10" x14ac:dyDescent="0.25">
      <c r="A1412" s="65" t="str">
        <f t="shared" si="21"/>
        <v xml:space="preserve">Cohort 201542278G4 (exclusief Den Haag)Man23 tot 30 jaarSyriëPrimair onderwijs </v>
      </c>
      <c r="B1412" s="159" t="s">
        <v>16</v>
      </c>
      <c r="C1412" s="166">
        <v>42278</v>
      </c>
      <c r="D1412" s="159" t="s">
        <v>15</v>
      </c>
      <c r="E1412" s="159" t="s">
        <v>28</v>
      </c>
      <c r="F1412" s="159" t="s">
        <v>61</v>
      </c>
      <c r="G1412" s="159" t="s">
        <v>23</v>
      </c>
      <c r="H1412" s="174" t="s">
        <v>55</v>
      </c>
      <c r="I1412" s="175">
        <v>0</v>
      </c>
      <c r="J1412" s="23"/>
    </row>
    <row r="1413" spans="1:10" x14ac:dyDescent="0.25">
      <c r="A1413" s="65" t="str">
        <f t="shared" ref="A1413:A1476" si="22">B1413&amp;C1413&amp;D1413&amp;E1413&amp;F1413&amp;G1413&amp;H1413</f>
        <v>Cohort 201542278G4 (exclusief Den Haag)Man23 tot 30 jaarSyriëVoortgezet onderwijs</v>
      </c>
      <c r="B1413" s="159" t="s">
        <v>16</v>
      </c>
      <c r="C1413" s="166">
        <v>42278</v>
      </c>
      <c r="D1413" s="159" t="s">
        <v>15</v>
      </c>
      <c r="E1413" s="159" t="s">
        <v>28</v>
      </c>
      <c r="F1413" s="159" t="s">
        <v>61</v>
      </c>
      <c r="G1413" s="159" t="s">
        <v>23</v>
      </c>
      <c r="H1413" s="174" t="s">
        <v>56</v>
      </c>
      <c r="I1413" s="175">
        <v>0</v>
      </c>
      <c r="J1413" s="23"/>
    </row>
    <row r="1414" spans="1:10" x14ac:dyDescent="0.25">
      <c r="A1414" s="65" t="str">
        <f t="shared" si="22"/>
        <v xml:space="preserve">Cohort 201542278G4 (exclusief Den Haag)Man23 tot 30 jaarSyriëMiddelbaar beroepsonderwijs (mbo) </v>
      </c>
      <c r="B1414" s="159" t="s">
        <v>16</v>
      </c>
      <c r="C1414" s="166">
        <v>42278</v>
      </c>
      <c r="D1414" s="159" t="s">
        <v>15</v>
      </c>
      <c r="E1414" s="159" t="s">
        <v>28</v>
      </c>
      <c r="F1414" s="159" t="s">
        <v>61</v>
      </c>
      <c r="G1414" s="159" t="s">
        <v>23</v>
      </c>
      <c r="H1414" s="174" t="s">
        <v>57</v>
      </c>
      <c r="I1414" s="175">
        <v>0</v>
      </c>
      <c r="J1414" s="23"/>
    </row>
    <row r="1415" spans="1:10" x14ac:dyDescent="0.25">
      <c r="A1415" s="65" t="str">
        <f t="shared" si="22"/>
        <v xml:space="preserve">Cohort 201542278G4 (exclusief Den Haag)Man23 tot 30 jaarSyriëHoger beroepsonderwijs (hbo) </v>
      </c>
      <c r="B1415" s="159" t="s">
        <v>16</v>
      </c>
      <c r="C1415" s="166">
        <v>42278</v>
      </c>
      <c r="D1415" s="159" t="s">
        <v>15</v>
      </c>
      <c r="E1415" s="159" t="s">
        <v>28</v>
      </c>
      <c r="F1415" s="159" t="s">
        <v>61</v>
      </c>
      <c r="G1415" s="159" t="s">
        <v>23</v>
      </c>
      <c r="H1415" s="174" t="s">
        <v>58</v>
      </c>
      <c r="I1415" s="175">
        <v>0</v>
      </c>
      <c r="J1415" s="23"/>
    </row>
    <row r="1416" spans="1:10" x14ac:dyDescent="0.25">
      <c r="A1416" s="65" t="str">
        <f t="shared" si="22"/>
        <v xml:space="preserve">Cohort 201542278G4 (exclusief Den Haag)Man23 tot 30 jaarSyriëWetenschappelijk onderwijs (wo) </v>
      </c>
      <c r="B1416" s="159" t="s">
        <v>16</v>
      </c>
      <c r="C1416" s="166">
        <v>42278</v>
      </c>
      <c r="D1416" s="159" t="s">
        <v>15</v>
      </c>
      <c r="E1416" s="159" t="s">
        <v>28</v>
      </c>
      <c r="F1416" s="159" t="s">
        <v>61</v>
      </c>
      <c r="G1416" s="159" t="s">
        <v>23</v>
      </c>
      <c r="H1416" s="174" t="s">
        <v>59</v>
      </c>
      <c r="I1416" s="175">
        <v>0</v>
      </c>
      <c r="J1416" s="23"/>
    </row>
    <row r="1417" spans="1:10" x14ac:dyDescent="0.25">
      <c r="A1417" s="65" t="str">
        <f t="shared" si="22"/>
        <v>Cohort 201542278G4 (exclusief Den Haag)Man23 tot 30 jaarSyriëGeen onderwijs</v>
      </c>
      <c r="B1417" s="159" t="s">
        <v>16</v>
      </c>
      <c r="C1417" s="166">
        <v>42278</v>
      </c>
      <c r="D1417" s="159" t="s">
        <v>15</v>
      </c>
      <c r="E1417" s="159" t="s">
        <v>28</v>
      </c>
      <c r="F1417" s="159" t="s">
        <v>61</v>
      </c>
      <c r="G1417" s="159" t="s">
        <v>23</v>
      </c>
      <c r="H1417" s="159" t="s">
        <v>60</v>
      </c>
      <c r="I1417" s="175">
        <v>200</v>
      </c>
      <c r="J1417" s="23"/>
    </row>
    <row r="1418" spans="1:10" x14ac:dyDescent="0.25">
      <c r="A1418" s="65" t="str">
        <f t="shared" si="22"/>
        <v>Cohort 201542278G4 (exclusief Den Haag)Man23 tot 30 jaarEritreaTotaal</v>
      </c>
      <c r="B1418" s="159" t="s">
        <v>16</v>
      </c>
      <c r="C1418" s="166">
        <v>42278</v>
      </c>
      <c r="D1418" s="159" t="s">
        <v>15</v>
      </c>
      <c r="E1418" s="159" t="s">
        <v>28</v>
      </c>
      <c r="F1418" s="159" t="s">
        <v>61</v>
      </c>
      <c r="G1418" s="159" t="s">
        <v>24</v>
      </c>
      <c r="H1418" s="162" t="s">
        <v>8</v>
      </c>
      <c r="I1418" s="175">
        <v>105</v>
      </c>
      <c r="J1418" s="23"/>
    </row>
    <row r="1419" spans="1:10" x14ac:dyDescent="0.25">
      <c r="A1419" s="65" t="str">
        <f t="shared" si="22"/>
        <v xml:space="preserve">Cohort 201542278G4 (exclusief Den Haag)Man23 tot 30 jaarEritreaPrimair onderwijs </v>
      </c>
      <c r="B1419" s="159" t="s">
        <v>16</v>
      </c>
      <c r="C1419" s="166">
        <v>42278</v>
      </c>
      <c r="D1419" s="159" t="s">
        <v>15</v>
      </c>
      <c r="E1419" s="159" t="s">
        <v>28</v>
      </c>
      <c r="F1419" s="159" t="s">
        <v>61</v>
      </c>
      <c r="G1419" s="159" t="s">
        <v>24</v>
      </c>
      <c r="H1419" s="174" t="s">
        <v>55</v>
      </c>
      <c r="I1419" s="175">
        <v>0</v>
      </c>
      <c r="J1419" s="23"/>
    </row>
    <row r="1420" spans="1:10" x14ac:dyDescent="0.25">
      <c r="A1420" s="65" t="str">
        <f t="shared" si="22"/>
        <v>Cohort 201542278G4 (exclusief Den Haag)Man23 tot 30 jaarEritreaVoortgezet onderwijs</v>
      </c>
      <c r="B1420" s="159" t="s">
        <v>16</v>
      </c>
      <c r="C1420" s="166">
        <v>42278</v>
      </c>
      <c r="D1420" s="159" t="s">
        <v>15</v>
      </c>
      <c r="E1420" s="159" t="s">
        <v>28</v>
      </c>
      <c r="F1420" s="159" t="s">
        <v>61</v>
      </c>
      <c r="G1420" s="159" t="s">
        <v>24</v>
      </c>
      <c r="H1420" s="174" t="s">
        <v>56</v>
      </c>
      <c r="I1420" s="175">
        <v>0</v>
      </c>
      <c r="J1420" s="23"/>
    </row>
    <row r="1421" spans="1:10" x14ac:dyDescent="0.25">
      <c r="A1421" s="65" t="str">
        <f t="shared" si="22"/>
        <v xml:space="preserve">Cohort 201542278G4 (exclusief Den Haag)Man23 tot 30 jaarEritreaMiddelbaar beroepsonderwijs (mbo) </v>
      </c>
      <c r="B1421" s="159" t="s">
        <v>16</v>
      </c>
      <c r="C1421" s="166">
        <v>42278</v>
      </c>
      <c r="D1421" s="159" t="s">
        <v>15</v>
      </c>
      <c r="E1421" s="159" t="s">
        <v>28</v>
      </c>
      <c r="F1421" s="159" t="s">
        <v>61</v>
      </c>
      <c r="G1421" s="159" t="s">
        <v>24</v>
      </c>
      <c r="H1421" s="174" t="s">
        <v>57</v>
      </c>
      <c r="I1421" s="175">
        <v>0</v>
      </c>
      <c r="J1421" s="23"/>
    </row>
    <row r="1422" spans="1:10" x14ac:dyDescent="0.25">
      <c r="A1422" s="65" t="str">
        <f t="shared" si="22"/>
        <v xml:space="preserve">Cohort 201542278G4 (exclusief Den Haag)Man23 tot 30 jaarEritreaHoger beroepsonderwijs (hbo) </v>
      </c>
      <c r="B1422" s="159" t="s">
        <v>16</v>
      </c>
      <c r="C1422" s="166">
        <v>42278</v>
      </c>
      <c r="D1422" s="159" t="s">
        <v>15</v>
      </c>
      <c r="E1422" s="159" t="s">
        <v>28</v>
      </c>
      <c r="F1422" s="159" t="s">
        <v>61</v>
      </c>
      <c r="G1422" s="159" t="s">
        <v>24</v>
      </c>
      <c r="H1422" s="174" t="s">
        <v>58</v>
      </c>
      <c r="I1422" s="175">
        <v>0</v>
      </c>
      <c r="J1422" s="23"/>
    </row>
    <row r="1423" spans="1:10" x14ac:dyDescent="0.25">
      <c r="A1423" s="65" t="str">
        <f t="shared" si="22"/>
        <v xml:space="preserve">Cohort 201542278G4 (exclusief Den Haag)Man23 tot 30 jaarEritreaWetenschappelijk onderwijs (wo) </v>
      </c>
      <c r="B1423" s="159" t="s">
        <v>16</v>
      </c>
      <c r="C1423" s="166">
        <v>42278</v>
      </c>
      <c r="D1423" s="159" t="s">
        <v>15</v>
      </c>
      <c r="E1423" s="159" t="s">
        <v>28</v>
      </c>
      <c r="F1423" s="159" t="s">
        <v>61</v>
      </c>
      <c r="G1423" s="159" t="s">
        <v>24</v>
      </c>
      <c r="H1423" s="174" t="s">
        <v>59</v>
      </c>
      <c r="I1423" s="175">
        <v>0</v>
      </c>
      <c r="J1423" s="23"/>
    </row>
    <row r="1424" spans="1:10" x14ac:dyDescent="0.25">
      <c r="A1424" s="65" t="str">
        <f t="shared" si="22"/>
        <v>Cohort 201542278G4 (exclusief Den Haag)Man23 tot 30 jaarEritreaGeen onderwijs</v>
      </c>
      <c r="B1424" s="159" t="s">
        <v>16</v>
      </c>
      <c r="C1424" s="166">
        <v>42278</v>
      </c>
      <c r="D1424" s="159" t="s">
        <v>15</v>
      </c>
      <c r="E1424" s="159" t="s">
        <v>28</v>
      </c>
      <c r="F1424" s="159" t="s">
        <v>61</v>
      </c>
      <c r="G1424" s="159" t="s">
        <v>24</v>
      </c>
      <c r="H1424" s="159" t="s">
        <v>60</v>
      </c>
      <c r="I1424" s="175">
        <v>105</v>
      </c>
      <c r="J1424" s="23"/>
    </row>
    <row r="1425" spans="1:10" x14ac:dyDescent="0.25">
      <c r="A1425" s="65" t="str">
        <f t="shared" si="22"/>
        <v>Cohort 201542278G4 (exclusief Den Haag)Man23 tot 30 jaarOverigTotaal</v>
      </c>
      <c r="B1425" s="159" t="s">
        <v>16</v>
      </c>
      <c r="C1425" s="166">
        <v>42278</v>
      </c>
      <c r="D1425" s="159" t="s">
        <v>15</v>
      </c>
      <c r="E1425" s="159" t="s">
        <v>28</v>
      </c>
      <c r="F1425" s="159" t="s">
        <v>61</v>
      </c>
      <c r="G1425" s="159" t="s">
        <v>25</v>
      </c>
      <c r="H1425" s="162" t="s">
        <v>8</v>
      </c>
      <c r="I1425" s="175">
        <v>70</v>
      </c>
      <c r="J1425" s="23"/>
    </row>
    <row r="1426" spans="1:10" x14ac:dyDescent="0.25">
      <c r="A1426" s="65" t="str">
        <f t="shared" si="22"/>
        <v xml:space="preserve">Cohort 201542278G4 (exclusief Den Haag)Man23 tot 30 jaarOverigPrimair onderwijs </v>
      </c>
      <c r="B1426" s="159" t="s">
        <v>16</v>
      </c>
      <c r="C1426" s="166">
        <v>42278</v>
      </c>
      <c r="D1426" s="159" t="s">
        <v>15</v>
      </c>
      <c r="E1426" s="159" t="s">
        <v>28</v>
      </c>
      <c r="F1426" s="159" t="s">
        <v>61</v>
      </c>
      <c r="G1426" s="159" t="s">
        <v>25</v>
      </c>
      <c r="H1426" s="174" t="s">
        <v>55</v>
      </c>
      <c r="I1426" s="175">
        <v>0</v>
      </c>
      <c r="J1426" s="23"/>
    </row>
    <row r="1427" spans="1:10" x14ac:dyDescent="0.25">
      <c r="A1427" s="65" t="str">
        <f t="shared" si="22"/>
        <v>Cohort 201542278G4 (exclusief Den Haag)Man23 tot 30 jaarOverigVoortgezet onderwijs</v>
      </c>
      <c r="B1427" s="159" t="s">
        <v>16</v>
      </c>
      <c r="C1427" s="166">
        <v>42278</v>
      </c>
      <c r="D1427" s="159" t="s">
        <v>15</v>
      </c>
      <c r="E1427" s="159" t="s">
        <v>28</v>
      </c>
      <c r="F1427" s="159" t="s">
        <v>61</v>
      </c>
      <c r="G1427" s="159" t="s">
        <v>25</v>
      </c>
      <c r="H1427" s="174" t="s">
        <v>56</v>
      </c>
      <c r="I1427" s="175">
        <v>5</v>
      </c>
      <c r="J1427" s="23"/>
    </row>
    <row r="1428" spans="1:10" x14ac:dyDescent="0.25">
      <c r="A1428" s="65" t="str">
        <f t="shared" si="22"/>
        <v xml:space="preserve">Cohort 201542278G4 (exclusief Den Haag)Man23 tot 30 jaarOverigMiddelbaar beroepsonderwijs (mbo) </v>
      </c>
      <c r="B1428" s="159" t="s">
        <v>16</v>
      </c>
      <c r="C1428" s="166">
        <v>42278</v>
      </c>
      <c r="D1428" s="159" t="s">
        <v>15</v>
      </c>
      <c r="E1428" s="159" t="s">
        <v>28</v>
      </c>
      <c r="F1428" s="159" t="s">
        <v>61</v>
      </c>
      <c r="G1428" s="159" t="s">
        <v>25</v>
      </c>
      <c r="H1428" s="174" t="s">
        <v>57</v>
      </c>
      <c r="I1428" s="175">
        <v>5</v>
      </c>
      <c r="J1428" s="23"/>
    </row>
    <row r="1429" spans="1:10" x14ac:dyDescent="0.25">
      <c r="A1429" s="65" t="str">
        <f t="shared" si="22"/>
        <v xml:space="preserve">Cohort 201542278G4 (exclusief Den Haag)Man23 tot 30 jaarOverigHoger beroepsonderwijs (hbo) </v>
      </c>
      <c r="B1429" s="159" t="s">
        <v>16</v>
      </c>
      <c r="C1429" s="166">
        <v>42278</v>
      </c>
      <c r="D1429" s="159" t="s">
        <v>15</v>
      </c>
      <c r="E1429" s="159" t="s">
        <v>28</v>
      </c>
      <c r="F1429" s="159" t="s">
        <v>61</v>
      </c>
      <c r="G1429" s="159" t="s">
        <v>25</v>
      </c>
      <c r="H1429" s="174" t="s">
        <v>58</v>
      </c>
      <c r="I1429" s="175">
        <v>0</v>
      </c>
      <c r="J1429" s="23"/>
    </row>
    <row r="1430" spans="1:10" x14ac:dyDescent="0.25">
      <c r="A1430" s="65" t="str">
        <f t="shared" si="22"/>
        <v xml:space="preserve">Cohort 201542278G4 (exclusief Den Haag)Man23 tot 30 jaarOverigWetenschappelijk onderwijs (wo) </v>
      </c>
      <c r="B1430" s="159" t="s">
        <v>16</v>
      </c>
      <c r="C1430" s="166">
        <v>42278</v>
      </c>
      <c r="D1430" s="159" t="s">
        <v>15</v>
      </c>
      <c r="E1430" s="159" t="s">
        <v>28</v>
      </c>
      <c r="F1430" s="159" t="s">
        <v>61</v>
      </c>
      <c r="G1430" s="159" t="s">
        <v>25</v>
      </c>
      <c r="H1430" s="174" t="s">
        <v>59</v>
      </c>
      <c r="I1430" s="175">
        <v>0</v>
      </c>
      <c r="J1430" s="23"/>
    </row>
    <row r="1431" spans="1:10" x14ac:dyDescent="0.25">
      <c r="A1431" s="65" t="str">
        <f t="shared" si="22"/>
        <v>Cohort 201542278G4 (exclusief Den Haag)Man23 tot 30 jaarOverigGeen onderwijs</v>
      </c>
      <c r="B1431" s="159" t="s">
        <v>16</v>
      </c>
      <c r="C1431" s="166">
        <v>42278</v>
      </c>
      <c r="D1431" s="159" t="s">
        <v>15</v>
      </c>
      <c r="E1431" s="159" t="s">
        <v>28</v>
      </c>
      <c r="F1431" s="159" t="s">
        <v>61</v>
      </c>
      <c r="G1431" s="159" t="s">
        <v>25</v>
      </c>
      <c r="H1431" s="159" t="s">
        <v>60</v>
      </c>
      <c r="I1431" s="175">
        <v>60</v>
      </c>
      <c r="J1431" s="23"/>
    </row>
    <row r="1432" spans="1:10" x14ac:dyDescent="0.25">
      <c r="A1432" s="65" t="str">
        <f t="shared" si="22"/>
        <v>Cohort 201542278G4 (exclusief Den Haag)VrouwTotaalTotaalTotaal</v>
      </c>
      <c r="B1432" s="159" t="s">
        <v>16</v>
      </c>
      <c r="C1432" s="166">
        <v>42278</v>
      </c>
      <c r="D1432" s="159" t="s">
        <v>15</v>
      </c>
      <c r="E1432" s="159" t="s">
        <v>29</v>
      </c>
      <c r="F1432" s="159" t="s">
        <v>8</v>
      </c>
      <c r="G1432" s="159" t="s">
        <v>8</v>
      </c>
      <c r="H1432" s="162" t="s">
        <v>8</v>
      </c>
      <c r="I1432" s="175">
        <v>335</v>
      </c>
      <c r="J1432" s="23"/>
    </row>
    <row r="1433" spans="1:10" x14ac:dyDescent="0.25">
      <c r="A1433" s="65" t="str">
        <f t="shared" si="22"/>
        <v xml:space="preserve">Cohort 201542278G4 (exclusief Den Haag)VrouwTotaalTotaalPrimair onderwijs </v>
      </c>
      <c r="B1433" s="159" t="s">
        <v>16</v>
      </c>
      <c r="C1433" s="166">
        <v>42278</v>
      </c>
      <c r="D1433" s="159" t="s">
        <v>15</v>
      </c>
      <c r="E1433" s="159" t="s">
        <v>29</v>
      </c>
      <c r="F1433" s="159" t="s">
        <v>8</v>
      </c>
      <c r="G1433" s="159" t="s">
        <v>8</v>
      </c>
      <c r="H1433" s="174" t="s">
        <v>55</v>
      </c>
      <c r="I1433" s="175">
        <v>70</v>
      </c>
      <c r="J1433" s="23"/>
    </row>
    <row r="1434" spans="1:10" x14ac:dyDescent="0.25">
      <c r="A1434" s="65" t="str">
        <f t="shared" si="22"/>
        <v>Cohort 201542278G4 (exclusief Den Haag)VrouwTotaalTotaalVoortgezet onderwijs</v>
      </c>
      <c r="B1434" s="159" t="s">
        <v>16</v>
      </c>
      <c r="C1434" s="166">
        <v>42278</v>
      </c>
      <c r="D1434" s="159" t="s">
        <v>15</v>
      </c>
      <c r="E1434" s="159" t="s">
        <v>29</v>
      </c>
      <c r="F1434" s="159" t="s">
        <v>8</v>
      </c>
      <c r="G1434" s="159" t="s">
        <v>8</v>
      </c>
      <c r="H1434" s="174" t="s">
        <v>56</v>
      </c>
      <c r="I1434" s="175">
        <v>35</v>
      </c>
      <c r="J1434" s="23"/>
    </row>
    <row r="1435" spans="1:10" x14ac:dyDescent="0.25">
      <c r="A1435" s="65" t="str">
        <f t="shared" si="22"/>
        <v xml:space="preserve">Cohort 201542278G4 (exclusief Den Haag)VrouwTotaalTotaalMiddelbaar beroepsonderwijs (mbo) </v>
      </c>
      <c r="B1435" s="159" t="s">
        <v>16</v>
      </c>
      <c r="C1435" s="166">
        <v>42278</v>
      </c>
      <c r="D1435" s="159" t="s">
        <v>15</v>
      </c>
      <c r="E1435" s="159" t="s">
        <v>29</v>
      </c>
      <c r="F1435" s="159" t="s">
        <v>8</v>
      </c>
      <c r="G1435" s="159" t="s">
        <v>8</v>
      </c>
      <c r="H1435" s="174" t="s">
        <v>57</v>
      </c>
      <c r="I1435" s="175">
        <v>0</v>
      </c>
      <c r="J1435" s="23"/>
    </row>
    <row r="1436" spans="1:10" x14ac:dyDescent="0.25">
      <c r="A1436" s="65" t="str">
        <f t="shared" si="22"/>
        <v xml:space="preserve">Cohort 201542278G4 (exclusief Den Haag)VrouwTotaalTotaalHoger beroepsonderwijs (hbo) </v>
      </c>
      <c r="B1436" s="159" t="s">
        <v>16</v>
      </c>
      <c r="C1436" s="166">
        <v>42278</v>
      </c>
      <c r="D1436" s="159" t="s">
        <v>15</v>
      </c>
      <c r="E1436" s="159" t="s">
        <v>29</v>
      </c>
      <c r="F1436" s="159" t="s">
        <v>8</v>
      </c>
      <c r="G1436" s="159" t="s">
        <v>8</v>
      </c>
      <c r="H1436" s="174" t="s">
        <v>58</v>
      </c>
      <c r="I1436" s="175">
        <v>5</v>
      </c>
      <c r="J1436" s="23"/>
    </row>
    <row r="1437" spans="1:10" x14ac:dyDescent="0.25">
      <c r="A1437" s="65" t="str">
        <f t="shared" si="22"/>
        <v xml:space="preserve">Cohort 201542278G4 (exclusief Den Haag)VrouwTotaalTotaalWetenschappelijk onderwijs (wo) </v>
      </c>
      <c r="B1437" s="159" t="s">
        <v>16</v>
      </c>
      <c r="C1437" s="166">
        <v>42278</v>
      </c>
      <c r="D1437" s="159" t="s">
        <v>15</v>
      </c>
      <c r="E1437" s="159" t="s">
        <v>29</v>
      </c>
      <c r="F1437" s="159" t="s">
        <v>8</v>
      </c>
      <c r="G1437" s="159" t="s">
        <v>8</v>
      </c>
      <c r="H1437" s="174" t="s">
        <v>59</v>
      </c>
      <c r="I1437" s="175">
        <v>0</v>
      </c>
      <c r="J1437" s="23"/>
    </row>
    <row r="1438" spans="1:10" x14ac:dyDescent="0.25">
      <c r="A1438" s="65" t="str">
        <f t="shared" si="22"/>
        <v>Cohort 201542278G4 (exclusief Den Haag)VrouwTotaalTotaalGeen onderwijs</v>
      </c>
      <c r="B1438" s="159" t="s">
        <v>16</v>
      </c>
      <c r="C1438" s="166">
        <v>42278</v>
      </c>
      <c r="D1438" s="159" t="s">
        <v>15</v>
      </c>
      <c r="E1438" s="159" t="s">
        <v>29</v>
      </c>
      <c r="F1438" s="159" t="s">
        <v>8</v>
      </c>
      <c r="G1438" s="159" t="s">
        <v>8</v>
      </c>
      <c r="H1438" s="159" t="s">
        <v>60</v>
      </c>
      <c r="I1438" s="175">
        <v>225</v>
      </c>
      <c r="J1438" s="23"/>
    </row>
    <row r="1439" spans="1:10" x14ac:dyDescent="0.25">
      <c r="A1439" s="65" t="str">
        <f t="shared" si="22"/>
        <v>Cohort 201542278G4 (exclusief Den Haag)VrouwTotaalSyriëTotaal</v>
      </c>
      <c r="B1439" s="159" t="s">
        <v>16</v>
      </c>
      <c r="C1439" s="166">
        <v>42278</v>
      </c>
      <c r="D1439" s="159" t="s">
        <v>15</v>
      </c>
      <c r="E1439" s="159" t="s">
        <v>29</v>
      </c>
      <c r="F1439" s="159" t="s">
        <v>8</v>
      </c>
      <c r="G1439" s="159" t="s">
        <v>23</v>
      </c>
      <c r="H1439" s="162" t="s">
        <v>8</v>
      </c>
      <c r="I1439" s="175">
        <v>170</v>
      </c>
      <c r="J1439" s="23"/>
    </row>
    <row r="1440" spans="1:10" x14ac:dyDescent="0.25">
      <c r="A1440" s="65" t="str">
        <f t="shared" si="22"/>
        <v xml:space="preserve">Cohort 201542278G4 (exclusief Den Haag)VrouwTotaalSyriëPrimair onderwijs </v>
      </c>
      <c r="B1440" s="159" t="s">
        <v>16</v>
      </c>
      <c r="C1440" s="166">
        <v>42278</v>
      </c>
      <c r="D1440" s="159" t="s">
        <v>15</v>
      </c>
      <c r="E1440" s="159" t="s">
        <v>29</v>
      </c>
      <c r="F1440" s="159" t="s">
        <v>8</v>
      </c>
      <c r="G1440" s="159" t="s">
        <v>23</v>
      </c>
      <c r="H1440" s="174" t="s">
        <v>55</v>
      </c>
      <c r="I1440" s="175">
        <v>50</v>
      </c>
      <c r="J1440" s="23"/>
    </row>
    <row r="1441" spans="1:10" x14ac:dyDescent="0.25">
      <c r="A1441" s="65" t="str">
        <f t="shared" si="22"/>
        <v>Cohort 201542278G4 (exclusief Den Haag)VrouwTotaalSyriëVoortgezet onderwijs</v>
      </c>
      <c r="B1441" s="159" t="s">
        <v>16</v>
      </c>
      <c r="C1441" s="166">
        <v>42278</v>
      </c>
      <c r="D1441" s="159" t="s">
        <v>15</v>
      </c>
      <c r="E1441" s="159" t="s">
        <v>29</v>
      </c>
      <c r="F1441" s="159" t="s">
        <v>8</v>
      </c>
      <c r="G1441" s="159" t="s">
        <v>23</v>
      </c>
      <c r="H1441" s="174" t="s">
        <v>56</v>
      </c>
      <c r="I1441" s="175">
        <v>20</v>
      </c>
      <c r="J1441" s="23"/>
    </row>
    <row r="1442" spans="1:10" x14ac:dyDescent="0.25">
      <c r="A1442" s="65" t="str">
        <f t="shared" si="22"/>
        <v xml:space="preserve">Cohort 201542278G4 (exclusief Den Haag)VrouwTotaalSyriëMiddelbaar beroepsonderwijs (mbo) </v>
      </c>
      <c r="B1442" s="159" t="s">
        <v>16</v>
      </c>
      <c r="C1442" s="166">
        <v>42278</v>
      </c>
      <c r="D1442" s="159" t="s">
        <v>15</v>
      </c>
      <c r="E1442" s="159" t="s">
        <v>29</v>
      </c>
      <c r="F1442" s="159" t="s">
        <v>8</v>
      </c>
      <c r="G1442" s="159" t="s">
        <v>23</v>
      </c>
      <c r="H1442" s="174" t="s">
        <v>57</v>
      </c>
      <c r="I1442" s="175">
        <v>0</v>
      </c>
      <c r="J1442" s="23"/>
    </row>
    <row r="1443" spans="1:10" x14ac:dyDescent="0.25">
      <c r="A1443" s="65" t="str">
        <f t="shared" si="22"/>
        <v xml:space="preserve">Cohort 201542278G4 (exclusief Den Haag)VrouwTotaalSyriëHoger beroepsonderwijs (hbo) </v>
      </c>
      <c r="B1443" s="159" t="s">
        <v>16</v>
      </c>
      <c r="C1443" s="166">
        <v>42278</v>
      </c>
      <c r="D1443" s="159" t="s">
        <v>15</v>
      </c>
      <c r="E1443" s="159" t="s">
        <v>29</v>
      </c>
      <c r="F1443" s="159" t="s">
        <v>8</v>
      </c>
      <c r="G1443" s="159" t="s">
        <v>23</v>
      </c>
      <c r="H1443" s="174" t="s">
        <v>58</v>
      </c>
      <c r="I1443" s="175">
        <v>0</v>
      </c>
      <c r="J1443" s="23"/>
    </row>
    <row r="1444" spans="1:10" x14ac:dyDescent="0.25">
      <c r="A1444" s="65" t="str">
        <f t="shared" si="22"/>
        <v xml:space="preserve">Cohort 201542278G4 (exclusief Den Haag)VrouwTotaalSyriëWetenschappelijk onderwijs (wo) </v>
      </c>
      <c r="B1444" s="159" t="s">
        <v>16</v>
      </c>
      <c r="C1444" s="166">
        <v>42278</v>
      </c>
      <c r="D1444" s="159" t="s">
        <v>15</v>
      </c>
      <c r="E1444" s="159" t="s">
        <v>29</v>
      </c>
      <c r="F1444" s="159" t="s">
        <v>8</v>
      </c>
      <c r="G1444" s="159" t="s">
        <v>23</v>
      </c>
      <c r="H1444" s="174" t="s">
        <v>59</v>
      </c>
      <c r="I1444" s="175">
        <v>0</v>
      </c>
      <c r="J1444" s="23"/>
    </row>
    <row r="1445" spans="1:10" x14ac:dyDescent="0.25">
      <c r="A1445" s="65" t="str">
        <f t="shared" si="22"/>
        <v>Cohort 201542278G4 (exclusief Den Haag)VrouwTotaalSyriëGeen onderwijs</v>
      </c>
      <c r="B1445" s="159" t="s">
        <v>16</v>
      </c>
      <c r="C1445" s="166">
        <v>42278</v>
      </c>
      <c r="D1445" s="159" t="s">
        <v>15</v>
      </c>
      <c r="E1445" s="159" t="s">
        <v>29</v>
      </c>
      <c r="F1445" s="159" t="s">
        <v>8</v>
      </c>
      <c r="G1445" s="159" t="s">
        <v>23</v>
      </c>
      <c r="H1445" s="159" t="s">
        <v>60</v>
      </c>
      <c r="I1445" s="175">
        <v>105</v>
      </c>
      <c r="J1445" s="23"/>
    </row>
    <row r="1446" spans="1:10" x14ac:dyDescent="0.25">
      <c r="A1446" s="65" t="str">
        <f t="shared" si="22"/>
        <v>Cohort 201542278G4 (exclusief Den Haag)VrouwTotaalEritreaTotaal</v>
      </c>
      <c r="B1446" s="159" t="s">
        <v>16</v>
      </c>
      <c r="C1446" s="166">
        <v>42278</v>
      </c>
      <c r="D1446" s="159" t="s">
        <v>15</v>
      </c>
      <c r="E1446" s="159" t="s">
        <v>29</v>
      </c>
      <c r="F1446" s="159" t="s">
        <v>8</v>
      </c>
      <c r="G1446" s="159" t="s">
        <v>24</v>
      </c>
      <c r="H1446" s="162" t="s">
        <v>8</v>
      </c>
      <c r="I1446" s="175">
        <v>65</v>
      </c>
      <c r="J1446" s="23"/>
    </row>
    <row r="1447" spans="1:10" x14ac:dyDescent="0.25">
      <c r="A1447" s="65" t="str">
        <f t="shared" si="22"/>
        <v xml:space="preserve">Cohort 201542278G4 (exclusief Den Haag)VrouwTotaalEritreaPrimair onderwijs </v>
      </c>
      <c r="B1447" s="159" t="s">
        <v>16</v>
      </c>
      <c r="C1447" s="166">
        <v>42278</v>
      </c>
      <c r="D1447" s="159" t="s">
        <v>15</v>
      </c>
      <c r="E1447" s="159" t="s">
        <v>29</v>
      </c>
      <c r="F1447" s="159" t="s">
        <v>8</v>
      </c>
      <c r="G1447" s="159" t="s">
        <v>24</v>
      </c>
      <c r="H1447" s="174" t="s">
        <v>55</v>
      </c>
      <c r="I1447" s="175">
        <v>5</v>
      </c>
      <c r="J1447" s="23"/>
    </row>
    <row r="1448" spans="1:10" x14ac:dyDescent="0.25">
      <c r="A1448" s="65" t="str">
        <f t="shared" si="22"/>
        <v>Cohort 201542278G4 (exclusief Den Haag)VrouwTotaalEritreaVoortgezet onderwijs</v>
      </c>
      <c r="B1448" s="159" t="s">
        <v>16</v>
      </c>
      <c r="C1448" s="166">
        <v>42278</v>
      </c>
      <c r="D1448" s="159" t="s">
        <v>15</v>
      </c>
      <c r="E1448" s="159" t="s">
        <v>29</v>
      </c>
      <c r="F1448" s="159" t="s">
        <v>8</v>
      </c>
      <c r="G1448" s="159" t="s">
        <v>24</v>
      </c>
      <c r="H1448" s="174" t="s">
        <v>56</v>
      </c>
      <c r="I1448" s="175">
        <v>0</v>
      </c>
      <c r="J1448" s="23"/>
    </row>
    <row r="1449" spans="1:10" x14ac:dyDescent="0.25">
      <c r="A1449" s="65" t="str">
        <f t="shared" si="22"/>
        <v xml:space="preserve">Cohort 201542278G4 (exclusief Den Haag)VrouwTotaalEritreaMiddelbaar beroepsonderwijs (mbo) </v>
      </c>
      <c r="B1449" s="159" t="s">
        <v>16</v>
      </c>
      <c r="C1449" s="166">
        <v>42278</v>
      </c>
      <c r="D1449" s="159" t="s">
        <v>15</v>
      </c>
      <c r="E1449" s="159" t="s">
        <v>29</v>
      </c>
      <c r="F1449" s="159" t="s">
        <v>8</v>
      </c>
      <c r="G1449" s="159" t="s">
        <v>24</v>
      </c>
      <c r="H1449" s="174" t="s">
        <v>57</v>
      </c>
      <c r="I1449" s="175">
        <v>0</v>
      </c>
      <c r="J1449" s="23"/>
    </row>
    <row r="1450" spans="1:10" x14ac:dyDescent="0.25">
      <c r="A1450" s="65" t="str">
        <f t="shared" si="22"/>
        <v xml:space="preserve">Cohort 201542278G4 (exclusief Den Haag)VrouwTotaalEritreaHoger beroepsonderwijs (hbo) </v>
      </c>
      <c r="B1450" s="159" t="s">
        <v>16</v>
      </c>
      <c r="C1450" s="166">
        <v>42278</v>
      </c>
      <c r="D1450" s="159" t="s">
        <v>15</v>
      </c>
      <c r="E1450" s="159" t="s">
        <v>29</v>
      </c>
      <c r="F1450" s="159" t="s">
        <v>8</v>
      </c>
      <c r="G1450" s="159" t="s">
        <v>24</v>
      </c>
      <c r="H1450" s="174" t="s">
        <v>58</v>
      </c>
      <c r="I1450" s="175">
        <v>0</v>
      </c>
      <c r="J1450" s="23"/>
    </row>
    <row r="1451" spans="1:10" x14ac:dyDescent="0.25">
      <c r="A1451" s="65" t="str">
        <f t="shared" si="22"/>
        <v xml:space="preserve">Cohort 201542278G4 (exclusief Den Haag)VrouwTotaalEritreaWetenschappelijk onderwijs (wo) </v>
      </c>
      <c r="B1451" s="159" t="s">
        <v>16</v>
      </c>
      <c r="C1451" s="166">
        <v>42278</v>
      </c>
      <c r="D1451" s="159" t="s">
        <v>15</v>
      </c>
      <c r="E1451" s="159" t="s">
        <v>29</v>
      </c>
      <c r="F1451" s="159" t="s">
        <v>8</v>
      </c>
      <c r="G1451" s="159" t="s">
        <v>24</v>
      </c>
      <c r="H1451" s="174" t="s">
        <v>59</v>
      </c>
      <c r="I1451" s="175">
        <v>0</v>
      </c>
      <c r="J1451" s="23"/>
    </row>
    <row r="1452" spans="1:10" x14ac:dyDescent="0.25">
      <c r="A1452" s="65" t="str">
        <f t="shared" si="22"/>
        <v>Cohort 201542278G4 (exclusief Den Haag)VrouwTotaalEritreaGeen onderwijs</v>
      </c>
      <c r="B1452" s="159" t="s">
        <v>16</v>
      </c>
      <c r="C1452" s="166">
        <v>42278</v>
      </c>
      <c r="D1452" s="159" t="s">
        <v>15</v>
      </c>
      <c r="E1452" s="159" t="s">
        <v>29</v>
      </c>
      <c r="F1452" s="159" t="s">
        <v>8</v>
      </c>
      <c r="G1452" s="159" t="s">
        <v>24</v>
      </c>
      <c r="H1452" s="159" t="s">
        <v>60</v>
      </c>
      <c r="I1452" s="175">
        <v>60</v>
      </c>
      <c r="J1452" s="23"/>
    </row>
    <row r="1453" spans="1:10" x14ac:dyDescent="0.25">
      <c r="A1453" s="65" t="str">
        <f t="shared" si="22"/>
        <v>Cohort 201542278G4 (exclusief Den Haag)VrouwTotaalOverigTotaal</v>
      </c>
      <c r="B1453" s="159" t="s">
        <v>16</v>
      </c>
      <c r="C1453" s="166">
        <v>42278</v>
      </c>
      <c r="D1453" s="159" t="s">
        <v>15</v>
      </c>
      <c r="E1453" s="159" t="s">
        <v>29</v>
      </c>
      <c r="F1453" s="159" t="s">
        <v>8</v>
      </c>
      <c r="G1453" s="159" t="s">
        <v>25</v>
      </c>
      <c r="H1453" s="162" t="s">
        <v>8</v>
      </c>
      <c r="I1453" s="175">
        <v>100</v>
      </c>
      <c r="J1453" s="23"/>
    </row>
    <row r="1454" spans="1:10" x14ac:dyDescent="0.25">
      <c r="A1454" s="65" t="str">
        <f t="shared" si="22"/>
        <v xml:space="preserve">Cohort 201542278G4 (exclusief Den Haag)VrouwTotaalOverigPrimair onderwijs </v>
      </c>
      <c r="B1454" s="159" t="s">
        <v>16</v>
      </c>
      <c r="C1454" s="166">
        <v>42278</v>
      </c>
      <c r="D1454" s="159" t="s">
        <v>15</v>
      </c>
      <c r="E1454" s="159" t="s">
        <v>29</v>
      </c>
      <c r="F1454" s="159" t="s">
        <v>8</v>
      </c>
      <c r="G1454" s="159" t="s">
        <v>25</v>
      </c>
      <c r="H1454" s="174" t="s">
        <v>55</v>
      </c>
      <c r="I1454" s="175">
        <v>20</v>
      </c>
      <c r="J1454" s="23"/>
    </row>
    <row r="1455" spans="1:10" x14ac:dyDescent="0.25">
      <c r="A1455" s="65" t="str">
        <f t="shared" si="22"/>
        <v>Cohort 201542278G4 (exclusief Den Haag)VrouwTotaalOverigVoortgezet onderwijs</v>
      </c>
      <c r="B1455" s="159" t="s">
        <v>16</v>
      </c>
      <c r="C1455" s="166">
        <v>42278</v>
      </c>
      <c r="D1455" s="159" t="s">
        <v>15</v>
      </c>
      <c r="E1455" s="159" t="s">
        <v>29</v>
      </c>
      <c r="F1455" s="159" t="s">
        <v>8</v>
      </c>
      <c r="G1455" s="159" t="s">
        <v>25</v>
      </c>
      <c r="H1455" s="174" t="s">
        <v>56</v>
      </c>
      <c r="I1455" s="175">
        <v>15</v>
      </c>
      <c r="J1455" s="23"/>
    </row>
    <row r="1456" spans="1:10" x14ac:dyDescent="0.25">
      <c r="A1456" s="65" t="str">
        <f t="shared" si="22"/>
        <v xml:space="preserve">Cohort 201542278G4 (exclusief Den Haag)VrouwTotaalOverigMiddelbaar beroepsonderwijs (mbo) </v>
      </c>
      <c r="B1456" s="159" t="s">
        <v>16</v>
      </c>
      <c r="C1456" s="166">
        <v>42278</v>
      </c>
      <c r="D1456" s="159" t="s">
        <v>15</v>
      </c>
      <c r="E1456" s="159" t="s">
        <v>29</v>
      </c>
      <c r="F1456" s="159" t="s">
        <v>8</v>
      </c>
      <c r="G1456" s="159" t="s">
        <v>25</v>
      </c>
      <c r="H1456" s="174" t="s">
        <v>57</v>
      </c>
      <c r="I1456" s="175">
        <v>0</v>
      </c>
      <c r="J1456" s="23"/>
    </row>
    <row r="1457" spans="1:10" x14ac:dyDescent="0.25">
      <c r="A1457" s="65" t="str">
        <f t="shared" si="22"/>
        <v xml:space="preserve">Cohort 201542278G4 (exclusief Den Haag)VrouwTotaalOverigHoger beroepsonderwijs (hbo) </v>
      </c>
      <c r="B1457" s="159" t="s">
        <v>16</v>
      </c>
      <c r="C1457" s="166">
        <v>42278</v>
      </c>
      <c r="D1457" s="159" t="s">
        <v>15</v>
      </c>
      <c r="E1457" s="159" t="s">
        <v>29</v>
      </c>
      <c r="F1457" s="159" t="s">
        <v>8</v>
      </c>
      <c r="G1457" s="159" t="s">
        <v>25</v>
      </c>
      <c r="H1457" s="174" t="s">
        <v>58</v>
      </c>
      <c r="I1457" s="175">
        <v>0</v>
      </c>
      <c r="J1457" s="23"/>
    </row>
    <row r="1458" spans="1:10" x14ac:dyDescent="0.25">
      <c r="A1458" s="65" t="str">
        <f t="shared" si="22"/>
        <v xml:space="preserve">Cohort 201542278G4 (exclusief Den Haag)VrouwTotaalOverigWetenschappelijk onderwijs (wo) </v>
      </c>
      <c r="B1458" s="159" t="s">
        <v>16</v>
      </c>
      <c r="C1458" s="166">
        <v>42278</v>
      </c>
      <c r="D1458" s="159" t="s">
        <v>15</v>
      </c>
      <c r="E1458" s="159" t="s">
        <v>29</v>
      </c>
      <c r="F1458" s="159" t="s">
        <v>8</v>
      </c>
      <c r="G1458" s="159" t="s">
        <v>25</v>
      </c>
      <c r="H1458" s="174" t="s">
        <v>59</v>
      </c>
      <c r="I1458" s="175">
        <v>0</v>
      </c>
      <c r="J1458" s="23"/>
    </row>
    <row r="1459" spans="1:10" x14ac:dyDescent="0.25">
      <c r="A1459" s="65" t="str">
        <f t="shared" si="22"/>
        <v>Cohort 201542278G4 (exclusief Den Haag)VrouwTotaalOverigGeen onderwijs</v>
      </c>
      <c r="B1459" s="159" t="s">
        <v>16</v>
      </c>
      <c r="C1459" s="166">
        <v>42278</v>
      </c>
      <c r="D1459" s="159" t="s">
        <v>15</v>
      </c>
      <c r="E1459" s="159" t="s">
        <v>29</v>
      </c>
      <c r="F1459" s="159" t="s">
        <v>8</v>
      </c>
      <c r="G1459" s="159" t="s">
        <v>25</v>
      </c>
      <c r="H1459" s="159" t="s">
        <v>60</v>
      </c>
      <c r="I1459" s="175">
        <v>60</v>
      </c>
      <c r="J1459" s="23"/>
    </row>
    <row r="1460" spans="1:10" x14ac:dyDescent="0.25">
      <c r="A1460" s="65" t="str">
        <f t="shared" si="22"/>
        <v>Cohort 201542278G4 (exclusief Den Haag)Vrouw0 tot 23 jaarTotaalTotaal</v>
      </c>
      <c r="B1460" s="159" t="s">
        <v>16</v>
      </c>
      <c r="C1460" s="166">
        <v>42278</v>
      </c>
      <c r="D1460" s="159" t="s">
        <v>15</v>
      </c>
      <c r="E1460" s="159" t="s">
        <v>29</v>
      </c>
      <c r="F1460" s="159" t="s">
        <v>26</v>
      </c>
      <c r="G1460" s="159" t="s">
        <v>8</v>
      </c>
      <c r="H1460" s="162" t="s">
        <v>8</v>
      </c>
      <c r="I1460" s="175">
        <v>220</v>
      </c>
      <c r="J1460" s="23"/>
    </row>
    <row r="1461" spans="1:10" x14ac:dyDescent="0.25">
      <c r="A1461" s="65" t="str">
        <f t="shared" si="22"/>
        <v xml:space="preserve">Cohort 201542278G4 (exclusief Den Haag)Vrouw0 tot 23 jaarTotaalPrimair onderwijs </v>
      </c>
      <c r="B1461" s="159" t="s">
        <v>16</v>
      </c>
      <c r="C1461" s="166">
        <v>42278</v>
      </c>
      <c r="D1461" s="159" t="s">
        <v>15</v>
      </c>
      <c r="E1461" s="159" t="s">
        <v>29</v>
      </c>
      <c r="F1461" s="159" t="s">
        <v>26</v>
      </c>
      <c r="G1461" s="159" t="s">
        <v>8</v>
      </c>
      <c r="H1461" s="174" t="s">
        <v>55</v>
      </c>
      <c r="I1461" s="175">
        <v>70</v>
      </c>
      <c r="J1461" s="23"/>
    </row>
    <row r="1462" spans="1:10" x14ac:dyDescent="0.25">
      <c r="A1462" s="65" t="str">
        <f t="shared" si="22"/>
        <v>Cohort 201542278G4 (exclusief Den Haag)Vrouw0 tot 23 jaarTotaalVoortgezet onderwijs</v>
      </c>
      <c r="B1462" s="159" t="s">
        <v>16</v>
      </c>
      <c r="C1462" s="166">
        <v>42278</v>
      </c>
      <c r="D1462" s="159" t="s">
        <v>15</v>
      </c>
      <c r="E1462" s="159" t="s">
        <v>29</v>
      </c>
      <c r="F1462" s="159" t="s">
        <v>26</v>
      </c>
      <c r="G1462" s="159" t="s">
        <v>8</v>
      </c>
      <c r="H1462" s="174" t="s">
        <v>56</v>
      </c>
      <c r="I1462" s="175">
        <v>35</v>
      </c>
      <c r="J1462" s="23"/>
    </row>
    <row r="1463" spans="1:10" x14ac:dyDescent="0.25">
      <c r="A1463" s="65" t="str">
        <f t="shared" si="22"/>
        <v xml:space="preserve">Cohort 201542278G4 (exclusief Den Haag)Vrouw0 tot 23 jaarTotaalMiddelbaar beroepsonderwijs (mbo) </v>
      </c>
      <c r="B1463" s="159" t="s">
        <v>16</v>
      </c>
      <c r="C1463" s="166">
        <v>42278</v>
      </c>
      <c r="D1463" s="159" t="s">
        <v>15</v>
      </c>
      <c r="E1463" s="159" t="s">
        <v>29</v>
      </c>
      <c r="F1463" s="159" t="s">
        <v>26</v>
      </c>
      <c r="G1463" s="159" t="s">
        <v>8</v>
      </c>
      <c r="H1463" s="174" t="s">
        <v>57</v>
      </c>
      <c r="I1463" s="175">
        <v>0</v>
      </c>
      <c r="J1463" s="23"/>
    </row>
    <row r="1464" spans="1:10" x14ac:dyDescent="0.25">
      <c r="A1464" s="65" t="str">
        <f t="shared" si="22"/>
        <v xml:space="preserve">Cohort 201542278G4 (exclusief Den Haag)Vrouw0 tot 23 jaarTotaalHoger beroepsonderwijs (hbo) </v>
      </c>
      <c r="B1464" s="159" t="s">
        <v>16</v>
      </c>
      <c r="C1464" s="166">
        <v>42278</v>
      </c>
      <c r="D1464" s="159" t="s">
        <v>15</v>
      </c>
      <c r="E1464" s="159" t="s">
        <v>29</v>
      </c>
      <c r="F1464" s="159" t="s">
        <v>26</v>
      </c>
      <c r="G1464" s="159" t="s">
        <v>8</v>
      </c>
      <c r="H1464" s="174" t="s">
        <v>58</v>
      </c>
      <c r="I1464" s="175">
        <v>0</v>
      </c>
      <c r="J1464" s="23"/>
    </row>
    <row r="1465" spans="1:10" x14ac:dyDescent="0.25">
      <c r="A1465" s="65" t="str">
        <f t="shared" si="22"/>
        <v xml:space="preserve">Cohort 201542278G4 (exclusief Den Haag)Vrouw0 tot 23 jaarTotaalWetenschappelijk onderwijs (wo) </v>
      </c>
      <c r="B1465" s="159" t="s">
        <v>16</v>
      </c>
      <c r="C1465" s="166">
        <v>42278</v>
      </c>
      <c r="D1465" s="159" t="s">
        <v>15</v>
      </c>
      <c r="E1465" s="159" t="s">
        <v>29</v>
      </c>
      <c r="F1465" s="159" t="s">
        <v>26</v>
      </c>
      <c r="G1465" s="159" t="s">
        <v>8</v>
      </c>
      <c r="H1465" s="174" t="s">
        <v>59</v>
      </c>
      <c r="I1465" s="175">
        <v>0</v>
      </c>
      <c r="J1465" s="23"/>
    </row>
    <row r="1466" spans="1:10" x14ac:dyDescent="0.25">
      <c r="A1466" s="65" t="str">
        <f t="shared" si="22"/>
        <v>Cohort 201542278G4 (exclusief Den Haag)Vrouw0 tot 23 jaarTotaalGeen onderwijs</v>
      </c>
      <c r="B1466" s="159" t="s">
        <v>16</v>
      </c>
      <c r="C1466" s="166">
        <v>42278</v>
      </c>
      <c r="D1466" s="159" t="s">
        <v>15</v>
      </c>
      <c r="E1466" s="159" t="s">
        <v>29</v>
      </c>
      <c r="F1466" s="159" t="s">
        <v>26</v>
      </c>
      <c r="G1466" s="159" t="s">
        <v>8</v>
      </c>
      <c r="H1466" s="159" t="s">
        <v>60</v>
      </c>
      <c r="I1466" s="175">
        <v>110</v>
      </c>
      <c r="J1466" s="23"/>
    </row>
    <row r="1467" spans="1:10" x14ac:dyDescent="0.25">
      <c r="A1467" s="65" t="str">
        <f t="shared" si="22"/>
        <v>Cohort 201542278G4 (exclusief Den Haag)Vrouw0 tot 23 jaarSyriëTotaal</v>
      </c>
      <c r="B1467" s="159" t="s">
        <v>16</v>
      </c>
      <c r="C1467" s="166">
        <v>42278</v>
      </c>
      <c r="D1467" s="159" t="s">
        <v>15</v>
      </c>
      <c r="E1467" s="159" t="s">
        <v>29</v>
      </c>
      <c r="F1467" s="159" t="s">
        <v>26</v>
      </c>
      <c r="G1467" s="159" t="s">
        <v>23</v>
      </c>
      <c r="H1467" s="162" t="s">
        <v>8</v>
      </c>
      <c r="I1467" s="175">
        <v>125</v>
      </c>
      <c r="J1467" s="23"/>
    </row>
    <row r="1468" spans="1:10" x14ac:dyDescent="0.25">
      <c r="A1468" s="65" t="str">
        <f t="shared" si="22"/>
        <v xml:space="preserve">Cohort 201542278G4 (exclusief Den Haag)Vrouw0 tot 23 jaarSyriëPrimair onderwijs </v>
      </c>
      <c r="B1468" s="159" t="s">
        <v>16</v>
      </c>
      <c r="C1468" s="166">
        <v>42278</v>
      </c>
      <c r="D1468" s="159" t="s">
        <v>15</v>
      </c>
      <c r="E1468" s="159" t="s">
        <v>29</v>
      </c>
      <c r="F1468" s="159" t="s">
        <v>26</v>
      </c>
      <c r="G1468" s="159" t="s">
        <v>23</v>
      </c>
      <c r="H1468" s="174" t="s">
        <v>55</v>
      </c>
      <c r="I1468" s="175">
        <v>50</v>
      </c>
      <c r="J1468" s="23"/>
    </row>
    <row r="1469" spans="1:10" x14ac:dyDescent="0.25">
      <c r="A1469" s="65" t="str">
        <f t="shared" si="22"/>
        <v>Cohort 201542278G4 (exclusief Den Haag)Vrouw0 tot 23 jaarSyriëVoortgezet onderwijs</v>
      </c>
      <c r="B1469" s="159" t="s">
        <v>16</v>
      </c>
      <c r="C1469" s="166">
        <v>42278</v>
      </c>
      <c r="D1469" s="159" t="s">
        <v>15</v>
      </c>
      <c r="E1469" s="159" t="s">
        <v>29</v>
      </c>
      <c r="F1469" s="159" t="s">
        <v>26</v>
      </c>
      <c r="G1469" s="159" t="s">
        <v>23</v>
      </c>
      <c r="H1469" s="174" t="s">
        <v>56</v>
      </c>
      <c r="I1469" s="175">
        <v>20</v>
      </c>
      <c r="J1469" s="23"/>
    </row>
    <row r="1470" spans="1:10" x14ac:dyDescent="0.25">
      <c r="A1470" s="65" t="str">
        <f t="shared" si="22"/>
        <v xml:space="preserve">Cohort 201542278G4 (exclusief Den Haag)Vrouw0 tot 23 jaarSyriëMiddelbaar beroepsonderwijs (mbo) </v>
      </c>
      <c r="B1470" s="159" t="s">
        <v>16</v>
      </c>
      <c r="C1470" s="166">
        <v>42278</v>
      </c>
      <c r="D1470" s="159" t="s">
        <v>15</v>
      </c>
      <c r="E1470" s="159" t="s">
        <v>29</v>
      </c>
      <c r="F1470" s="159" t="s">
        <v>26</v>
      </c>
      <c r="G1470" s="159" t="s">
        <v>23</v>
      </c>
      <c r="H1470" s="174" t="s">
        <v>57</v>
      </c>
      <c r="I1470" s="175">
        <v>0</v>
      </c>
      <c r="J1470" s="23"/>
    </row>
    <row r="1471" spans="1:10" x14ac:dyDescent="0.25">
      <c r="A1471" s="65" t="str">
        <f t="shared" si="22"/>
        <v xml:space="preserve">Cohort 201542278G4 (exclusief Den Haag)Vrouw0 tot 23 jaarSyriëHoger beroepsonderwijs (hbo) </v>
      </c>
      <c r="B1471" s="159" t="s">
        <v>16</v>
      </c>
      <c r="C1471" s="166">
        <v>42278</v>
      </c>
      <c r="D1471" s="159" t="s">
        <v>15</v>
      </c>
      <c r="E1471" s="159" t="s">
        <v>29</v>
      </c>
      <c r="F1471" s="159" t="s">
        <v>26</v>
      </c>
      <c r="G1471" s="159" t="s">
        <v>23</v>
      </c>
      <c r="H1471" s="174" t="s">
        <v>58</v>
      </c>
      <c r="I1471" s="175">
        <v>0</v>
      </c>
      <c r="J1471" s="23"/>
    </row>
    <row r="1472" spans="1:10" x14ac:dyDescent="0.25">
      <c r="A1472" s="65" t="str">
        <f t="shared" si="22"/>
        <v xml:space="preserve">Cohort 201542278G4 (exclusief Den Haag)Vrouw0 tot 23 jaarSyriëWetenschappelijk onderwijs (wo) </v>
      </c>
      <c r="B1472" s="159" t="s">
        <v>16</v>
      </c>
      <c r="C1472" s="166">
        <v>42278</v>
      </c>
      <c r="D1472" s="159" t="s">
        <v>15</v>
      </c>
      <c r="E1472" s="159" t="s">
        <v>29</v>
      </c>
      <c r="F1472" s="159" t="s">
        <v>26</v>
      </c>
      <c r="G1472" s="159" t="s">
        <v>23</v>
      </c>
      <c r="H1472" s="174" t="s">
        <v>59</v>
      </c>
      <c r="I1472" s="175">
        <v>0</v>
      </c>
      <c r="J1472" s="23"/>
    </row>
    <row r="1473" spans="1:10" x14ac:dyDescent="0.25">
      <c r="A1473" s="65" t="str">
        <f t="shared" si="22"/>
        <v>Cohort 201542278G4 (exclusief Den Haag)Vrouw0 tot 23 jaarSyriëGeen onderwijs</v>
      </c>
      <c r="B1473" s="159" t="s">
        <v>16</v>
      </c>
      <c r="C1473" s="166">
        <v>42278</v>
      </c>
      <c r="D1473" s="159" t="s">
        <v>15</v>
      </c>
      <c r="E1473" s="159" t="s">
        <v>29</v>
      </c>
      <c r="F1473" s="159" t="s">
        <v>26</v>
      </c>
      <c r="G1473" s="159" t="s">
        <v>23</v>
      </c>
      <c r="H1473" s="159" t="s">
        <v>60</v>
      </c>
      <c r="I1473" s="175">
        <v>55</v>
      </c>
      <c r="J1473" s="23"/>
    </row>
    <row r="1474" spans="1:10" x14ac:dyDescent="0.25">
      <c r="A1474" s="65" t="str">
        <f t="shared" si="22"/>
        <v>Cohort 201542278G4 (exclusief Den Haag)Vrouw0 tot 23 jaarEritreaTotaal</v>
      </c>
      <c r="B1474" s="159" t="s">
        <v>16</v>
      </c>
      <c r="C1474" s="166">
        <v>42278</v>
      </c>
      <c r="D1474" s="159" t="s">
        <v>15</v>
      </c>
      <c r="E1474" s="159" t="s">
        <v>29</v>
      </c>
      <c r="F1474" s="159" t="s">
        <v>26</v>
      </c>
      <c r="G1474" s="159" t="s">
        <v>24</v>
      </c>
      <c r="H1474" s="162" t="s">
        <v>8</v>
      </c>
      <c r="I1474" s="175">
        <v>25</v>
      </c>
      <c r="J1474" s="23"/>
    </row>
    <row r="1475" spans="1:10" x14ac:dyDescent="0.25">
      <c r="A1475" s="65" t="str">
        <f t="shared" si="22"/>
        <v xml:space="preserve">Cohort 201542278G4 (exclusief Den Haag)Vrouw0 tot 23 jaarEritreaPrimair onderwijs </v>
      </c>
      <c r="B1475" s="159" t="s">
        <v>16</v>
      </c>
      <c r="C1475" s="166">
        <v>42278</v>
      </c>
      <c r="D1475" s="159" t="s">
        <v>15</v>
      </c>
      <c r="E1475" s="159" t="s">
        <v>29</v>
      </c>
      <c r="F1475" s="159" t="s">
        <v>26</v>
      </c>
      <c r="G1475" s="159" t="s">
        <v>24</v>
      </c>
      <c r="H1475" s="174" t="s">
        <v>55</v>
      </c>
      <c r="I1475" s="175">
        <v>5</v>
      </c>
      <c r="J1475" s="23"/>
    </row>
    <row r="1476" spans="1:10" x14ac:dyDescent="0.25">
      <c r="A1476" s="65" t="str">
        <f t="shared" si="22"/>
        <v>Cohort 201542278G4 (exclusief Den Haag)Vrouw0 tot 23 jaarEritreaVoortgezet onderwijs</v>
      </c>
      <c r="B1476" s="159" t="s">
        <v>16</v>
      </c>
      <c r="C1476" s="166">
        <v>42278</v>
      </c>
      <c r="D1476" s="159" t="s">
        <v>15</v>
      </c>
      <c r="E1476" s="159" t="s">
        <v>29</v>
      </c>
      <c r="F1476" s="159" t="s">
        <v>26</v>
      </c>
      <c r="G1476" s="159" t="s">
        <v>24</v>
      </c>
      <c r="H1476" s="174" t="s">
        <v>56</v>
      </c>
      <c r="I1476" s="175">
        <v>0</v>
      </c>
      <c r="J1476" s="23"/>
    </row>
    <row r="1477" spans="1:10" x14ac:dyDescent="0.25">
      <c r="A1477" s="65" t="str">
        <f t="shared" ref="A1477:A1540" si="23">B1477&amp;C1477&amp;D1477&amp;E1477&amp;F1477&amp;G1477&amp;H1477</f>
        <v xml:space="preserve">Cohort 201542278G4 (exclusief Den Haag)Vrouw0 tot 23 jaarEritreaMiddelbaar beroepsonderwijs (mbo) </v>
      </c>
      <c r="B1477" s="159" t="s">
        <v>16</v>
      </c>
      <c r="C1477" s="166">
        <v>42278</v>
      </c>
      <c r="D1477" s="159" t="s">
        <v>15</v>
      </c>
      <c r="E1477" s="159" t="s">
        <v>29</v>
      </c>
      <c r="F1477" s="159" t="s">
        <v>26</v>
      </c>
      <c r="G1477" s="159" t="s">
        <v>24</v>
      </c>
      <c r="H1477" s="174" t="s">
        <v>57</v>
      </c>
      <c r="I1477" s="175">
        <v>0</v>
      </c>
      <c r="J1477" s="23"/>
    </row>
    <row r="1478" spans="1:10" x14ac:dyDescent="0.25">
      <c r="A1478" s="65" t="str">
        <f t="shared" si="23"/>
        <v xml:space="preserve">Cohort 201542278G4 (exclusief Den Haag)Vrouw0 tot 23 jaarEritreaHoger beroepsonderwijs (hbo) </v>
      </c>
      <c r="B1478" s="159" t="s">
        <v>16</v>
      </c>
      <c r="C1478" s="166">
        <v>42278</v>
      </c>
      <c r="D1478" s="159" t="s">
        <v>15</v>
      </c>
      <c r="E1478" s="159" t="s">
        <v>29</v>
      </c>
      <c r="F1478" s="159" t="s">
        <v>26</v>
      </c>
      <c r="G1478" s="159" t="s">
        <v>24</v>
      </c>
      <c r="H1478" s="174" t="s">
        <v>58</v>
      </c>
      <c r="I1478" s="175">
        <v>0</v>
      </c>
      <c r="J1478" s="23"/>
    </row>
    <row r="1479" spans="1:10" x14ac:dyDescent="0.25">
      <c r="A1479" s="65" t="str">
        <f t="shared" si="23"/>
        <v xml:space="preserve">Cohort 201542278G4 (exclusief Den Haag)Vrouw0 tot 23 jaarEritreaWetenschappelijk onderwijs (wo) </v>
      </c>
      <c r="B1479" s="159" t="s">
        <v>16</v>
      </c>
      <c r="C1479" s="166">
        <v>42278</v>
      </c>
      <c r="D1479" s="159" t="s">
        <v>15</v>
      </c>
      <c r="E1479" s="159" t="s">
        <v>29</v>
      </c>
      <c r="F1479" s="159" t="s">
        <v>26</v>
      </c>
      <c r="G1479" s="159" t="s">
        <v>24</v>
      </c>
      <c r="H1479" s="174" t="s">
        <v>59</v>
      </c>
      <c r="I1479" s="175">
        <v>0</v>
      </c>
      <c r="J1479" s="23"/>
    </row>
    <row r="1480" spans="1:10" x14ac:dyDescent="0.25">
      <c r="A1480" s="65" t="str">
        <f t="shared" si="23"/>
        <v>Cohort 201542278G4 (exclusief Den Haag)Vrouw0 tot 23 jaarEritreaGeen onderwijs</v>
      </c>
      <c r="B1480" s="159" t="s">
        <v>16</v>
      </c>
      <c r="C1480" s="166">
        <v>42278</v>
      </c>
      <c r="D1480" s="159" t="s">
        <v>15</v>
      </c>
      <c r="E1480" s="159" t="s">
        <v>29</v>
      </c>
      <c r="F1480" s="159" t="s">
        <v>26</v>
      </c>
      <c r="G1480" s="159" t="s">
        <v>24</v>
      </c>
      <c r="H1480" s="159" t="s">
        <v>60</v>
      </c>
      <c r="I1480" s="175">
        <v>20</v>
      </c>
      <c r="J1480" s="23"/>
    </row>
    <row r="1481" spans="1:10" x14ac:dyDescent="0.25">
      <c r="A1481" s="65" t="str">
        <f t="shared" si="23"/>
        <v>Cohort 201542278G4 (exclusief Den Haag)Vrouw0 tot 23 jaarOverigTotaal</v>
      </c>
      <c r="B1481" s="159" t="s">
        <v>16</v>
      </c>
      <c r="C1481" s="166">
        <v>42278</v>
      </c>
      <c r="D1481" s="159" t="s">
        <v>15</v>
      </c>
      <c r="E1481" s="159" t="s">
        <v>29</v>
      </c>
      <c r="F1481" s="159" t="s">
        <v>26</v>
      </c>
      <c r="G1481" s="159" t="s">
        <v>25</v>
      </c>
      <c r="H1481" s="162" t="s">
        <v>8</v>
      </c>
      <c r="I1481" s="175">
        <v>70</v>
      </c>
      <c r="J1481" s="23"/>
    </row>
    <row r="1482" spans="1:10" x14ac:dyDescent="0.25">
      <c r="A1482" s="65" t="str">
        <f t="shared" si="23"/>
        <v xml:space="preserve">Cohort 201542278G4 (exclusief Den Haag)Vrouw0 tot 23 jaarOverigPrimair onderwijs </v>
      </c>
      <c r="B1482" s="159" t="s">
        <v>16</v>
      </c>
      <c r="C1482" s="166">
        <v>42278</v>
      </c>
      <c r="D1482" s="159" t="s">
        <v>15</v>
      </c>
      <c r="E1482" s="159" t="s">
        <v>29</v>
      </c>
      <c r="F1482" s="159" t="s">
        <v>26</v>
      </c>
      <c r="G1482" s="159" t="s">
        <v>25</v>
      </c>
      <c r="H1482" s="174" t="s">
        <v>55</v>
      </c>
      <c r="I1482" s="175">
        <v>20</v>
      </c>
      <c r="J1482" s="23"/>
    </row>
    <row r="1483" spans="1:10" x14ac:dyDescent="0.25">
      <c r="A1483" s="65" t="str">
        <f t="shared" si="23"/>
        <v>Cohort 201542278G4 (exclusief Den Haag)Vrouw0 tot 23 jaarOverigVoortgezet onderwijs</v>
      </c>
      <c r="B1483" s="159" t="s">
        <v>16</v>
      </c>
      <c r="C1483" s="166">
        <v>42278</v>
      </c>
      <c r="D1483" s="159" t="s">
        <v>15</v>
      </c>
      <c r="E1483" s="159" t="s">
        <v>29</v>
      </c>
      <c r="F1483" s="159" t="s">
        <v>26</v>
      </c>
      <c r="G1483" s="159" t="s">
        <v>25</v>
      </c>
      <c r="H1483" s="174" t="s">
        <v>56</v>
      </c>
      <c r="I1483" s="175">
        <v>15</v>
      </c>
      <c r="J1483" s="23"/>
    </row>
    <row r="1484" spans="1:10" x14ac:dyDescent="0.25">
      <c r="A1484" s="65" t="str">
        <f t="shared" si="23"/>
        <v xml:space="preserve">Cohort 201542278G4 (exclusief Den Haag)Vrouw0 tot 23 jaarOverigMiddelbaar beroepsonderwijs (mbo) </v>
      </c>
      <c r="B1484" s="159" t="s">
        <v>16</v>
      </c>
      <c r="C1484" s="166">
        <v>42278</v>
      </c>
      <c r="D1484" s="159" t="s">
        <v>15</v>
      </c>
      <c r="E1484" s="159" t="s">
        <v>29</v>
      </c>
      <c r="F1484" s="159" t="s">
        <v>26</v>
      </c>
      <c r="G1484" s="159" t="s">
        <v>25</v>
      </c>
      <c r="H1484" s="174" t="s">
        <v>57</v>
      </c>
      <c r="I1484" s="175">
        <v>0</v>
      </c>
      <c r="J1484" s="23"/>
    </row>
    <row r="1485" spans="1:10" x14ac:dyDescent="0.25">
      <c r="A1485" s="65" t="str">
        <f t="shared" si="23"/>
        <v xml:space="preserve">Cohort 201542278G4 (exclusief Den Haag)Vrouw0 tot 23 jaarOverigHoger beroepsonderwijs (hbo) </v>
      </c>
      <c r="B1485" s="159" t="s">
        <v>16</v>
      </c>
      <c r="C1485" s="166">
        <v>42278</v>
      </c>
      <c r="D1485" s="159" t="s">
        <v>15</v>
      </c>
      <c r="E1485" s="159" t="s">
        <v>29</v>
      </c>
      <c r="F1485" s="159" t="s">
        <v>26</v>
      </c>
      <c r="G1485" s="159" t="s">
        <v>25</v>
      </c>
      <c r="H1485" s="174" t="s">
        <v>58</v>
      </c>
      <c r="I1485" s="175">
        <v>0</v>
      </c>
      <c r="J1485" s="23"/>
    </row>
    <row r="1486" spans="1:10" x14ac:dyDescent="0.25">
      <c r="A1486" s="65" t="str">
        <f t="shared" si="23"/>
        <v xml:space="preserve">Cohort 201542278G4 (exclusief Den Haag)Vrouw0 tot 23 jaarOverigWetenschappelijk onderwijs (wo) </v>
      </c>
      <c r="B1486" s="159" t="s">
        <v>16</v>
      </c>
      <c r="C1486" s="166">
        <v>42278</v>
      </c>
      <c r="D1486" s="159" t="s">
        <v>15</v>
      </c>
      <c r="E1486" s="159" t="s">
        <v>29</v>
      </c>
      <c r="F1486" s="159" t="s">
        <v>26</v>
      </c>
      <c r="G1486" s="159" t="s">
        <v>25</v>
      </c>
      <c r="H1486" s="174" t="s">
        <v>59</v>
      </c>
      <c r="I1486" s="175">
        <v>0</v>
      </c>
      <c r="J1486" s="23"/>
    </row>
    <row r="1487" spans="1:10" x14ac:dyDescent="0.25">
      <c r="A1487" s="65" t="str">
        <f t="shared" si="23"/>
        <v>Cohort 201542278G4 (exclusief Den Haag)Vrouw0 tot 23 jaarOverigGeen onderwijs</v>
      </c>
      <c r="B1487" s="159" t="s">
        <v>16</v>
      </c>
      <c r="C1487" s="166">
        <v>42278</v>
      </c>
      <c r="D1487" s="159" t="s">
        <v>15</v>
      </c>
      <c r="E1487" s="159" t="s">
        <v>29</v>
      </c>
      <c r="F1487" s="159" t="s">
        <v>26</v>
      </c>
      <c r="G1487" s="159" t="s">
        <v>25</v>
      </c>
      <c r="H1487" s="159" t="s">
        <v>60</v>
      </c>
      <c r="I1487" s="175">
        <v>35</v>
      </c>
      <c r="J1487" s="23"/>
    </row>
    <row r="1488" spans="1:10" x14ac:dyDescent="0.25">
      <c r="A1488" s="65" t="str">
        <f t="shared" si="23"/>
        <v>Cohort 201542278G4 (exclusief Den Haag)Vrouw23 tot 30 jaarTotaalTotaal</v>
      </c>
      <c r="B1488" s="159" t="s">
        <v>16</v>
      </c>
      <c r="C1488" s="166">
        <v>42278</v>
      </c>
      <c r="D1488" s="159" t="s">
        <v>15</v>
      </c>
      <c r="E1488" s="159" t="s">
        <v>29</v>
      </c>
      <c r="F1488" s="159" t="s">
        <v>61</v>
      </c>
      <c r="G1488" s="159" t="s">
        <v>8</v>
      </c>
      <c r="H1488" s="162" t="s">
        <v>8</v>
      </c>
      <c r="I1488" s="175">
        <v>115</v>
      </c>
      <c r="J1488" s="23"/>
    </row>
    <row r="1489" spans="1:10" x14ac:dyDescent="0.25">
      <c r="A1489" s="65" t="str">
        <f t="shared" si="23"/>
        <v xml:space="preserve">Cohort 201542278G4 (exclusief Den Haag)Vrouw23 tot 30 jaarTotaalPrimair onderwijs </v>
      </c>
      <c r="B1489" s="159" t="s">
        <v>16</v>
      </c>
      <c r="C1489" s="166">
        <v>42278</v>
      </c>
      <c r="D1489" s="159" t="s">
        <v>15</v>
      </c>
      <c r="E1489" s="159" t="s">
        <v>29</v>
      </c>
      <c r="F1489" s="159" t="s">
        <v>61</v>
      </c>
      <c r="G1489" s="159" t="s">
        <v>8</v>
      </c>
      <c r="H1489" s="174" t="s">
        <v>55</v>
      </c>
      <c r="I1489" s="175">
        <v>0</v>
      </c>
      <c r="J1489" s="23"/>
    </row>
    <row r="1490" spans="1:10" x14ac:dyDescent="0.25">
      <c r="A1490" s="65" t="str">
        <f t="shared" si="23"/>
        <v>Cohort 201542278G4 (exclusief Den Haag)Vrouw23 tot 30 jaarTotaalVoortgezet onderwijs</v>
      </c>
      <c r="B1490" s="159" t="s">
        <v>16</v>
      </c>
      <c r="C1490" s="166">
        <v>42278</v>
      </c>
      <c r="D1490" s="159" t="s">
        <v>15</v>
      </c>
      <c r="E1490" s="159" t="s">
        <v>29</v>
      </c>
      <c r="F1490" s="159" t="s">
        <v>61</v>
      </c>
      <c r="G1490" s="159" t="s">
        <v>8</v>
      </c>
      <c r="H1490" s="174" t="s">
        <v>56</v>
      </c>
      <c r="I1490" s="175">
        <v>0</v>
      </c>
      <c r="J1490" s="23"/>
    </row>
    <row r="1491" spans="1:10" x14ac:dyDescent="0.25">
      <c r="A1491" s="65" t="str">
        <f t="shared" si="23"/>
        <v xml:space="preserve">Cohort 201542278G4 (exclusief Den Haag)Vrouw23 tot 30 jaarTotaalMiddelbaar beroepsonderwijs (mbo) </v>
      </c>
      <c r="B1491" s="159" t="s">
        <v>16</v>
      </c>
      <c r="C1491" s="166">
        <v>42278</v>
      </c>
      <c r="D1491" s="159" t="s">
        <v>15</v>
      </c>
      <c r="E1491" s="159" t="s">
        <v>29</v>
      </c>
      <c r="F1491" s="159" t="s">
        <v>61</v>
      </c>
      <c r="G1491" s="159" t="s">
        <v>8</v>
      </c>
      <c r="H1491" s="174" t="s">
        <v>57</v>
      </c>
      <c r="I1491" s="175">
        <v>0</v>
      </c>
      <c r="J1491" s="23"/>
    </row>
    <row r="1492" spans="1:10" x14ac:dyDescent="0.25">
      <c r="A1492" s="65" t="str">
        <f t="shared" si="23"/>
        <v xml:space="preserve">Cohort 201542278G4 (exclusief Den Haag)Vrouw23 tot 30 jaarTotaalHoger beroepsonderwijs (hbo) </v>
      </c>
      <c r="B1492" s="159" t="s">
        <v>16</v>
      </c>
      <c r="C1492" s="166">
        <v>42278</v>
      </c>
      <c r="D1492" s="159" t="s">
        <v>15</v>
      </c>
      <c r="E1492" s="159" t="s">
        <v>29</v>
      </c>
      <c r="F1492" s="159" t="s">
        <v>61</v>
      </c>
      <c r="G1492" s="159" t="s">
        <v>8</v>
      </c>
      <c r="H1492" s="174" t="s">
        <v>58</v>
      </c>
      <c r="I1492" s="175">
        <v>0</v>
      </c>
      <c r="J1492" s="23"/>
    </row>
    <row r="1493" spans="1:10" x14ac:dyDescent="0.25">
      <c r="A1493" s="65" t="str">
        <f t="shared" si="23"/>
        <v xml:space="preserve">Cohort 201542278G4 (exclusief Den Haag)Vrouw23 tot 30 jaarTotaalWetenschappelijk onderwijs (wo) </v>
      </c>
      <c r="B1493" s="159" t="s">
        <v>16</v>
      </c>
      <c r="C1493" s="166">
        <v>42278</v>
      </c>
      <c r="D1493" s="159" t="s">
        <v>15</v>
      </c>
      <c r="E1493" s="159" t="s">
        <v>29</v>
      </c>
      <c r="F1493" s="159" t="s">
        <v>61</v>
      </c>
      <c r="G1493" s="159" t="s">
        <v>8</v>
      </c>
      <c r="H1493" s="174" t="s">
        <v>59</v>
      </c>
      <c r="I1493" s="175">
        <v>0</v>
      </c>
      <c r="J1493" s="23"/>
    </row>
    <row r="1494" spans="1:10" x14ac:dyDescent="0.25">
      <c r="A1494" s="65" t="str">
        <f t="shared" si="23"/>
        <v>Cohort 201542278G4 (exclusief Den Haag)Vrouw23 tot 30 jaarTotaalGeen onderwijs</v>
      </c>
      <c r="B1494" s="159" t="s">
        <v>16</v>
      </c>
      <c r="C1494" s="166">
        <v>42278</v>
      </c>
      <c r="D1494" s="159" t="s">
        <v>15</v>
      </c>
      <c r="E1494" s="159" t="s">
        <v>29</v>
      </c>
      <c r="F1494" s="159" t="s">
        <v>61</v>
      </c>
      <c r="G1494" s="159" t="s">
        <v>8</v>
      </c>
      <c r="H1494" s="159" t="s">
        <v>60</v>
      </c>
      <c r="I1494" s="175">
        <v>115</v>
      </c>
      <c r="J1494" s="23"/>
    </row>
    <row r="1495" spans="1:10" x14ac:dyDescent="0.25">
      <c r="A1495" s="65" t="str">
        <f t="shared" si="23"/>
        <v>Cohort 201542278G4 (exclusief Den Haag)Vrouw23 tot 30 jaarSyriëTotaal</v>
      </c>
      <c r="B1495" s="159" t="s">
        <v>16</v>
      </c>
      <c r="C1495" s="166">
        <v>42278</v>
      </c>
      <c r="D1495" s="159" t="s">
        <v>15</v>
      </c>
      <c r="E1495" s="159" t="s">
        <v>29</v>
      </c>
      <c r="F1495" s="159" t="s">
        <v>61</v>
      </c>
      <c r="G1495" s="159" t="s">
        <v>23</v>
      </c>
      <c r="H1495" s="162" t="s">
        <v>8</v>
      </c>
      <c r="I1495" s="175">
        <v>45</v>
      </c>
      <c r="J1495" s="23"/>
    </row>
    <row r="1496" spans="1:10" x14ac:dyDescent="0.25">
      <c r="A1496" s="65" t="str">
        <f t="shared" si="23"/>
        <v xml:space="preserve">Cohort 201542278G4 (exclusief Den Haag)Vrouw23 tot 30 jaarSyriëPrimair onderwijs </v>
      </c>
      <c r="B1496" s="159" t="s">
        <v>16</v>
      </c>
      <c r="C1496" s="166">
        <v>42278</v>
      </c>
      <c r="D1496" s="159" t="s">
        <v>15</v>
      </c>
      <c r="E1496" s="159" t="s">
        <v>29</v>
      </c>
      <c r="F1496" s="159" t="s">
        <v>61</v>
      </c>
      <c r="G1496" s="159" t="s">
        <v>23</v>
      </c>
      <c r="H1496" s="174" t="s">
        <v>55</v>
      </c>
      <c r="I1496" s="175">
        <v>0</v>
      </c>
      <c r="J1496" s="23"/>
    </row>
    <row r="1497" spans="1:10" x14ac:dyDescent="0.25">
      <c r="A1497" s="65" t="str">
        <f t="shared" si="23"/>
        <v>Cohort 201542278G4 (exclusief Den Haag)Vrouw23 tot 30 jaarSyriëVoortgezet onderwijs</v>
      </c>
      <c r="B1497" s="159" t="s">
        <v>16</v>
      </c>
      <c r="C1497" s="166">
        <v>42278</v>
      </c>
      <c r="D1497" s="159" t="s">
        <v>15</v>
      </c>
      <c r="E1497" s="159" t="s">
        <v>29</v>
      </c>
      <c r="F1497" s="159" t="s">
        <v>61</v>
      </c>
      <c r="G1497" s="159" t="s">
        <v>23</v>
      </c>
      <c r="H1497" s="174" t="s">
        <v>56</v>
      </c>
      <c r="I1497" s="175">
        <v>0</v>
      </c>
      <c r="J1497" s="23"/>
    </row>
    <row r="1498" spans="1:10" x14ac:dyDescent="0.25">
      <c r="A1498" s="65" t="str">
        <f t="shared" si="23"/>
        <v xml:space="preserve">Cohort 201542278G4 (exclusief Den Haag)Vrouw23 tot 30 jaarSyriëMiddelbaar beroepsonderwijs (mbo) </v>
      </c>
      <c r="B1498" s="159" t="s">
        <v>16</v>
      </c>
      <c r="C1498" s="166">
        <v>42278</v>
      </c>
      <c r="D1498" s="159" t="s">
        <v>15</v>
      </c>
      <c r="E1498" s="159" t="s">
        <v>29</v>
      </c>
      <c r="F1498" s="159" t="s">
        <v>61</v>
      </c>
      <c r="G1498" s="159" t="s">
        <v>23</v>
      </c>
      <c r="H1498" s="174" t="s">
        <v>57</v>
      </c>
      <c r="I1498" s="175">
        <v>0</v>
      </c>
      <c r="J1498" s="23"/>
    </row>
    <row r="1499" spans="1:10" x14ac:dyDescent="0.25">
      <c r="A1499" s="65" t="str">
        <f t="shared" si="23"/>
        <v xml:space="preserve">Cohort 201542278G4 (exclusief Den Haag)Vrouw23 tot 30 jaarSyriëHoger beroepsonderwijs (hbo) </v>
      </c>
      <c r="B1499" s="159" t="s">
        <v>16</v>
      </c>
      <c r="C1499" s="166">
        <v>42278</v>
      </c>
      <c r="D1499" s="159" t="s">
        <v>15</v>
      </c>
      <c r="E1499" s="159" t="s">
        <v>29</v>
      </c>
      <c r="F1499" s="159" t="s">
        <v>61</v>
      </c>
      <c r="G1499" s="159" t="s">
        <v>23</v>
      </c>
      <c r="H1499" s="174" t="s">
        <v>58</v>
      </c>
      <c r="I1499" s="175">
        <v>0</v>
      </c>
      <c r="J1499" s="23"/>
    </row>
    <row r="1500" spans="1:10" x14ac:dyDescent="0.25">
      <c r="A1500" s="65" t="str">
        <f t="shared" si="23"/>
        <v xml:space="preserve">Cohort 201542278G4 (exclusief Den Haag)Vrouw23 tot 30 jaarSyriëWetenschappelijk onderwijs (wo) </v>
      </c>
      <c r="B1500" s="159" t="s">
        <v>16</v>
      </c>
      <c r="C1500" s="166">
        <v>42278</v>
      </c>
      <c r="D1500" s="159" t="s">
        <v>15</v>
      </c>
      <c r="E1500" s="159" t="s">
        <v>29</v>
      </c>
      <c r="F1500" s="159" t="s">
        <v>61</v>
      </c>
      <c r="G1500" s="159" t="s">
        <v>23</v>
      </c>
      <c r="H1500" s="174" t="s">
        <v>59</v>
      </c>
      <c r="I1500" s="175">
        <v>0</v>
      </c>
      <c r="J1500" s="23"/>
    </row>
    <row r="1501" spans="1:10" x14ac:dyDescent="0.25">
      <c r="A1501" s="65" t="str">
        <f t="shared" si="23"/>
        <v>Cohort 201542278G4 (exclusief Den Haag)Vrouw23 tot 30 jaarSyriëGeen onderwijs</v>
      </c>
      <c r="B1501" s="159" t="s">
        <v>16</v>
      </c>
      <c r="C1501" s="166">
        <v>42278</v>
      </c>
      <c r="D1501" s="159" t="s">
        <v>15</v>
      </c>
      <c r="E1501" s="159" t="s">
        <v>29</v>
      </c>
      <c r="F1501" s="159" t="s">
        <v>61</v>
      </c>
      <c r="G1501" s="159" t="s">
        <v>23</v>
      </c>
      <c r="H1501" s="159" t="s">
        <v>60</v>
      </c>
      <c r="I1501" s="175">
        <v>45</v>
      </c>
      <c r="J1501" s="23"/>
    </row>
    <row r="1502" spans="1:10" x14ac:dyDescent="0.25">
      <c r="A1502" s="65" t="str">
        <f t="shared" si="23"/>
        <v>Cohort 201542278G4 (exclusief Den Haag)Vrouw23 tot 30 jaarEritreaTotaal</v>
      </c>
      <c r="B1502" s="159" t="s">
        <v>16</v>
      </c>
      <c r="C1502" s="166">
        <v>42278</v>
      </c>
      <c r="D1502" s="159" t="s">
        <v>15</v>
      </c>
      <c r="E1502" s="159" t="s">
        <v>29</v>
      </c>
      <c r="F1502" s="159" t="s">
        <v>61</v>
      </c>
      <c r="G1502" s="159" t="s">
        <v>24</v>
      </c>
      <c r="H1502" s="162" t="s">
        <v>8</v>
      </c>
      <c r="I1502" s="175">
        <v>40</v>
      </c>
      <c r="J1502" s="23"/>
    </row>
    <row r="1503" spans="1:10" x14ac:dyDescent="0.25">
      <c r="A1503" s="65" t="str">
        <f t="shared" si="23"/>
        <v xml:space="preserve">Cohort 201542278G4 (exclusief Den Haag)Vrouw23 tot 30 jaarEritreaPrimair onderwijs </v>
      </c>
      <c r="B1503" s="159" t="s">
        <v>16</v>
      </c>
      <c r="C1503" s="166">
        <v>42278</v>
      </c>
      <c r="D1503" s="159" t="s">
        <v>15</v>
      </c>
      <c r="E1503" s="159" t="s">
        <v>29</v>
      </c>
      <c r="F1503" s="159" t="s">
        <v>61</v>
      </c>
      <c r="G1503" s="159" t="s">
        <v>24</v>
      </c>
      <c r="H1503" s="174" t="s">
        <v>55</v>
      </c>
      <c r="I1503" s="175">
        <v>0</v>
      </c>
      <c r="J1503" s="23"/>
    </row>
    <row r="1504" spans="1:10" x14ac:dyDescent="0.25">
      <c r="A1504" s="65" t="str">
        <f t="shared" si="23"/>
        <v>Cohort 201542278G4 (exclusief Den Haag)Vrouw23 tot 30 jaarEritreaVoortgezet onderwijs</v>
      </c>
      <c r="B1504" s="159" t="s">
        <v>16</v>
      </c>
      <c r="C1504" s="166">
        <v>42278</v>
      </c>
      <c r="D1504" s="159" t="s">
        <v>15</v>
      </c>
      <c r="E1504" s="159" t="s">
        <v>29</v>
      </c>
      <c r="F1504" s="159" t="s">
        <v>61</v>
      </c>
      <c r="G1504" s="159" t="s">
        <v>24</v>
      </c>
      <c r="H1504" s="174" t="s">
        <v>56</v>
      </c>
      <c r="I1504" s="175">
        <v>0</v>
      </c>
      <c r="J1504" s="23"/>
    </row>
    <row r="1505" spans="1:10" x14ac:dyDescent="0.25">
      <c r="A1505" s="65" t="str">
        <f t="shared" si="23"/>
        <v xml:space="preserve">Cohort 201542278G4 (exclusief Den Haag)Vrouw23 tot 30 jaarEritreaMiddelbaar beroepsonderwijs (mbo) </v>
      </c>
      <c r="B1505" s="159" t="s">
        <v>16</v>
      </c>
      <c r="C1505" s="166">
        <v>42278</v>
      </c>
      <c r="D1505" s="159" t="s">
        <v>15</v>
      </c>
      <c r="E1505" s="159" t="s">
        <v>29</v>
      </c>
      <c r="F1505" s="159" t="s">
        <v>61</v>
      </c>
      <c r="G1505" s="159" t="s">
        <v>24</v>
      </c>
      <c r="H1505" s="174" t="s">
        <v>57</v>
      </c>
      <c r="I1505" s="175">
        <v>0</v>
      </c>
      <c r="J1505" s="23"/>
    </row>
    <row r="1506" spans="1:10" x14ac:dyDescent="0.25">
      <c r="A1506" s="65" t="str">
        <f t="shared" si="23"/>
        <v xml:space="preserve">Cohort 201542278G4 (exclusief Den Haag)Vrouw23 tot 30 jaarEritreaHoger beroepsonderwijs (hbo) </v>
      </c>
      <c r="B1506" s="159" t="s">
        <v>16</v>
      </c>
      <c r="C1506" s="166">
        <v>42278</v>
      </c>
      <c r="D1506" s="159" t="s">
        <v>15</v>
      </c>
      <c r="E1506" s="159" t="s">
        <v>29</v>
      </c>
      <c r="F1506" s="159" t="s">
        <v>61</v>
      </c>
      <c r="G1506" s="159" t="s">
        <v>24</v>
      </c>
      <c r="H1506" s="174" t="s">
        <v>58</v>
      </c>
      <c r="I1506" s="175">
        <v>0</v>
      </c>
      <c r="J1506" s="23"/>
    </row>
    <row r="1507" spans="1:10" x14ac:dyDescent="0.25">
      <c r="A1507" s="65" t="str">
        <f t="shared" si="23"/>
        <v xml:space="preserve">Cohort 201542278G4 (exclusief Den Haag)Vrouw23 tot 30 jaarEritreaWetenschappelijk onderwijs (wo) </v>
      </c>
      <c r="B1507" s="159" t="s">
        <v>16</v>
      </c>
      <c r="C1507" s="166">
        <v>42278</v>
      </c>
      <c r="D1507" s="159" t="s">
        <v>15</v>
      </c>
      <c r="E1507" s="159" t="s">
        <v>29</v>
      </c>
      <c r="F1507" s="159" t="s">
        <v>61</v>
      </c>
      <c r="G1507" s="159" t="s">
        <v>24</v>
      </c>
      <c r="H1507" s="174" t="s">
        <v>59</v>
      </c>
      <c r="I1507" s="175">
        <v>0</v>
      </c>
      <c r="J1507" s="23"/>
    </row>
    <row r="1508" spans="1:10" x14ac:dyDescent="0.25">
      <c r="A1508" s="65" t="str">
        <f t="shared" si="23"/>
        <v>Cohort 201542278G4 (exclusief Den Haag)Vrouw23 tot 30 jaarEritreaGeen onderwijs</v>
      </c>
      <c r="B1508" s="159" t="s">
        <v>16</v>
      </c>
      <c r="C1508" s="166">
        <v>42278</v>
      </c>
      <c r="D1508" s="159" t="s">
        <v>15</v>
      </c>
      <c r="E1508" s="159" t="s">
        <v>29</v>
      </c>
      <c r="F1508" s="159" t="s">
        <v>61</v>
      </c>
      <c r="G1508" s="159" t="s">
        <v>24</v>
      </c>
      <c r="H1508" s="159" t="s">
        <v>60</v>
      </c>
      <c r="I1508" s="175">
        <v>40</v>
      </c>
      <c r="J1508" s="23"/>
    </row>
    <row r="1509" spans="1:10" x14ac:dyDescent="0.25">
      <c r="A1509" s="65" t="str">
        <f t="shared" si="23"/>
        <v>Cohort 201542278G4 (exclusief Den Haag)Vrouw23 tot 30 jaarOverigTotaal</v>
      </c>
      <c r="B1509" s="159" t="s">
        <v>16</v>
      </c>
      <c r="C1509" s="166">
        <v>42278</v>
      </c>
      <c r="D1509" s="159" t="s">
        <v>15</v>
      </c>
      <c r="E1509" s="159" t="s">
        <v>29</v>
      </c>
      <c r="F1509" s="159" t="s">
        <v>61</v>
      </c>
      <c r="G1509" s="159" t="s">
        <v>25</v>
      </c>
      <c r="H1509" s="162" t="s">
        <v>8</v>
      </c>
      <c r="I1509" s="175">
        <v>30</v>
      </c>
      <c r="J1509" s="23"/>
    </row>
    <row r="1510" spans="1:10" x14ac:dyDescent="0.25">
      <c r="A1510" s="65" t="str">
        <f t="shared" si="23"/>
        <v xml:space="preserve">Cohort 201542278G4 (exclusief Den Haag)Vrouw23 tot 30 jaarOverigPrimair onderwijs </v>
      </c>
      <c r="B1510" s="159" t="s">
        <v>16</v>
      </c>
      <c r="C1510" s="166">
        <v>42278</v>
      </c>
      <c r="D1510" s="159" t="s">
        <v>15</v>
      </c>
      <c r="E1510" s="159" t="s">
        <v>29</v>
      </c>
      <c r="F1510" s="159" t="s">
        <v>61</v>
      </c>
      <c r="G1510" s="159" t="s">
        <v>25</v>
      </c>
      <c r="H1510" s="174" t="s">
        <v>55</v>
      </c>
      <c r="I1510" s="175">
        <v>0</v>
      </c>
      <c r="J1510" s="23"/>
    </row>
    <row r="1511" spans="1:10" x14ac:dyDescent="0.25">
      <c r="A1511" s="65" t="str">
        <f t="shared" si="23"/>
        <v>Cohort 201542278G4 (exclusief Den Haag)Vrouw23 tot 30 jaarOverigVoortgezet onderwijs</v>
      </c>
      <c r="B1511" s="159" t="s">
        <v>16</v>
      </c>
      <c r="C1511" s="166">
        <v>42278</v>
      </c>
      <c r="D1511" s="159" t="s">
        <v>15</v>
      </c>
      <c r="E1511" s="159" t="s">
        <v>29</v>
      </c>
      <c r="F1511" s="159" t="s">
        <v>61</v>
      </c>
      <c r="G1511" s="159" t="s">
        <v>25</v>
      </c>
      <c r="H1511" s="174" t="s">
        <v>56</v>
      </c>
      <c r="I1511" s="175">
        <v>0</v>
      </c>
      <c r="J1511" s="23"/>
    </row>
    <row r="1512" spans="1:10" x14ac:dyDescent="0.25">
      <c r="A1512" s="65" t="str">
        <f t="shared" si="23"/>
        <v xml:space="preserve">Cohort 201542278G4 (exclusief Den Haag)Vrouw23 tot 30 jaarOverigMiddelbaar beroepsonderwijs (mbo) </v>
      </c>
      <c r="B1512" s="159" t="s">
        <v>16</v>
      </c>
      <c r="C1512" s="166">
        <v>42278</v>
      </c>
      <c r="D1512" s="159" t="s">
        <v>15</v>
      </c>
      <c r="E1512" s="159" t="s">
        <v>29</v>
      </c>
      <c r="F1512" s="159" t="s">
        <v>61</v>
      </c>
      <c r="G1512" s="159" t="s">
        <v>25</v>
      </c>
      <c r="H1512" s="174" t="s">
        <v>57</v>
      </c>
      <c r="I1512" s="175">
        <v>0</v>
      </c>
      <c r="J1512" s="23"/>
    </row>
    <row r="1513" spans="1:10" x14ac:dyDescent="0.25">
      <c r="A1513" s="65" t="str">
        <f t="shared" si="23"/>
        <v xml:space="preserve">Cohort 201542278G4 (exclusief Den Haag)Vrouw23 tot 30 jaarOverigHoger beroepsonderwijs (hbo) </v>
      </c>
      <c r="B1513" s="159" t="s">
        <v>16</v>
      </c>
      <c r="C1513" s="166">
        <v>42278</v>
      </c>
      <c r="D1513" s="159" t="s">
        <v>15</v>
      </c>
      <c r="E1513" s="159" t="s">
        <v>29</v>
      </c>
      <c r="F1513" s="159" t="s">
        <v>61</v>
      </c>
      <c r="G1513" s="159" t="s">
        <v>25</v>
      </c>
      <c r="H1513" s="174" t="s">
        <v>58</v>
      </c>
      <c r="I1513" s="175">
        <v>0</v>
      </c>
      <c r="J1513" s="23"/>
    </row>
    <row r="1514" spans="1:10" x14ac:dyDescent="0.25">
      <c r="A1514" s="65" t="str">
        <f t="shared" si="23"/>
        <v xml:space="preserve">Cohort 201542278G4 (exclusief Den Haag)Vrouw23 tot 30 jaarOverigWetenschappelijk onderwijs (wo) </v>
      </c>
      <c r="B1514" s="159" t="s">
        <v>16</v>
      </c>
      <c r="C1514" s="166">
        <v>42278</v>
      </c>
      <c r="D1514" s="159" t="s">
        <v>15</v>
      </c>
      <c r="E1514" s="159" t="s">
        <v>29</v>
      </c>
      <c r="F1514" s="159" t="s">
        <v>61</v>
      </c>
      <c r="G1514" s="159" t="s">
        <v>25</v>
      </c>
      <c r="H1514" s="174" t="s">
        <v>59</v>
      </c>
      <c r="I1514" s="175">
        <v>0</v>
      </c>
      <c r="J1514" s="23"/>
    </row>
    <row r="1515" spans="1:10" x14ac:dyDescent="0.25">
      <c r="A1515" s="65" t="str">
        <f t="shared" si="23"/>
        <v>Cohort 201542278G4 (exclusief Den Haag)Vrouw23 tot 30 jaarOverigGeen onderwijs</v>
      </c>
      <c r="B1515" s="159" t="s">
        <v>16</v>
      </c>
      <c r="C1515" s="166">
        <v>42278</v>
      </c>
      <c r="D1515" s="159" t="s">
        <v>15</v>
      </c>
      <c r="E1515" s="159" t="s">
        <v>29</v>
      </c>
      <c r="F1515" s="159" t="s">
        <v>61</v>
      </c>
      <c r="G1515" s="159" t="s">
        <v>25</v>
      </c>
      <c r="H1515" s="159" t="s">
        <v>60</v>
      </c>
      <c r="I1515" s="175">
        <v>25</v>
      </c>
      <c r="J1515" s="23"/>
    </row>
    <row r="1516" spans="1:10" x14ac:dyDescent="0.25">
      <c r="A1516" s="65" t="str">
        <f t="shared" si="23"/>
        <v>Cohort 201542644Den HaagTotaalTotaalTotaalTotaal</v>
      </c>
      <c r="B1516" s="159" t="s">
        <v>16</v>
      </c>
      <c r="C1516" s="166">
        <v>42644</v>
      </c>
      <c r="D1516" s="159" t="s">
        <v>7</v>
      </c>
      <c r="E1516" s="159" t="s">
        <v>8</v>
      </c>
      <c r="F1516" s="159" t="s">
        <v>8</v>
      </c>
      <c r="G1516" s="159" t="s">
        <v>8</v>
      </c>
      <c r="H1516" s="162" t="s">
        <v>8</v>
      </c>
      <c r="I1516" s="175">
        <v>425</v>
      </c>
      <c r="J1516" s="23"/>
    </row>
    <row r="1517" spans="1:10" x14ac:dyDescent="0.25">
      <c r="A1517" s="65" t="str">
        <f t="shared" si="23"/>
        <v xml:space="preserve">Cohort 201542644Den HaagTotaalTotaalTotaalPrimair onderwijs </v>
      </c>
      <c r="B1517" s="159" t="s">
        <v>16</v>
      </c>
      <c r="C1517" s="166">
        <v>42644</v>
      </c>
      <c r="D1517" s="159" t="s">
        <v>7</v>
      </c>
      <c r="E1517" s="159" t="s">
        <v>8</v>
      </c>
      <c r="F1517" s="159" t="s">
        <v>8</v>
      </c>
      <c r="G1517" s="159" t="s">
        <v>8</v>
      </c>
      <c r="H1517" s="174" t="s">
        <v>55</v>
      </c>
      <c r="I1517" s="175">
        <v>45</v>
      </c>
      <c r="J1517" s="23"/>
    </row>
    <row r="1518" spans="1:10" x14ac:dyDescent="0.25">
      <c r="A1518" s="65" t="str">
        <f t="shared" si="23"/>
        <v>Cohort 201542644Den HaagTotaalTotaalTotaalVoortgezet onderwijs</v>
      </c>
      <c r="B1518" s="159" t="s">
        <v>16</v>
      </c>
      <c r="C1518" s="166">
        <v>42644</v>
      </c>
      <c r="D1518" s="159" t="s">
        <v>7</v>
      </c>
      <c r="E1518" s="159" t="s">
        <v>8</v>
      </c>
      <c r="F1518" s="159" t="s">
        <v>8</v>
      </c>
      <c r="G1518" s="159" t="s">
        <v>8</v>
      </c>
      <c r="H1518" s="174" t="s">
        <v>56</v>
      </c>
      <c r="I1518" s="175">
        <v>30</v>
      </c>
      <c r="J1518" s="23"/>
    </row>
    <row r="1519" spans="1:10" x14ac:dyDescent="0.25">
      <c r="A1519" s="65" t="str">
        <f t="shared" si="23"/>
        <v xml:space="preserve">Cohort 201542644Den HaagTotaalTotaalTotaalMiddelbaar beroepsonderwijs (mbo) </v>
      </c>
      <c r="B1519" s="159" t="s">
        <v>16</v>
      </c>
      <c r="C1519" s="166">
        <v>42644</v>
      </c>
      <c r="D1519" s="159" t="s">
        <v>7</v>
      </c>
      <c r="E1519" s="159" t="s">
        <v>8</v>
      </c>
      <c r="F1519" s="159" t="s">
        <v>8</v>
      </c>
      <c r="G1519" s="159" t="s">
        <v>8</v>
      </c>
      <c r="H1519" s="174" t="s">
        <v>57</v>
      </c>
      <c r="I1519" s="175">
        <v>10</v>
      </c>
      <c r="J1519" s="23"/>
    </row>
    <row r="1520" spans="1:10" x14ac:dyDescent="0.25">
      <c r="A1520" s="65" t="str">
        <f t="shared" si="23"/>
        <v xml:space="preserve">Cohort 201542644Den HaagTotaalTotaalTotaalHoger beroepsonderwijs (hbo) </v>
      </c>
      <c r="B1520" s="159" t="s">
        <v>16</v>
      </c>
      <c r="C1520" s="166">
        <v>42644</v>
      </c>
      <c r="D1520" s="159" t="s">
        <v>7</v>
      </c>
      <c r="E1520" s="159" t="s">
        <v>8</v>
      </c>
      <c r="F1520" s="159" t="s">
        <v>8</v>
      </c>
      <c r="G1520" s="159" t="s">
        <v>8</v>
      </c>
      <c r="H1520" s="174" t="s">
        <v>58</v>
      </c>
      <c r="I1520" s="175">
        <v>0</v>
      </c>
      <c r="J1520" s="23"/>
    </row>
    <row r="1521" spans="1:10" x14ac:dyDescent="0.25">
      <c r="A1521" s="65" t="str">
        <f t="shared" si="23"/>
        <v xml:space="preserve">Cohort 201542644Den HaagTotaalTotaalTotaalWetenschappelijk onderwijs (wo) </v>
      </c>
      <c r="B1521" s="159" t="s">
        <v>16</v>
      </c>
      <c r="C1521" s="166">
        <v>42644</v>
      </c>
      <c r="D1521" s="159" t="s">
        <v>7</v>
      </c>
      <c r="E1521" s="159" t="s">
        <v>8</v>
      </c>
      <c r="F1521" s="159" t="s">
        <v>8</v>
      </c>
      <c r="G1521" s="159" t="s">
        <v>8</v>
      </c>
      <c r="H1521" s="174" t="s">
        <v>59</v>
      </c>
      <c r="I1521" s="175">
        <v>0</v>
      </c>
      <c r="J1521" s="23"/>
    </row>
    <row r="1522" spans="1:10" x14ac:dyDescent="0.25">
      <c r="A1522" s="65" t="str">
        <f t="shared" si="23"/>
        <v>Cohort 201542644Den HaagTotaalTotaalTotaalGeen onderwijs</v>
      </c>
      <c r="B1522" s="159" t="s">
        <v>16</v>
      </c>
      <c r="C1522" s="166">
        <v>42644</v>
      </c>
      <c r="D1522" s="159" t="s">
        <v>7</v>
      </c>
      <c r="E1522" s="159" t="s">
        <v>8</v>
      </c>
      <c r="F1522" s="159" t="s">
        <v>8</v>
      </c>
      <c r="G1522" s="159" t="s">
        <v>8</v>
      </c>
      <c r="H1522" s="159" t="s">
        <v>60</v>
      </c>
      <c r="I1522" s="175">
        <v>345</v>
      </c>
      <c r="J1522" s="23"/>
    </row>
    <row r="1523" spans="1:10" x14ac:dyDescent="0.25">
      <c r="A1523" s="65" t="str">
        <f t="shared" si="23"/>
        <v>Cohort 201542644Den HaagTotaalTotaalSyriëTotaal</v>
      </c>
      <c r="B1523" s="159" t="s">
        <v>16</v>
      </c>
      <c r="C1523" s="166">
        <v>42644</v>
      </c>
      <c r="D1523" s="159" t="s">
        <v>7</v>
      </c>
      <c r="E1523" s="159" t="s">
        <v>8</v>
      </c>
      <c r="F1523" s="159" t="s">
        <v>8</v>
      </c>
      <c r="G1523" s="159" t="s">
        <v>23</v>
      </c>
      <c r="H1523" s="162" t="s">
        <v>8</v>
      </c>
      <c r="I1523" s="175">
        <v>165</v>
      </c>
      <c r="J1523" s="23"/>
    </row>
    <row r="1524" spans="1:10" x14ac:dyDescent="0.25">
      <c r="A1524" s="65" t="str">
        <f t="shared" si="23"/>
        <v xml:space="preserve">Cohort 201542644Den HaagTotaalTotaalSyriëPrimair onderwijs </v>
      </c>
      <c r="B1524" s="159" t="s">
        <v>16</v>
      </c>
      <c r="C1524" s="166">
        <v>42644</v>
      </c>
      <c r="D1524" s="159" t="s">
        <v>7</v>
      </c>
      <c r="E1524" s="159" t="s">
        <v>8</v>
      </c>
      <c r="F1524" s="159" t="s">
        <v>8</v>
      </c>
      <c r="G1524" s="159" t="s">
        <v>23</v>
      </c>
      <c r="H1524" s="174" t="s">
        <v>55</v>
      </c>
      <c r="I1524" s="175">
        <v>30</v>
      </c>
      <c r="J1524" s="23"/>
    </row>
    <row r="1525" spans="1:10" x14ac:dyDescent="0.25">
      <c r="A1525" s="65" t="str">
        <f t="shared" si="23"/>
        <v>Cohort 201542644Den HaagTotaalTotaalSyriëVoortgezet onderwijs</v>
      </c>
      <c r="B1525" s="159" t="s">
        <v>16</v>
      </c>
      <c r="C1525" s="166">
        <v>42644</v>
      </c>
      <c r="D1525" s="159" t="s">
        <v>7</v>
      </c>
      <c r="E1525" s="159" t="s">
        <v>8</v>
      </c>
      <c r="F1525" s="159" t="s">
        <v>8</v>
      </c>
      <c r="G1525" s="159" t="s">
        <v>23</v>
      </c>
      <c r="H1525" s="174" t="s">
        <v>56</v>
      </c>
      <c r="I1525" s="175">
        <v>10</v>
      </c>
      <c r="J1525" s="23"/>
    </row>
    <row r="1526" spans="1:10" x14ac:dyDescent="0.25">
      <c r="A1526" s="65" t="str">
        <f t="shared" si="23"/>
        <v xml:space="preserve">Cohort 201542644Den HaagTotaalTotaalSyriëMiddelbaar beroepsonderwijs (mbo) </v>
      </c>
      <c r="B1526" s="159" t="s">
        <v>16</v>
      </c>
      <c r="C1526" s="166">
        <v>42644</v>
      </c>
      <c r="D1526" s="159" t="s">
        <v>7</v>
      </c>
      <c r="E1526" s="159" t="s">
        <v>8</v>
      </c>
      <c r="F1526" s="159" t="s">
        <v>8</v>
      </c>
      <c r="G1526" s="159" t="s">
        <v>23</v>
      </c>
      <c r="H1526" s="174" t="s">
        <v>57</v>
      </c>
      <c r="I1526" s="175">
        <v>5</v>
      </c>
      <c r="J1526" s="23"/>
    </row>
    <row r="1527" spans="1:10" x14ac:dyDescent="0.25">
      <c r="A1527" s="65" t="str">
        <f t="shared" si="23"/>
        <v xml:space="preserve">Cohort 201542644Den HaagTotaalTotaalSyriëHoger beroepsonderwijs (hbo) </v>
      </c>
      <c r="B1527" s="159" t="s">
        <v>16</v>
      </c>
      <c r="C1527" s="166">
        <v>42644</v>
      </c>
      <c r="D1527" s="159" t="s">
        <v>7</v>
      </c>
      <c r="E1527" s="159" t="s">
        <v>8</v>
      </c>
      <c r="F1527" s="159" t="s">
        <v>8</v>
      </c>
      <c r="G1527" s="159" t="s">
        <v>23</v>
      </c>
      <c r="H1527" s="174" t="s">
        <v>58</v>
      </c>
      <c r="I1527" s="175">
        <v>0</v>
      </c>
      <c r="J1527" s="23"/>
    </row>
    <row r="1528" spans="1:10" x14ac:dyDescent="0.25">
      <c r="A1528" s="65" t="str">
        <f t="shared" si="23"/>
        <v xml:space="preserve">Cohort 201542644Den HaagTotaalTotaalSyriëWetenschappelijk onderwijs (wo) </v>
      </c>
      <c r="B1528" s="159" t="s">
        <v>16</v>
      </c>
      <c r="C1528" s="166">
        <v>42644</v>
      </c>
      <c r="D1528" s="159" t="s">
        <v>7</v>
      </c>
      <c r="E1528" s="159" t="s">
        <v>8</v>
      </c>
      <c r="F1528" s="159" t="s">
        <v>8</v>
      </c>
      <c r="G1528" s="159" t="s">
        <v>23</v>
      </c>
      <c r="H1528" s="174" t="s">
        <v>59</v>
      </c>
      <c r="I1528" s="175">
        <v>0</v>
      </c>
      <c r="J1528" s="23"/>
    </row>
    <row r="1529" spans="1:10" x14ac:dyDescent="0.25">
      <c r="A1529" s="65" t="str">
        <f t="shared" si="23"/>
        <v>Cohort 201542644Den HaagTotaalTotaalSyriëGeen onderwijs</v>
      </c>
      <c r="B1529" s="159" t="s">
        <v>16</v>
      </c>
      <c r="C1529" s="166">
        <v>42644</v>
      </c>
      <c r="D1529" s="159" t="s">
        <v>7</v>
      </c>
      <c r="E1529" s="159" t="s">
        <v>8</v>
      </c>
      <c r="F1529" s="159" t="s">
        <v>8</v>
      </c>
      <c r="G1529" s="159" t="s">
        <v>23</v>
      </c>
      <c r="H1529" s="159" t="s">
        <v>60</v>
      </c>
      <c r="I1529" s="175">
        <v>120</v>
      </c>
      <c r="J1529" s="23"/>
    </row>
    <row r="1530" spans="1:10" x14ac:dyDescent="0.25">
      <c r="A1530" s="65" t="str">
        <f t="shared" si="23"/>
        <v>Cohort 201542644Den HaagTotaalTotaalEritreaTotaal</v>
      </c>
      <c r="B1530" s="159" t="s">
        <v>16</v>
      </c>
      <c r="C1530" s="166">
        <v>42644</v>
      </c>
      <c r="D1530" s="159" t="s">
        <v>7</v>
      </c>
      <c r="E1530" s="159" t="s">
        <v>8</v>
      </c>
      <c r="F1530" s="159" t="s">
        <v>8</v>
      </c>
      <c r="G1530" s="159" t="s">
        <v>24</v>
      </c>
      <c r="H1530" s="162" t="s">
        <v>8</v>
      </c>
      <c r="I1530" s="175">
        <v>185</v>
      </c>
      <c r="J1530" s="23"/>
    </row>
    <row r="1531" spans="1:10" x14ac:dyDescent="0.25">
      <c r="A1531" s="65" t="str">
        <f t="shared" si="23"/>
        <v xml:space="preserve">Cohort 201542644Den HaagTotaalTotaalEritreaPrimair onderwijs </v>
      </c>
      <c r="B1531" s="159" t="s">
        <v>16</v>
      </c>
      <c r="C1531" s="166">
        <v>42644</v>
      </c>
      <c r="D1531" s="159" t="s">
        <v>7</v>
      </c>
      <c r="E1531" s="159" t="s">
        <v>8</v>
      </c>
      <c r="F1531" s="159" t="s">
        <v>8</v>
      </c>
      <c r="G1531" s="159" t="s">
        <v>24</v>
      </c>
      <c r="H1531" s="174" t="s">
        <v>55</v>
      </c>
      <c r="I1531" s="175">
        <v>5</v>
      </c>
      <c r="J1531" s="23"/>
    </row>
    <row r="1532" spans="1:10" x14ac:dyDescent="0.25">
      <c r="A1532" s="65" t="str">
        <f t="shared" si="23"/>
        <v>Cohort 201542644Den HaagTotaalTotaalEritreaVoortgezet onderwijs</v>
      </c>
      <c r="B1532" s="159" t="s">
        <v>16</v>
      </c>
      <c r="C1532" s="166">
        <v>42644</v>
      </c>
      <c r="D1532" s="159" t="s">
        <v>7</v>
      </c>
      <c r="E1532" s="159" t="s">
        <v>8</v>
      </c>
      <c r="F1532" s="159" t="s">
        <v>8</v>
      </c>
      <c r="G1532" s="159" t="s">
        <v>24</v>
      </c>
      <c r="H1532" s="174" t="s">
        <v>56</v>
      </c>
      <c r="I1532" s="175">
        <v>0</v>
      </c>
      <c r="J1532" s="23"/>
    </row>
    <row r="1533" spans="1:10" x14ac:dyDescent="0.25">
      <c r="A1533" s="65" t="str">
        <f t="shared" si="23"/>
        <v xml:space="preserve">Cohort 201542644Den HaagTotaalTotaalEritreaMiddelbaar beroepsonderwijs (mbo) </v>
      </c>
      <c r="B1533" s="159" t="s">
        <v>16</v>
      </c>
      <c r="C1533" s="166">
        <v>42644</v>
      </c>
      <c r="D1533" s="159" t="s">
        <v>7</v>
      </c>
      <c r="E1533" s="159" t="s">
        <v>8</v>
      </c>
      <c r="F1533" s="159" t="s">
        <v>8</v>
      </c>
      <c r="G1533" s="159" t="s">
        <v>24</v>
      </c>
      <c r="H1533" s="174" t="s">
        <v>57</v>
      </c>
      <c r="I1533" s="175">
        <v>0</v>
      </c>
      <c r="J1533" s="23"/>
    </row>
    <row r="1534" spans="1:10" x14ac:dyDescent="0.25">
      <c r="A1534" s="65" t="str">
        <f t="shared" si="23"/>
        <v xml:space="preserve">Cohort 201542644Den HaagTotaalTotaalEritreaHoger beroepsonderwijs (hbo) </v>
      </c>
      <c r="B1534" s="159" t="s">
        <v>16</v>
      </c>
      <c r="C1534" s="166">
        <v>42644</v>
      </c>
      <c r="D1534" s="159" t="s">
        <v>7</v>
      </c>
      <c r="E1534" s="159" t="s">
        <v>8</v>
      </c>
      <c r="F1534" s="159" t="s">
        <v>8</v>
      </c>
      <c r="G1534" s="159" t="s">
        <v>24</v>
      </c>
      <c r="H1534" s="174" t="s">
        <v>58</v>
      </c>
      <c r="I1534" s="175">
        <v>0</v>
      </c>
      <c r="J1534" s="23"/>
    </row>
    <row r="1535" spans="1:10" x14ac:dyDescent="0.25">
      <c r="A1535" s="65" t="str">
        <f t="shared" si="23"/>
        <v xml:space="preserve">Cohort 201542644Den HaagTotaalTotaalEritreaWetenschappelijk onderwijs (wo) </v>
      </c>
      <c r="B1535" s="159" t="s">
        <v>16</v>
      </c>
      <c r="C1535" s="166">
        <v>42644</v>
      </c>
      <c r="D1535" s="159" t="s">
        <v>7</v>
      </c>
      <c r="E1535" s="159" t="s">
        <v>8</v>
      </c>
      <c r="F1535" s="159" t="s">
        <v>8</v>
      </c>
      <c r="G1535" s="159" t="s">
        <v>24</v>
      </c>
      <c r="H1535" s="174" t="s">
        <v>59</v>
      </c>
      <c r="I1535" s="175">
        <v>0</v>
      </c>
      <c r="J1535" s="23"/>
    </row>
    <row r="1536" spans="1:10" x14ac:dyDescent="0.25">
      <c r="A1536" s="65" t="str">
        <f t="shared" si="23"/>
        <v>Cohort 201542644Den HaagTotaalTotaalEritreaGeen onderwijs</v>
      </c>
      <c r="B1536" s="159" t="s">
        <v>16</v>
      </c>
      <c r="C1536" s="166">
        <v>42644</v>
      </c>
      <c r="D1536" s="159" t="s">
        <v>7</v>
      </c>
      <c r="E1536" s="159" t="s">
        <v>8</v>
      </c>
      <c r="F1536" s="159" t="s">
        <v>8</v>
      </c>
      <c r="G1536" s="159" t="s">
        <v>24</v>
      </c>
      <c r="H1536" s="159" t="s">
        <v>60</v>
      </c>
      <c r="I1536" s="175">
        <v>175</v>
      </c>
      <c r="J1536" s="23"/>
    </row>
    <row r="1537" spans="1:10" x14ac:dyDescent="0.25">
      <c r="A1537" s="65" t="str">
        <f t="shared" si="23"/>
        <v>Cohort 201542644Den HaagTotaalTotaalOverigTotaal</v>
      </c>
      <c r="B1537" s="159" t="s">
        <v>16</v>
      </c>
      <c r="C1537" s="166">
        <v>42644</v>
      </c>
      <c r="D1537" s="159" t="s">
        <v>7</v>
      </c>
      <c r="E1537" s="159" t="s">
        <v>8</v>
      </c>
      <c r="F1537" s="159" t="s">
        <v>8</v>
      </c>
      <c r="G1537" s="159" t="s">
        <v>25</v>
      </c>
      <c r="H1537" s="162" t="s">
        <v>8</v>
      </c>
      <c r="I1537" s="175">
        <v>75</v>
      </c>
      <c r="J1537" s="23"/>
    </row>
    <row r="1538" spans="1:10" x14ac:dyDescent="0.25">
      <c r="A1538" s="65" t="str">
        <f t="shared" si="23"/>
        <v xml:space="preserve">Cohort 201542644Den HaagTotaalTotaalOverigPrimair onderwijs </v>
      </c>
      <c r="B1538" s="159" t="s">
        <v>16</v>
      </c>
      <c r="C1538" s="166">
        <v>42644</v>
      </c>
      <c r="D1538" s="159" t="s">
        <v>7</v>
      </c>
      <c r="E1538" s="159" t="s">
        <v>8</v>
      </c>
      <c r="F1538" s="159" t="s">
        <v>8</v>
      </c>
      <c r="G1538" s="159" t="s">
        <v>25</v>
      </c>
      <c r="H1538" s="174" t="s">
        <v>55</v>
      </c>
      <c r="I1538" s="175">
        <v>10</v>
      </c>
      <c r="J1538" s="23"/>
    </row>
    <row r="1539" spans="1:10" x14ac:dyDescent="0.25">
      <c r="A1539" s="65" t="str">
        <f t="shared" si="23"/>
        <v>Cohort 201542644Den HaagTotaalTotaalOverigVoortgezet onderwijs</v>
      </c>
      <c r="B1539" s="159" t="s">
        <v>16</v>
      </c>
      <c r="C1539" s="166">
        <v>42644</v>
      </c>
      <c r="D1539" s="159" t="s">
        <v>7</v>
      </c>
      <c r="E1539" s="159" t="s">
        <v>8</v>
      </c>
      <c r="F1539" s="159" t="s">
        <v>8</v>
      </c>
      <c r="G1539" s="159" t="s">
        <v>25</v>
      </c>
      <c r="H1539" s="174" t="s">
        <v>56</v>
      </c>
      <c r="I1539" s="175">
        <v>15</v>
      </c>
      <c r="J1539" s="23"/>
    </row>
    <row r="1540" spans="1:10" x14ac:dyDescent="0.25">
      <c r="A1540" s="65" t="str">
        <f t="shared" si="23"/>
        <v xml:space="preserve">Cohort 201542644Den HaagTotaalTotaalOverigMiddelbaar beroepsonderwijs (mbo) </v>
      </c>
      <c r="B1540" s="159" t="s">
        <v>16</v>
      </c>
      <c r="C1540" s="166">
        <v>42644</v>
      </c>
      <c r="D1540" s="159" t="s">
        <v>7</v>
      </c>
      <c r="E1540" s="159" t="s">
        <v>8</v>
      </c>
      <c r="F1540" s="159" t="s">
        <v>8</v>
      </c>
      <c r="G1540" s="159" t="s">
        <v>25</v>
      </c>
      <c r="H1540" s="174" t="s">
        <v>57</v>
      </c>
      <c r="I1540" s="175">
        <v>5</v>
      </c>
      <c r="J1540" s="23"/>
    </row>
    <row r="1541" spans="1:10" x14ac:dyDescent="0.25">
      <c r="A1541" s="65" t="str">
        <f t="shared" ref="A1541:A1604" si="24">B1541&amp;C1541&amp;D1541&amp;E1541&amp;F1541&amp;G1541&amp;H1541</f>
        <v xml:space="preserve">Cohort 201542644Den HaagTotaalTotaalOverigHoger beroepsonderwijs (hbo) </v>
      </c>
      <c r="B1541" s="159" t="s">
        <v>16</v>
      </c>
      <c r="C1541" s="166">
        <v>42644</v>
      </c>
      <c r="D1541" s="159" t="s">
        <v>7</v>
      </c>
      <c r="E1541" s="159" t="s">
        <v>8</v>
      </c>
      <c r="F1541" s="159" t="s">
        <v>8</v>
      </c>
      <c r="G1541" s="159" t="s">
        <v>25</v>
      </c>
      <c r="H1541" s="174" t="s">
        <v>58</v>
      </c>
      <c r="I1541" s="175">
        <v>0</v>
      </c>
      <c r="J1541" s="23"/>
    </row>
    <row r="1542" spans="1:10" x14ac:dyDescent="0.25">
      <c r="A1542" s="65" t="str">
        <f t="shared" si="24"/>
        <v xml:space="preserve">Cohort 201542644Den HaagTotaalTotaalOverigWetenschappelijk onderwijs (wo) </v>
      </c>
      <c r="B1542" s="159" t="s">
        <v>16</v>
      </c>
      <c r="C1542" s="166">
        <v>42644</v>
      </c>
      <c r="D1542" s="159" t="s">
        <v>7</v>
      </c>
      <c r="E1542" s="159" t="s">
        <v>8</v>
      </c>
      <c r="F1542" s="159" t="s">
        <v>8</v>
      </c>
      <c r="G1542" s="159" t="s">
        <v>25</v>
      </c>
      <c r="H1542" s="174" t="s">
        <v>59</v>
      </c>
      <c r="I1542" s="175">
        <v>0</v>
      </c>
      <c r="J1542" s="23"/>
    </row>
    <row r="1543" spans="1:10" x14ac:dyDescent="0.25">
      <c r="A1543" s="65" t="str">
        <f t="shared" si="24"/>
        <v>Cohort 201542644Den HaagTotaalTotaalOverigGeen onderwijs</v>
      </c>
      <c r="B1543" s="159" t="s">
        <v>16</v>
      </c>
      <c r="C1543" s="166">
        <v>42644</v>
      </c>
      <c r="D1543" s="159" t="s">
        <v>7</v>
      </c>
      <c r="E1543" s="159" t="s">
        <v>8</v>
      </c>
      <c r="F1543" s="159" t="s">
        <v>8</v>
      </c>
      <c r="G1543" s="159" t="s">
        <v>25</v>
      </c>
      <c r="H1543" s="159" t="s">
        <v>60</v>
      </c>
      <c r="I1543" s="175">
        <v>50</v>
      </c>
      <c r="J1543" s="23"/>
    </row>
    <row r="1544" spans="1:10" x14ac:dyDescent="0.25">
      <c r="A1544" s="65" t="str">
        <f t="shared" si="24"/>
        <v>Cohort 201542644Den HaagTotaal0 tot 23 jaarTotaalTotaal</v>
      </c>
      <c r="B1544" s="159" t="s">
        <v>16</v>
      </c>
      <c r="C1544" s="166">
        <v>42644</v>
      </c>
      <c r="D1544" s="159" t="s">
        <v>7</v>
      </c>
      <c r="E1544" s="159" t="s">
        <v>8</v>
      </c>
      <c r="F1544" s="159" t="s">
        <v>26</v>
      </c>
      <c r="G1544" s="159" t="s">
        <v>8</v>
      </c>
      <c r="H1544" s="162" t="s">
        <v>8</v>
      </c>
      <c r="I1544" s="175">
        <v>175</v>
      </c>
      <c r="J1544" s="23"/>
    </row>
    <row r="1545" spans="1:10" x14ac:dyDescent="0.25">
      <c r="A1545" s="65" t="str">
        <f t="shared" si="24"/>
        <v xml:space="preserve">Cohort 201542644Den HaagTotaal0 tot 23 jaarTotaalPrimair onderwijs </v>
      </c>
      <c r="B1545" s="159" t="s">
        <v>16</v>
      </c>
      <c r="C1545" s="166">
        <v>42644</v>
      </c>
      <c r="D1545" s="159" t="s">
        <v>7</v>
      </c>
      <c r="E1545" s="159" t="s">
        <v>8</v>
      </c>
      <c r="F1545" s="159" t="s">
        <v>26</v>
      </c>
      <c r="G1545" s="159" t="s">
        <v>8</v>
      </c>
      <c r="H1545" s="174" t="s">
        <v>55</v>
      </c>
      <c r="I1545" s="175">
        <v>45</v>
      </c>
      <c r="J1545" s="23"/>
    </row>
    <row r="1546" spans="1:10" x14ac:dyDescent="0.25">
      <c r="A1546" s="65" t="str">
        <f t="shared" si="24"/>
        <v>Cohort 201542644Den HaagTotaal0 tot 23 jaarTotaalVoortgezet onderwijs</v>
      </c>
      <c r="B1546" s="159" t="s">
        <v>16</v>
      </c>
      <c r="C1546" s="166">
        <v>42644</v>
      </c>
      <c r="D1546" s="159" t="s">
        <v>7</v>
      </c>
      <c r="E1546" s="159" t="s">
        <v>8</v>
      </c>
      <c r="F1546" s="159" t="s">
        <v>26</v>
      </c>
      <c r="G1546" s="159" t="s">
        <v>8</v>
      </c>
      <c r="H1546" s="174" t="s">
        <v>56</v>
      </c>
      <c r="I1546" s="175">
        <v>30</v>
      </c>
      <c r="J1546" s="23"/>
    </row>
    <row r="1547" spans="1:10" x14ac:dyDescent="0.25">
      <c r="A1547" s="65" t="str">
        <f t="shared" si="24"/>
        <v xml:space="preserve">Cohort 201542644Den HaagTotaal0 tot 23 jaarTotaalMiddelbaar beroepsonderwijs (mbo) </v>
      </c>
      <c r="B1547" s="159" t="s">
        <v>16</v>
      </c>
      <c r="C1547" s="166">
        <v>42644</v>
      </c>
      <c r="D1547" s="159" t="s">
        <v>7</v>
      </c>
      <c r="E1547" s="159" t="s">
        <v>8</v>
      </c>
      <c r="F1547" s="159" t="s">
        <v>26</v>
      </c>
      <c r="G1547" s="159" t="s">
        <v>8</v>
      </c>
      <c r="H1547" s="174" t="s">
        <v>57</v>
      </c>
      <c r="I1547" s="175">
        <v>10</v>
      </c>
      <c r="J1547" s="23"/>
    </row>
    <row r="1548" spans="1:10" x14ac:dyDescent="0.25">
      <c r="A1548" s="65" t="str">
        <f t="shared" si="24"/>
        <v xml:space="preserve">Cohort 201542644Den HaagTotaal0 tot 23 jaarTotaalHoger beroepsonderwijs (hbo) </v>
      </c>
      <c r="B1548" s="159" t="s">
        <v>16</v>
      </c>
      <c r="C1548" s="166">
        <v>42644</v>
      </c>
      <c r="D1548" s="159" t="s">
        <v>7</v>
      </c>
      <c r="E1548" s="159" t="s">
        <v>8</v>
      </c>
      <c r="F1548" s="159" t="s">
        <v>26</v>
      </c>
      <c r="G1548" s="159" t="s">
        <v>8</v>
      </c>
      <c r="H1548" s="174" t="s">
        <v>58</v>
      </c>
      <c r="I1548" s="175">
        <v>0</v>
      </c>
      <c r="J1548" s="23"/>
    </row>
    <row r="1549" spans="1:10" x14ac:dyDescent="0.25">
      <c r="A1549" s="65" t="str">
        <f t="shared" si="24"/>
        <v xml:space="preserve">Cohort 201542644Den HaagTotaal0 tot 23 jaarTotaalWetenschappelijk onderwijs (wo) </v>
      </c>
      <c r="B1549" s="159" t="s">
        <v>16</v>
      </c>
      <c r="C1549" s="166">
        <v>42644</v>
      </c>
      <c r="D1549" s="159" t="s">
        <v>7</v>
      </c>
      <c r="E1549" s="159" t="s">
        <v>8</v>
      </c>
      <c r="F1549" s="159" t="s">
        <v>26</v>
      </c>
      <c r="G1549" s="159" t="s">
        <v>8</v>
      </c>
      <c r="H1549" s="174" t="s">
        <v>59</v>
      </c>
      <c r="I1549" s="175">
        <v>0</v>
      </c>
      <c r="J1549" s="23"/>
    </row>
    <row r="1550" spans="1:10" x14ac:dyDescent="0.25">
      <c r="A1550" s="65" t="str">
        <f t="shared" si="24"/>
        <v>Cohort 201542644Den HaagTotaal0 tot 23 jaarTotaalGeen onderwijs</v>
      </c>
      <c r="B1550" s="159" t="s">
        <v>16</v>
      </c>
      <c r="C1550" s="166">
        <v>42644</v>
      </c>
      <c r="D1550" s="159" t="s">
        <v>7</v>
      </c>
      <c r="E1550" s="159" t="s">
        <v>8</v>
      </c>
      <c r="F1550" s="159" t="s">
        <v>26</v>
      </c>
      <c r="G1550" s="159" t="s">
        <v>8</v>
      </c>
      <c r="H1550" s="159" t="s">
        <v>60</v>
      </c>
      <c r="I1550" s="175">
        <v>100</v>
      </c>
      <c r="J1550" s="23"/>
    </row>
    <row r="1551" spans="1:10" x14ac:dyDescent="0.25">
      <c r="A1551" s="65" t="str">
        <f t="shared" si="24"/>
        <v>Cohort 201542644Den HaagTotaal0 tot 23 jaarSyriëTotaal</v>
      </c>
      <c r="B1551" s="159" t="s">
        <v>16</v>
      </c>
      <c r="C1551" s="166">
        <v>42644</v>
      </c>
      <c r="D1551" s="159" t="s">
        <v>7</v>
      </c>
      <c r="E1551" s="159" t="s">
        <v>8</v>
      </c>
      <c r="F1551" s="159" t="s">
        <v>26</v>
      </c>
      <c r="G1551" s="159" t="s">
        <v>23</v>
      </c>
      <c r="H1551" s="162" t="s">
        <v>8</v>
      </c>
      <c r="I1551" s="175">
        <v>85</v>
      </c>
      <c r="J1551" s="23"/>
    </row>
    <row r="1552" spans="1:10" x14ac:dyDescent="0.25">
      <c r="A1552" s="65" t="str">
        <f t="shared" si="24"/>
        <v xml:space="preserve">Cohort 201542644Den HaagTotaal0 tot 23 jaarSyriëPrimair onderwijs </v>
      </c>
      <c r="B1552" s="159" t="s">
        <v>16</v>
      </c>
      <c r="C1552" s="166">
        <v>42644</v>
      </c>
      <c r="D1552" s="159" t="s">
        <v>7</v>
      </c>
      <c r="E1552" s="159" t="s">
        <v>8</v>
      </c>
      <c r="F1552" s="159" t="s">
        <v>26</v>
      </c>
      <c r="G1552" s="159" t="s">
        <v>23</v>
      </c>
      <c r="H1552" s="174" t="s">
        <v>55</v>
      </c>
      <c r="I1552" s="175">
        <v>30</v>
      </c>
      <c r="J1552" s="23"/>
    </row>
    <row r="1553" spans="1:10" x14ac:dyDescent="0.25">
      <c r="A1553" s="65" t="str">
        <f t="shared" si="24"/>
        <v>Cohort 201542644Den HaagTotaal0 tot 23 jaarSyriëVoortgezet onderwijs</v>
      </c>
      <c r="B1553" s="159" t="s">
        <v>16</v>
      </c>
      <c r="C1553" s="166">
        <v>42644</v>
      </c>
      <c r="D1553" s="159" t="s">
        <v>7</v>
      </c>
      <c r="E1553" s="159" t="s">
        <v>8</v>
      </c>
      <c r="F1553" s="159" t="s">
        <v>26</v>
      </c>
      <c r="G1553" s="159" t="s">
        <v>23</v>
      </c>
      <c r="H1553" s="174" t="s">
        <v>56</v>
      </c>
      <c r="I1553" s="175">
        <v>10</v>
      </c>
      <c r="J1553" s="23"/>
    </row>
    <row r="1554" spans="1:10" x14ac:dyDescent="0.25">
      <c r="A1554" s="65" t="str">
        <f t="shared" si="24"/>
        <v xml:space="preserve">Cohort 201542644Den HaagTotaal0 tot 23 jaarSyriëMiddelbaar beroepsonderwijs (mbo) </v>
      </c>
      <c r="B1554" s="159" t="s">
        <v>16</v>
      </c>
      <c r="C1554" s="166">
        <v>42644</v>
      </c>
      <c r="D1554" s="159" t="s">
        <v>7</v>
      </c>
      <c r="E1554" s="159" t="s">
        <v>8</v>
      </c>
      <c r="F1554" s="159" t="s">
        <v>26</v>
      </c>
      <c r="G1554" s="159" t="s">
        <v>23</v>
      </c>
      <c r="H1554" s="174" t="s">
        <v>57</v>
      </c>
      <c r="I1554" s="175">
        <v>5</v>
      </c>
      <c r="J1554" s="23"/>
    </row>
    <row r="1555" spans="1:10" x14ac:dyDescent="0.25">
      <c r="A1555" s="65" t="str">
        <f t="shared" si="24"/>
        <v xml:space="preserve">Cohort 201542644Den HaagTotaal0 tot 23 jaarSyriëHoger beroepsonderwijs (hbo) </v>
      </c>
      <c r="B1555" s="159" t="s">
        <v>16</v>
      </c>
      <c r="C1555" s="166">
        <v>42644</v>
      </c>
      <c r="D1555" s="159" t="s">
        <v>7</v>
      </c>
      <c r="E1555" s="159" t="s">
        <v>8</v>
      </c>
      <c r="F1555" s="159" t="s">
        <v>26</v>
      </c>
      <c r="G1555" s="159" t="s">
        <v>23</v>
      </c>
      <c r="H1555" s="174" t="s">
        <v>58</v>
      </c>
      <c r="I1555" s="175">
        <v>0</v>
      </c>
      <c r="J1555" s="23"/>
    </row>
    <row r="1556" spans="1:10" x14ac:dyDescent="0.25">
      <c r="A1556" s="65" t="str">
        <f t="shared" si="24"/>
        <v xml:space="preserve">Cohort 201542644Den HaagTotaal0 tot 23 jaarSyriëWetenschappelijk onderwijs (wo) </v>
      </c>
      <c r="B1556" s="159" t="s">
        <v>16</v>
      </c>
      <c r="C1556" s="166">
        <v>42644</v>
      </c>
      <c r="D1556" s="159" t="s">
        <v>7</v>
      </c>
      <c r="E1556" s="159" t="s">
        <v>8</v>
      </c>
      <c r="F1556" s="159" t="s">
        <v>26</v>
      </c>
      <c r="G1556" s="159" t="s">
        <v>23</v>
      </c>
      <c r="H1556" s="174" t="s">
        <v>59</v>
      </c>
      <c r="I1556" s="175">
        <v>0</v>
      </c>
      <c r="J1556" s="23"/>
    </row>
    <row r="1557" spans="1:10" x14ac:dyDescent="0.25">
      <c r="A1557" s="65" t="str">
        <f t="shared" si="24"/>
        <v>Cohort 201542644Den HaagTotaal0 tot 23 jaarSyriëGeen onderwijs</v>
      </c>
      <c r="B1557" s="159" t="s">
        <v>16</v>
      </c>
      <c r="C1557" s="166">
        <v>42644</v>
      </c>
      <c r="D1557" s="159" t="s">
        <v>7</v>
      </c>
      <c r="E1557" s="159" t="s">
        <v>8</v>
      </c>
      <c r="F1557" s="159" t="s">
        <v>26</v>
      </c>
      <c r="G1557" s="159" t="s">
        <v>23</v>
      </c>
      <c r="H1557" s="159" t="s">
        <v>60</v>
      </c>
      <c r="I1557" s="175">
        <v>40</v>
      </c>
      <c r="J1557" s="23"/>
    </row>
    <row r="1558" spans="1:10" x14ac:dyDescent="0.25">
      <c r="A1558" s="65" t="str">
        <f t="shared" si="24"/>
        <v>Cohort 201542644Den HaagTotaal0 tot 23 jaarEritreaTotaal</v>
      </c>
      <c r="B1558" s="159" t="s">
        <v>16</v>
      </c>
      <c r="C1558" s="166">
        <v>42644</v>
      </c>
      <c r="D1558" s="159" t="s">
        <v>7</v>
      </c>
      <c r="E1558" s="159" t="s">
        <v>8</v>
      </c>
      <c r="F1558" s="159" t="s">
        <v>26</v>
      </c>
      <c r="G1558" s="159" t="s">
        <v>24</v>
      </c>
      <c r="H1558" s="162" t="s">
        <v>8</v>
      </c>
      <c r="I1558" s="175">
        <v>50</v>
      </c>
      <c r="J1558" s="23"/>
    </row>
    <row r="1559" spans="1:10" x14ac:dyDescent="0.25">
      <c r="A1559" s="65" t="str">
        <f t="shared" si="24"/>
        <v xml:space="preserve">Cohort 201542644Den HaagTotaal0 tot 23 jaarEritreaPrimair onderwijs </v>
      </c>
      <c r="B1559" s="159" t="s">
        <v>16</v>
      </c>
      <c r="C1559" s="166">
        <v>42644</v>
      </c>
      <c r="D1559" s="159" t="s">
        <v>7</v>
      </c>
      <c r="E1559" s="159" t="s">
        <v>8</v>
      </c>
      <c r="F1559" s="159" t="s">
        <v>26</v>
      </c>
      <c r="G1559" s="159" t="s">
        <v>24</v>
      </c>
      <c r="H1559" s="174" t="s">
        <v>55</v>
      </c>
      <c r="I1559" s="175">
        <v>5</v>
      </c>
      <c r="J1559" s="23"/>
    </row>
    <row r="1560" spans="1:10" x14ac:dyDescent="0.25">
      <c r="A1560" s="65" t="str">
        <f t="shared" si="24"/>
        <v>Cohort 201542644Den HaagTotaal0 tot 23 jaarEritreaVoortgezet onderwijs</v>
      </c>
      <c r="B1560" s="159" t="s">
        <v>16</v>
      </c>
      <c r="C1560" s="166">
        <v>42644</v>
      </c>
      <c r="D1560" s="159" t="s">
        <v>7</v>
      </c>
      <c r="E1560" s="159" t="s">
        <v>8</v>
      </c>
      <c r="F1560" s="159" t="s">
        <v>26</v>
      </c>
      <c r="G1560" s="159" t="s">
        <v>24</v>
      </c>
      <c r="H1560" s="174" t="s">
        <v>56</v>
      </c>
      <c r="I1560" s="175">
        <v>0</v>
      </c>
      <c r="J1560" s="23"/>
    </row>
    <row r="1561" spans="1:10" x14ac:dyDescent="0.25">
      <c r="A1561" s="65" t="str">
        <f t="shared" si="24"/>
        <v xml:space="preserve">Cohort 201542644Den HaagTotaal0 tot 23 jaarEritreaMiddelbaar beroepsonderwijs (mbo) </v>
      </c>
      <c r="B1561" s="159" t="s">
        <v>16</v>
      </c>
      <c r="C1561" s="166">
        <v>42644</v>
      </c>
      <c r="D1561" s="159" t="s">
        <v>7</v>
      </c>
      <c r="E1561" s="159" t="s">
        <v>8</v>
      </c>
      <c r="F1561" s="159" t="s">
        <v>26</v>
      </c>
      <c r="G1561" s="159" t="s">
        <v>24</v>
      </c>
      <c r="H1561" s="174" t="s">
        <v>57</v>
      </c>
      <c r="I1561" s="175">
        <v>0</v>
      </c>
      <c r="J1561" s="23"/>
    </row>
    <row r="1562" spans="1:10" x14ac:dyDescent="0.25">
      <c r="A1562" s="65" t="str">
        <f t="shared" si="24"/>
        <v xml:space="preserve">Cohort 201542644Den HaagTotaal0 tot 23 jaarEritreaHoger beroepsonderwijs (hbo) </v>
      </c>
      <c r="B1562" s="159" t="s">
        <v>16</v>
      </c>
      <c r="C1562" s="166">
        <v>42644</v>
      </c>
      <c r="D1562" s="159" t="s">
        <v>7</v>
      </c>
      <c r="E1562" s="159" t="s">
        <v>8</v>
      </c>
      <c r="F1562" s="159" t="s">
        <v>26</v>
      </c>
      <c r="G1562" s="159" t="s">
        <v>24</v>
      </c>
      <c r="H1562" s="174" t="s">
        <v>58</v>
      </c>
      <c r="I1562" s="175">
        <v>0</v>
      </c>
      <c r="J1562" s="23"/>
    </row>
    <row r="1563" spans="1:10" x14ac:dyDescent="0.25">
      <c r="A1563" s="65" t="str">
        <f t="shared" si="24"/>
        <v xml:space="preserve">Cohort 201542644Den HaagTotaal0 tot 23 jaarEritreaWetenschappelijk onderwijs (wo) </v>
      </c>
      <c r="B1563" s="159" t="s">
        <v>16</v>
      </c>
      <c r="C1563" s="166">
        <v>42644</v>
      </c>
      <c r="D1563" s="159" t="s">
        <v>7</v>
      </c>
      <c r="E1563" s="159" t="s">
        <v>8</v>
      </c>
      <c r="F1563" s="159" t="s">
        <v>26</v>
      </c>
      <c r="G1563" s="159" t="s">
        <v>24</v>
      </c>
      <c r="H1563" s="174" t="s">
        <v>59</v>
      </c>
      <c r="I1563" s="175">
        <v>0</v>
      </c>
      <c r="J1563" s="23"/>
    </row>
    <row r="1564" spans="1:10" x14ac:dyDescent="0.25">
      <c r="A1564" s="65" t="str">
        <f t="shared" si="24"/>
        <v>Cohort 201542644Den HaagTotaal0 tot 23 jaarEritreaGeen onderwijs</v>
      </c>
      <c r="B1564" s="159" t="s">
        <v>16</v>
      </c>
      <c r="C1564" s="166">
        <v>42644</v>
      </c>
      <c r="D1564" s="159" t="s">
        <v>7</v>
      </c>
      <c r="E1564" s="159" t="s">
        <v>8</v>
      </c>
      <c r="F1564" s="159" t="s">
        <v>26</v>
      </c>
      <c r="G1564" s="159" t="s">
        <v>24</v>
      </c>
      <c r="H1564" s="159" t="s">
        <v>60</v>
      </c>
      <c r="I1564" s="175">
        <v>45</v>
      </c>
      <c r="J1564" s="23"/>
    </row>
    <row r="1565" spans="1:10" x14ac:dyDescent="0.25">
      <c r="A1565" s="65" t="str">
        <f t="shared" si="24"/>
        <v>Cohort 201542644Den HaagTotaal0 tot 23 jaarOverigTotaal</v>
      </c>
      <c r="B1565" s="159" t="s">
        <v>16</v>
      </c>
      <c r="C1565" s="166">
        <v>42644</v>
      </c>
      <c r="D1565" s="159" t="s">
        <v>7</v>
      </c>
      <c r="E1565" s="159" t="s">
        <v>8</v>
      </c>
      <c r="F1565" s="159" t="s">
        <v>26</v>
      </c>
      <c r="G1565" s="159" t="s">
        <v>25</v>
      </c>
      <c r="H1565" s="162" t="s">
        <v>8</v>
      </c>
      <c r="I1565" s="175">
        <v>40</v>
      </c>
      <c r="J1565" s="23"/>
    </row>
    <row r="1566" spans="1:10" x14ac:dyDescent="0.25">
      <c r="A1566" s="65" t="str">
        <f t="shared" si="24"/>
        <v xml:space="preserve">Cohort 201542644Den HaagTotaal0 tot 23 jaarOverigPrimair onderwijs </v>
      </c>
      <c r="B1566" s="159" t="s">
        <v>16</v>
      </c>
      <c r="C1566" s="166">
        <v>42644</v>
      </c>
      <c r="D1566" s="159" t="s">
        <v>7</v>
      </c>
      <c r="E1566" s="159" t="s">
        <v>8</v>
      </c>
      <c r="F1566" s="159" t="s">
        <v>26</v>
      </c>
      <c r="G1566" s="159" t="s">
        <v>25</v>
      </c>
      <c r="H1566" s="174" t="s">
        <v>55</v>
      </c>
      <c r="I1566" s="175">
        <v>10</v>
      </c>
      <c r="J1566" s="23"/>
    </row>
    <row r="1567" spans="1:10" x14ac:dyDescent="0.25">
      <c r="A1567" s="65" t="str">
        <f t="shared" si="24"/>
        <v>Cohort 201542644Den HaagTotaal0 tot 23 jaarOverigVoortgezet onderwijs</v>
      </c>
      <c r="B1567" s="159" t="s">
        <v>16</v>
      </c>
      <c r="C1567" s="166">
        <v>42644</v>
      </c>
      <c r="D1567" s="159" t="s">
        <v>7</v>
      </c>
      <c r="E1567" s="159" t="s">
        <v>8</v>
      </c>
      <c r="F1567" s="159" t="s">
        <v>26</v>
      </c>
      <c r="G1567" s="159" t="s">
        <v>25</v>
      </c>
      <c r="H1567" s="174" t="s">
        <v>56</v>
      </c>
      <c r="I1567" s="175">
        <v>15</v>
      </c>
      <c r="J1567" s="23"/>
    </row>
    <row r="1568" spans="1:10" x14ac:dyDescent="0.25">
      <c r="A1568" s="65" t="str">
        <f t="shared" si="24"/>
        <v xml:space="preserve">Cohort 201542644Den HaagTotaal0 tot 23 jaarOverigMiddelbaar beroepsonderwijs (mbo) </v>
      </c>
      <c r="B1568" s="159" t="s">
        <v>16</v>
      </c>
      <c r="C1568" s="166">
        <v>42644</v>
      </c>
      <c r="D1568" s="159" t="s">
        <v>7</v>
      </c>
      <c r="E1568" s="159" t="s">
        <v>8</v>
      </c>
      <c r="F1568" s="159" t="s">
        <v>26</v>
      </c>
      <c r="G1568" s="159" t="s">
        <v>25</v>
      </c>
      <c r="H1568" s="174" t="s">
        <v>57</v>
      </c>
      <c r="I1568" s="175">
        <v>5</v>
      </c>
      <c r="J1568" s="23"/>
    </row>
    <row r="1569" spans="1:10" x14ac:dyDescent="0.25">
      <c r="A1569" s="65" t="str">
        <f t="shared" si="24"/>
        <v xml:space="preserve">Cohort 201542644Den HaagTotaal0 tot 23 jaarOverigHoger beroepsonderwijs (hbo) </v>
      </c>
      <c r="B1569" s="159" t="s">
        <v>16</v>
      </c>
      <c r="C1569" s="166">
        <v>42644</v>
      </c>
      <c r="D1569" s="159" t="s">
        <v>7</v>
      </c>
      <c r="E1569" s="159" t="s">
        <v>8</v>
      </c>
      <c r="F1569" s="159" t="s">
        <v>26</v>
      </c>
      <c r="G1569" s="159" t="s">
        <v>25</v>
      </c>
      <c r="H1569" s="174" t="s">
        <v>58</v>
      </c>
      <c r="I1569" s="175">
        <v>0</v>
      </c>
      <c r="J1569" s="23"/>
    </row>
    <row r="1570" spans="1:10" x14ac:dyDescent="0.25">
      <c r="A1570" s="65" t="str">
        <f t="shared" si="24"/>
        <v xml:space="preserve">Cohort 201542644Den HaagTotaal0 tot 23 jaarOverigWetenschappelijk onderwijs (wo) </v>
      </c>
      <c r="B1570" s="159" t="s">
        <v>16</v>
      </c>
      <c r="C1570" s="166">
        <v>42644</v>
      </c>
      <c r="D1570" s="159" t="s">
        <v>7</v>
      </c>
      <c r="E1570" s="159" t="s">
        <v>8</v>
      </c>
      <c r="F1570" s="159" t="s">
        <v>26</v>
      </c>
      <c r="G1570" s="159" t="s">
        <v>25</v>
      </c>
      <c r="H1570" s="174" t="s">
        <v>59</v>
      </c>
      <c r="I1570" s="175">
        <v>0</v>
      </c>
      <c r="J1570" s="23"/>
    </row>
    <row r="1571" spans="1:10" x14ac:dyDescent="0.25">
      <c r="A1571" s="65" t="str">
        <f t="shared" si="24"/>
        <v>Cohort 201542644Den HaagTotaal0 tot 23 jaarOverigGeen onderwijs</v>
      </c>
      <c r="B1571" s="159" t="s">
        <v>16</v>
      </c>
      <c r="C1571" s="166">
        <v>42644</v>
      </c>
      <c r="D1571" s="159" t="s">
        <v>7</v>
      </c>
      <c r="E1571" s="159" t="s">
        <v>8</v>
      </c>
      <c r="F1571" s="159" t="s">
        <v>26</v>
      </c>
      <c r="G1571" s="159" t="s">
        <v>25</v>
      </c>
      <c r="H1571" s="159" t="s">
        <v>60</v>
      </c>
      <c r="I1571" s="175">
        <v>15</v>
      </c>
      <c r="J1571" s="23"/>
    </row>
    <row r="1572" spans="1:10" x14ac:dyDescent="0.25">
      <c r="A1572" s="65" t="str">
        <f t="shared" si="24"/>
        <v>Cohort 201542644Den HaagTotaal23 tot 30 jaarTotaalTotaal</v>
      </c>
      <c r="B1572" s="159" t="s">
        <v>16</v>
      </c>
      <c r="C1572" s="166">
        <v>42644</v>
      </c>
      <c r="D1572" s="159" t="s">
        <v>7</v>
      </c>
      <c r="E1572" s="159" t="s">
        <v>8</v>
      </c>
      <c r="F1572" s="159" t="s">
        <v>61</v>
      </c>
      <c r="G1572" s="159" t="s">
        <v>8</v>
      </c>
      <c r="H1572" s="162" t="s">
        <v>8</v>
      </c>
      <c r="I1572" s="175">
        <v>245</v>
      </c>
      <c r="J1572" s="23"/>
    </row>
    <row r="1573" spans="1:10" x14ac:dyDescent="0.25">
      <c r="A1573" s="65" t="str">
        <f t="shared" si="24"/>
        <v xml:space="preserve">Cohort 201542644Den HaagTotaal23 tot 30 jaarTotaalPrimair onderwijs </v>
      </c>
      <c r="B1573" s="159" t="s">
        <v>16</v>
      </c>
      <c r="C1573" s="166">
        <v>42644</v>
      </c>
      <c r="D1573" s="159" t="s">
        <v>7</v>
      </c>
      <c r="E1573" s="159" t="s">
        <v>8</v>
      </c>
      <c r="F1573" s="159" t="s">
        <v>61</v>
      </c>
      <c r="G1573" s="159" t="s">
        <v>8</v>
      </c>
      <c r="H1573" s="174" t="s">
        <v>55</v>
      </c>
      <c r="I1573" s="175">
        <v>0</v>
      </c>
      <c r="J1573" s="23"/>
    </row>
    <row r="1574" spans="1:10" x14ac:dyDescent="0.25">
      <c r="A1574" s="65" t="str">
        <f t="shared" si="24"/>
        <v>Cohort 201542644Den HaagTotaal23 tot 30 jaarTotaalVoortgezet onderwijs</v>
      </c>
      <c r="B1574" s="159" t="s">
        <v>16</v>
      </c>
      <c r="C1574" s="166">
        <v>42644</v>
      </c>
      <c r="D1574" s="159" t="s">
        <v>7</v>
      </c>
      <c r="E1574" s="159" t="s">
        <v>8</v>
      </c>
      <c r="F1574" s="159" t="s">
        <v>61</v>
      </c>
      <c r="G1574" s="159" t="s">
        <v>8</v>
      </c>
      <c r="H1574" s="174" t="s">
        <v>56</v>
      </c>
      <c r="I1574" s="175">
        <v>0</v>
      </c>
      <c r="J1574" s="23"/>
    </row>
    <row r="1575" spans="1:10" x14ac:dyDescent="0.25">
      <c r="A1575" s="65" t="str">
        <f t="shared" si="24"/>
        <v xml:space="preserve">Cohort 201542644Den HaagTotaal23 tot 30 jaarTotaalMiddelbaar beroepsonderwijs (mbo) </v>
      </c>
      <c r="B1575" s="159" t="s">
        <v>16</v>
      </c>
      <c r="C1575" s="166">
        <v>42644</v>
      </c>
      <c r="D1575" s="159" t="s">
        <v>7</v>
      </c>
      <c r="E1575" s="159" t="s">
        <v>8</v>
      </c>
      <c r="F1575" s="159" t="s">
        <v>61</v>
      </c>
      <c r="G1575" s="159" t="s">
        <v>8</v>
      </c>
      <c r="H1575" s="174" t="s">
        <v>57</v>
      </c>
      <c r="I1575" s="175">
        <v>0</v>
      </c>
      <c r="J1575" s="23"/>
    </row>
    <row r="1576" spans="1:10" x14ac:dyDescent="0.25">
      <c r="A1576" s="65" t="str">
        <f t="shared" si="24"/>
        <v xml:space="preserve">Cohort 201542644Den HaagTotaal23 tot 30 jaarTotaalHoger beroepsonderwijs (hbo) </v>
      </c>
      <c r="B1576" s="159" t="s">
        <v>16</v>
      </c>
      <c r="C1576" s="166">
        <v>42644</v>
      </c>
      <c r="D1576" s="159" t="s">
        <v>7</v>
      </c>
      <c r="E1576" s="159" t="s">
        <v>8</v>
      </c>
      <c r="F1576" s="159" t="s">
        <v>61</v>
      </c>
      <c r="G1576" s="159" t="s">
        <v>8</v>
      </c>
      <c r="H1576" s="174" t="s">
        <v>58</v>
      </c>
      <c r="I1576" s="175">
        <v>0</v>
      </c>
      <c r="J1576" s="23"/>
    </row>
    <row r="1577" spans="1:10" x14ac:dyDescent="0.25">
      <c r="A1577" s="65" t="str">
        <f t="shared" si="24"/>
        <v xml:space="preserve">Cohort 201542644Den HaagTotaal23 tot 30 jaarTotaalWetenschappelijk onderwijs (wo) </v>
      </c>
      <c r="B1577" s="159" t="s">
        <v>16</v>
      </c>
      <c r="C1577" s="166">
        <v>42644</v>
      </c>
      <c r="D1577" s="159" t="s">
        <v>7</v>
      </c>
      <c r="E1577" s="159" t="s">
        <v>8</v>
      </c>
      <c r="F1577" s="159" t="s">
        <v>61</v>
      </c>
      <c r="G1577" s="159" t="s">
        <v>8</v>
      </c>
      <c r="H1577" s="174" t="s">
        <v>59</v>
      </c>
      <c r="I1577" s="175">
        <v>0</v>
      </c>
      <c r="J1577" s="23"/>
    </row>
    <row r="1578" spans="1:10" x14ac:dyDescent="0.25">
      <c r="A1578" s="65" t="str">
        <f t="shared" si="24"/>
        <v>Cohort 201542644Den HaagTotaal23 tot 30 jaarTotaalGeen onderwijs</v>
      </c>
      <c r="B1578" s="159" t="s">
        <v>16</v>
      </c>
      <c r="C1578" s="166">
        <v>42644</v>
      </c>
      <c r="D1578" s="159" t="s">
        <v>7</v>
      </c>
      <c r="E1578" s="159" t="s">
        <v>8</v>
      </c>
      <c r="F1578" s="159" t="s">
        <v>61</v>
      </c>
      <c r="G1578" s="159" t="s">
        <v>8</v>
      </c>
      <c r="H1578" s="159" t="s">
        <v>60</v>
      </c>
      <c r="I1578" s="175">
        <v>240</v>
      </c>
      <c r="J1578" s="23"/>
    </row>
    <row r="1579" spans="1:10" x14ac:dyDescent="0.25">
      <c r="A1579" s="65" t="str">
        <f t="shared" si="24"/>
        <v>Cohort 201542644Den HaagTotaal23 tot 30 jaarSyriëTotaal</v>
      </c>
      <c r="B1579" s="159" t="s">
        <v>16</v>
      </c>
      <c r="C1579" s="166">
        <v>42644</v>
      </c>
      <c r="D1579" s="159" t="s">
        <v>7</v>
      </c>
      <c r="E1579" s="159" t="s">
        <v>8</v>
      </c>
      <c r="F1579" s="159" t="s">
        <v>61</v>
      </c>
      <c r="G1579" s="159" t="s">
        <v>23</v>
      </c>
      <c r="H1579" s="162" t="s">
        <v>8</v>
      </c>
      <c r="I1579" s="175">
        <v>80</v>
      </c>
      <c r="J1579" s="23"/>
    </row>
    <row r="1580" spans="1:10" x14ac:dyDescent="0.25">
      <c r="A1580" s="65" t="str">
        <f t="shared" si="24"/>
        <v xml:space="preserve">Cohort 201542644Den HaagTotaal23 tot 30 jaarSyriëPrimair onderwijs </v>
      </c>
      <c r="B1580" s="159" t="s">
        <v>16</v>
      </c>
      <c r="C1580" s="166">
        <v>42644</v>
      </c>
      <c r="D1580" s="159" t="s">
        <v>7</v>
      </c>
      <c r="E1580" s="159" t="s">
        <v>8</v>
      </c>
      <c r="F1580" s="159" t="s">
        <v>61</v>
      </c>
      <c r="G1580" s="159" t="s">
        <v>23</v>
      </c>
      <c r="H1580" s="174" t="s">
        <v>55</v>
      </c>
      <c r="I1580" s="175">
        <v>0</v>
      </c>
      <c r="J1580" s="23"/>
    </row>
    <row r="1581" spans="1:10" x14ac:dyDescent="0.25">
      <c r="A1581" s="65" t="str">
        <f t="shared" si="24"/>
        <v>Cohort 201542644Den HaagTotaal23 tot 30 jaarSyriëVoortgezet onderwijs</v>
      </c>
      <c r="B1581" s="159" t="s">
        <v>16</v>
      </c>
      <c r="C1581" s="166">
        <v>42644</v>
      </c>
      <c r="D1581" s="159" t="s">
        <v>7</v>
      </c>
      <c r="E1581" s="159" t="s">
        <v>8</v>
      </c>
      <c r="F1581" s="159" t="s">
        <v>61</v>
      </c>
      <c r="G1581" s="159" t="s">
        <v>23</v>
      </c>
      <c r="H1581" s="174" t="s">
        <v>56</v>
      </c>
      <c r="I1581" s="175">
        <v>0</v>
      </c>
      <c r="J1581" s="23"/>
    </row>
    <row r="1582" spans="1:10" x14ac:dyDescent="0.25">
      <c r="A1582" s="65" t="str">
        <f t="shared" si="24"/>
        <v xml:space="preserve">Cohort 201542644Den HaagTotaal23 tot 30 jaarSyriëMiddelbaar beroepsonderwijs (mbo) </v>
      </c>
      <c r="B1582" s="159" t="s">
        <v>16</v>
      </c>
      <c r="C1582" s="166">
        <v>42644</v>
      </c>
      <c r="D1582" s="159" t="s">
        <v>7</v>
      </c>
      <c r="E1582" s="159" t="s">
        <v>8</v>
      </c>
      <c r="F1582" s="159" t="s">
        <v>61</v>
      </c>
      <c r="G1582" s="159" t="s">
        <v>23</v>
      </c>
      <c r="H1582" s="174" t="s">
        <v>57</v>
      </c>
      <c r="I1582" s="175">
        <v>0</v>
      </c>
      <c r="J1582" s="23"/>
    </row>
    <row r="1583" spans="1:10" x14ac:dyDescent="0.25">
      <c r="A1583" s="65" t="str">
        <f t="shared" si="24"/>
        <v xml:space="preserve">Cohort 201542644Den HaagTotaal23 tot 30 jaarSyriëHoger beroepsonderwijs (hbo) </v>
      </c>
      <c r="B1583" s="159" t="s">
        <v>16</v>
      </c>
      <c r="C1583" s="166">
        <v>42644</v>
      </c>
      <c r="D1583" s="159" t="s">
        <v>7</v>
      </c>
      <c r="E1583" s="159" t="s">
        <v>8</v>
      </c>
      <c r="F1583" s="159" t="s">
        <v>61</v>
      </c>
      <c r="G1583" s="159" t="s">
        <v>23</v>
      </c>
      <c r="H1583" s="174" t="s">
        <v>58</v>
      </c>
      <c r="I1583" s="175">
        <v>0</v>
      </c>
      <c r="J1583" s="23"/>
    </row>
    <row r="1584" spans="1:10" x14ac:dyDescent="0.25">
      <c r="A1584" s="65" t="str">
        <f t="shared" si="24"/>
        <v xml:space="preserve">Cohort 201542644Den HaagTotaal23 tot 30 jaarSyriëWetenschappelijk onderwijs (wo) </v>
      </c>
      <c r="B1584" s="159" t="s">
        <v>16</v>
      </c>
      <c r="C1584" s="166">
        <v>42644</v>
      </c>
      <c r="D1584" s="159" t="s">
        <v>7</v>
      </c>
      <c r="E1584" s="159" t="s">
        <v>8</v>
      </c>
      <c r="F1584" s="159" t="s">
        <v>61</v>
      </c>
      <c r="G1584" s="159" t="s">
        <v>23</v>
      </c>
      <c r="H1584" s="174" t="s">
        <v>59</v>
      </c>
      <c r="I1584" s="175">
        <v>0</v>
      </c>
      <c r="J1584" s="23"/>
    </row>
    <row r="1585" spans="1:10" x14ac:dyDescent="0.25">
      <c r="A1585" s="65" t="str">
        <f t="shared" si="24"/>
        <v>Cohort 201542644Den HaagTotaal23 tot 30 jaarSyriëGeen onderwijs</v>
      </c>
      <c r="B1585" s="159" t="s">
        <v>16</v>
      </c>
      <c r="C1585" s="166">
        <v>42644</v>
      </c>
      <c r="D1585" s="159" t="s">
        <v>7</v>
      </c>
      <c r="E1585" s="159" t="s">
        <v>8</v>
      </c>
      <c r="F1585" s="159" t="s">
        <v>61</v>
      </c>
      <c r="G1585" s="159" t="s">
        <v>23</v>
      </c>
      <c r="H1585" s="159" t="s">
        <v>60</v>
      </c>
      <c r="I1585" s="175">
        <v>80</v>
      </c>
      <c r="J1585" s="23"/>
    </row>
    <row r="1586" spans="1:10" x14ac:dyDescent="0.25">
      <c r="A1586" s="65" t="str">
        <f t="shared" si="24"/>
        <v>Cohort 201542644Den HaagTotaal23 tot 30 jaarEritreaTotaal</v>
      </c>
      <c r="B1586" s="159" t="s">
        <v>16</v>
      </c>
      <c r="C1586" s="166">
        <v>42644</v>
      </c>
      <c r="D1586" s="159" t="s">
        <v>7</v>
      </c>
      <c r="E1586" s="159" t="s">
        <v>8</v>
      </c>
      <c r="F1586" s="159" t="s">
        <v>61</v>
      </c>
      <c r="G1586" s="159" t="s">
        <v>24</v>
      </c>
      <c r="H1586" s="162" t="s">
        <v>8</v>
      </c>
      <c r="I1586" s="175">
        <v>130</v>
      </c>
      <c r="J1586" s="23"/>
    </row>
    <row r="1587" spans="1:10" x14ac:dyDescent="0.25">
      <c r="A1587" s="65" t="str">
        <f t="shared" si="24"/>
        <v xml:space="preserve">Cohort 201542644Den HaagTotaal23 tot 30 jaarEritreaPrimair onderwijs </v>
      </c>
      <c r="B1587" s="159" t="s">
        <v>16</v>
      </c>
      <c r="C1587" s="166">
        <v>42644</v>
      </c>
      <c r="D1587" s="159" t="s">
        <v>7</v>
      </c>
      <c r="E1587" s="159" t="s">
        <v>8</v>
      </c>
      <c r="F1587" s="159" t="s">
        <v>61</v>
      </c>
      <c r="G1587" s="159" t="s">
        <v>24</v>
      </c>
      <c r="H1587" s="174" t="s">
        <v>55</v>
      </c>
      <c r="I1587" s="175">
        <v>0</v>
      </c>
      <c r="J1587" s="23"/>
    </row>
    <row r="1588" spans="1:10" x14ac:dyDescent="0.25">
      <c r="A1588" s="65" t="str">
        <f t="shared" si="24"/>
        <v>Cohort 201542644Den HaagTotaal23 tot 30 jaarEritreaVoortgezet onderwijs</v>
      </c>
      <c r="B1588" s="159" t="s">
        <v>16</v>
      </c>
      <c r="C1588" s="166">
        <v>42644</v>
      </c>
      <c r="D1588" s="159" t="s">
        <v>7</v>
      </c>
      <c r="E1588" s="159" t="s">
        <v>8</v>
      </c>
      <c r="F1588" s="159" t="s">
        <v>61</v>
      </c>
      <c r="G1588" s="159" t="s">
        <v>24</v>
      </c>
      <c r="H1588" s="174" t="s">
        <v>56</v>
      </c>
      <c r="I1588" s="175">
        <v>0</v>
      </c>
      <c r="J1588" s="23"/>
    </row>
    <row r="1589" spans="1:10" x14ac:dyDescent="0.25">
      <c r="A1589" s="65" t="str">
        <f t="shared" si="24"/>
        <v xml:space="preserve">Cohort 201542644Den HaagTotaal23 tot 30 jaarEritreaMiddelbaar beroepsonderwijs (mbo) </v>
      </c>
      <c r="B1589" s="159" t="s">
        <v>16</v>
      </c>
      <c r="C1589" s="166">
        <v>42644</v>
      </c>
      <c r="D1589" s="159" t="s">
        <v>7</v>
      </c>
      <c r="E1589" s="159" t="s">
        <v>8</v>
      </c>
      <c r="F1589" s="159" t="s">
        <v>61</v>
      </c>
      <c r="G1589" s="159" t="s">
        <v>24</v>
      </c>
      <c r="H1589" s="174" t="s">
        <v>57</v>
      </c>
      <c r="I1589" s="175">
        <v>0</v>
      </c>
      <c r="J1589" s="23"/>
    </row>
    <row r="1590" spans="1:10" x14ac:dyDescent="0.25">
      <c r="A1590" s="65" t="str">
        <f t="shared" si="24"/>
        <v xml:space="preserve">Cohort 201542644Den HaagTotaal23 tot 30 jaarEritreaHoger beroepsonderwijs (hbo) </v>
      </c>
      <c r="B1590" s="159" t="s">
        <v>16</v>
      </c>
      <c r="C1590" s="166">
        <v>42644</v>
      </c>
      <c r="D1590" s="159" t="s">
        <v>7</v>
      </c>
      <c r="E1590" s="159" t="s">
        <v>8</v>
      </c>
      <c r="F1590" s="159" t="s">
        <v>61</v>
      </c>
      <c r="G1590" s="159" t="s">
        <v>24</v>
      </c>
      <c r="H1590" s="174" t="s">
        <v>58</v>
      </c>
      <c r="I1590" s="175">
        <v>0</v>
      </c>
      <c r="J1590" s="23"/>
    </row>
    <row r="1591" spans="1:10" x14ac:dyDescent="0.25">
      <c r="A1591" s="65" t="str">
        <f t="shared" si="24"/>
        <v xml:space="preserve">Cohort 201542644Den HaagTotaal23 tot 30 jaarEritreaWetenschappelijk onderwijs (wo) </v>
      </c>
      <c r="B1591" s="159" t="s">
        <v>16</v>
      </c>
      <c r="C1591" s="166">
        <v>42644</v>
      </c>
      <c r="D1591" s="159" t="s">
        <v>7</v>
      </c>
      <c r="E1591" s="159" t="s">
        <v>8</v>
      </c>
      <c r="F1591" s="159" t="s">
        <v>61</v>
      </c>
      <c r="G1591" s="159" t="s">
        <v>24</v>
      </c>
      <c r="H1591" s="174" t="s">
        <v>59</v>
      </c>
      <c r="I1591" s="175">
        <v>0</v>
      </c>
      <c r="J1591" s="23"/>
    </row>
    <row r="1592" spans="1:10" x14ac:dyDescent="0.25">
      <c r="A1592" s="65" t="str">
        <f t="shared" si="24"/>
        <v>Cohort 201542644Den HaagTotaal23 tot 30 jaarEritreaGeen onderwijs</v>
      </c>
      <c r="B1592" s="159" t="s">
        <v>16</v>
      </c>
      <c r="C1592" s="166">
        <v>42644</v>
      </c>
      <c r="D1592" s="159" t="s">
        <v>7</v>
      </c>
      <c r="E1592" s="159" t="s">
        <v>8</v>
      </c>
      <c r="F1592" s="159" t="s">
        <v>61</v>
      </c>
      <c r="G1592" s="159" t="s">
        <v>24</v>
      </c>
      <c r="H1592" s="159" t="s">
        <v>60</v>
      </c>
      <c r="I1592" s="175">
        <v>130</v>
      </c>
      <c r="J1592" s="23"/>
    </row>
    <row r="1593" spans="1:10" x14ac:dyDescent="0.25">
      <c r="A1593" s="65" t="str">
        <f t="shared" si="24"/>
        <v>Cohort 201542644Den HaagTotaal23 tot 30 jaarOverigTotaal</v>
      </c>
      <c r="B1593" s="159" t="s">
        <v>16</v>
      </c>
      <c r="C1593" s="166">
        <v>42644</v>
      </c>
      <c r="D1593" s="159" t="s">
        <v>7</v>
      </c>
      <c r="E1593" s="159" t="s">
        <v>8</v>
      </c>
      <c r="F1593" s="159" t="s">
        <v>61</v>
      </c>
      <c r="G1593" s="159" t="s">
        <v>25</v>
      </c>
      <c r="H1593" s="162" t="s">
        <v>8</v>
      </c>
      <c r="I1593" s="175">
        <v>35</v>
      </c>
      <c r="J1593" s="23"/>
    </row>
    <row r="1594" spans="1:10" x14ac:dyDescent="0.25">
      <c r="A1594" s="65" t="str">
        <f t="shared" si="24"/>
        <v xml:space="preserve">Cohort 201542644Den HaagTotaal23 tot 30 jaarOverigPrimair onderwijs </v>
      </c>
      <c r="B1594" s="159" t="s">
        <v>16</v>
      </c>
      <c r="C1594" s="166">
        <v>42644</v>
      </c>
      <c r="D1594" s="159" t="s">
        <v>7</v>
      </c>
      <c r="E1594" s="159" t="s">
        <v>8</v>
      </c>
      <c r="F1594" s="159" t="s">
        <v>61</v>
      </c>
      <c r="G1594" s="159" t="s">
        <v>25</v>
      </c>
      <c r="H1594" s="174" t="s">
        <v>55</v>
      </c>
      <c r="I1594" s="175">
        <v>0</v>
      </c>
      <c r="J1594" s="23"/>
    </row>
    <row r="1595" spans="1:10" x14ac:dyDescent="0.25">
      <c r="A1595" s="65" t="str">
        <f t="shared" si="24"/>
        <v>Cohort 201542644Den HaagTotaal23 tot 30 jaarOverigVoortgezet onderwijs</v>
      </c>
      <c r="B1595" s="159" t="s">
        <v>16</v>
      </c>
      <c r="C1595" s="166">
        <v>42644</v>
      </c>
      <c r="D1595" s="159" t="s">
        <v>7</v>
      </c>
      <c r="E1595" s="159" t="s">
        <v>8</v>
      </c>
      <c r="F1595" s="159" t="s">
        <v>61</v>
      </c>
      <c r="G1595" s="159" t="s">
        <v>25</v>
      </c>
      <c r="H1595" s="174" t="s">
        <v>56</v>
      </c>
      <c r="I1595" s="175">
        <v>0</v>
      </c>
      <c r="J1595" s="23"/>
    </row>
    <row r="1596" spans="1:10" x14ac:dyDescent="0.25">
      <c r="A1596" s="65" t="str">
        <f t="shared" si="24"/>
        <v xml:space="preserve">Cohort 201542644Den HaagTotaal23 tot 30 jaarOverigMiddelbaar beroepsonderwijs (mbo) </v>
      </c>
      <c r="B1596" s="159" t="s">
        <v>16</v>
      </c>
      <c r="C1596" s="166">
        <v>42644</v>
      </c>
      <c r="D1596" s="159" t="s">
        <v>7</v>
      </c>
      <c r="E1596" s="159" t="s">
        <v>8</v>
      </c>
      <c r="F1596" s="159" t="s">
        <v>61</v>
      </c>
      <c r="G1596" s="159" t="s">
        <v>25</v>
      </c>
      <c r="H1596" s="174" t="s">
        <v>57</v>
      </c>
      <c r="I1596" s="175">
        <v>0</v>
      </c>
      <c r="J1596" s="23"/>
    </row>
    <row r="1597" spans="1:10" x14ac:dyDescent="0.25">
      <c r="A1597" s="65" t="str">
        <f t="shared" si="24"/>
        <v xml:space="preserve">Cohort 201542644Den HaagTotaal23 tot 30 jaarOverigHoger beroepsonderwijs (hbo) </v>
      </c>
      <c r="B1597" s="159" t="s">
        <v>16</v>
      </c>
      <c r="C1597" s="166">
        <v>42644</v>
      </c>
      <c r="D1597" s="159" t="s">
        <v>7</v>
      </c>
      <c r="E1597" s="159" t="s">
        <v>8</v>
      </c>
      <c r="F1597" s="159" t="s">
        <v>61</v>
      </c>
      <c r="G1597" s="159" t="s">
        <v>25</v>
      </c>
      <c r="H1597" s="174" t="s">
        <v>58</v>
      </c>
      <c r="I1597" s="175">
        <v>0</v>
      </c>
      <c r="J1597" s="23"/>
    </row>
    <row r="1598" spans="1:10" x14ac:dyDescent="0.25">
      <c r="A1598" s="65" t="str">
        <f t="shared" si="24"/>
        <v xml:space="preserve">Cohort 201542644Den HaagTotaal23 tot 30 jaarOverigWetenschappelijk onderwijs (wo) </v>
      </c>
      <c r="B1598" s="159" t="s">
        <v>16</v>
      </c>
      <c r="C1598" s="166">
        <v>42644</v>
      </c>
      <c r="D1598" s="159" t="s">
        <v>7</v>
      </c>
      <c r="E1598" s="159" t="s">
        <v>8</v>
      </c>
      <c r="F1598" s="159" t="s">
        <v>61</v>
      </c>
      <c r="G1598" s="159" t="s">
        <v>25</v>
      </c>
      <c r="H1598" s="174" t="s">
        <v>59</v>
      </c>
      <c r="I1598" s="175">
        <v>0</v>
      </c>
      <c r="J1598" s="23"/>
    </row>
    <row r="1599" spans="1:10" x14ac:dyDescent="0.25">
      <c r="A1599" s="65" t="str">
        <f t="shared" si="24"/>
        <v>Cohort 201542644Den HaagTotaal23 tot 30 jaarOverigGeen onderwijs</v>
      </c>
      <c r="B1599" s="159" t="s">
        <v>16</v>
      </c>
      <c r="C1599" s="166">
        <v>42644</v>
      </c>
      <c r="D1599" s="159" t="s">
        <v>7</v>
      </c>
      <c r="E1599" s="159" t="s">
        <v>8</v>
      </c>
      <c r="F1599" s="159" t="s">
        <v>61</v>
      </c>
      <c r="G1599" s="159" t="s">
        <v>25</v>
      </c>
      <c r="H1599" s="159" t="s">
        <v>60</v>
      </c>
      <c r="I1599" s="175">
        <v>35</v>
      </c>
      <c r="J1599" s="23"/>
    </row>
    <row r="1600" spans="1:10" x14ac:dyDescent="0.25">
      <c r="A1600" s="65" t="str">
        <f t="shared" si="24"/>
        <v>Cohort 201542644Den HaagManTotaalTotaalTotaal</v>
      </c>
      <c r="B1600" s="159" t="s">
        <v>16</v>
      </c>
      <c r="C1600" s="166">
        <v>42644</v>
      </c>
      <c r="D1600" s="159" t="s">
        <v>7</v>
      </c>
      <c r="E1600" s="159" t="s">
        <v>28</v>
      </c>
      <c r="F1600" s="159" t="s">
        <v>8</v>
      </c>
      <c r="G1600" s="159" t="s">
        <v>8</v>
      </c>
      <c r="H1600" s="162" t="s">
        <v>8</v>
      </c>
      <c r="I1600" s="175">
        <v>300</v>
      </c>
      <c r="J1600" s="23"/>
    </row>
    <row r="1601" spans="1:10" x14ac:dyDescent="0.25">
      <c r="A1601" s="65" t="str">
        <f t="shared" si="24"/>
        <v xml:space="preserve">Cohort 201542644Den HaagManTotaalTotaalPrimair onderwijs </v>
      </c>
      <c r="B1601" s="159" t="s">
        <v>16</v>
      </c>
      <c r="C1601" s="166">
        <v>42644</v>
      </c>
      <c r="D1601" s="159" t="s">
        <v>7</v>
      </c>
      <c r="E1601" s="159" t="s">
        <v>28</v>
      </c>
      <c r="F1601" s="159" t="s">
        <v>8</v>
      </c>
      <c r="G1601" s="159" t="s">
        <v>8</v>
      </c>
      <c r="H1601" s="174" t="s">
        <v>55</v>
      </c>
      <c r="I1601" s="175">
        <v>20</v>
      </c>
      <c r="J1601" s="23"/>
    </row>
    <row r="1602" spans="1:10" x14ac:dyDescent="0.25">
      <c r="A1602" s="65" t="str">
        <f t="shared" si="24"/>
        <v>Cohort 201542644Den HaagManTotaalTotaalVoortgezet onderwijs</v>
      </c>
      <c r="B1602" s="159" t="s">
        <v>16</v>
      </c>
      <c r="C1602" s="166">
        <v>42644</v>
      </c>
      <c r="D1602" s="159" t="s">
        <v>7</v>
      </c>
      <c r="E1602" s="159" t="s">
        <v>28</v>
      </c>
      <c r="F1602" s="159" t="s">
        <v>8</v>
      </c>
      <c r="G1602" s="159" t="s">
        <v>8</v>
      </c>
      <c r="H1602" s="174" t="s">
        <v>56</v>
      </c>
      <c r="I1602" s="175">
        <v>20</v>
      </c>
      <c r="J1602" s="23"/>
    </row>
    <row r="1603" spans="1:10" x14ac:dyDescent="0.25">
      <c r="A1603" s="65" t="str">
        <f t="shared" si="24"/>
        <v xml:space="preserve">Cohort 201542644Den HaagManTotaalTotaalMiddelbaar beroepsonderwijs (mbo) </v>
      </c>
      <c r="B1603" s="159" t="s">
        <v>16</v>
      </c>
      <c r="C1603" s="166">
        <v>42644</v>
      </c>
      <c r="D1603" s="159" t="s">
        <v>7</v>
      </c>
      <c r="E1603" s="159" t="s">
        <v>28</v>
      </c>
      <c r="F1603" s="159" t="s">
        <v>8</v>
      </c>
      <c r="G1603" s="159" t="s">
        <v>8</v>
      </c>
      <c r="H1603" s="174" t="s">
        <v>57</v>
      </c>
      <c r="I1603" s="175">
        <v>10</v>
      </c>
      <c r="J1603" s="23"/>
    </row>
    <row r="1604" spans="1:10" x14ac:dyDescent="0.25">
      <c r="A1604" s="65" t="str">
        <f t="shared" si="24"/>
        <v xml:space="preserve">Cohort 201542644Den HaagManTotaalTotaalHoger beroepsonderwijs (hbo) </v>
      </c>
      <c r="B1604" s="159" t="s">
        <v>16</v>
      </c>
      <c r="C1604" s="166">
        <v>42644</v>
      </c>
      <c r="D1604" s="159" t="s">
        <v>7</v>
      </c>
      <c r="E1604" s="159" t="s">
        <v>28</v>
      </c>
      <c r="F1604" s="159" t="s">
        <v>8</v>
      </c>
      <c r="G1604" s="159" t="s">
        <v>8</v>
      </c>
      <c r="H1604" s="174" t="s">
        <v>58</v>
      </c>
      <c r="I1604" s="175">
        <v>0</v>
      </c>
      <c r="J1604" s="23"/>
    </row>
    <row r="1605" spans="1:10" x14ac:dyDescent="0.25">
      <c r="A1605" s="65" t="str">
        <f t="shared" ref="A1605:A1668" si="25">B1605&amp;C1605&amp;D1605&amp;E1605&amp;F1605&amp;G1605&amp;H1605</f>
        <v xml:space="preserve">Cohort 201542644Den HaagManTotaalTotaalWetenschappelijk onderwijs (wo) </v>
      </c>
      <c r="B1605" s="159" t="s">
        <v>16</v>
      </c>
      <c r="C1605" s="166">
        <v>42644</v>
      </c>
      <c r="D1605" s="159" t="s">
        <v>7</v>
      </c>
      <c r="E1605" s="159" t="s">
        <v>28</v>
      </c>
      <c r="F1605" s="159" t="s">
        <v>8</v>
      </c>
      <c r="G1605" s="159" t="s">
        <v>8</v>
      </c>
      <c r="H1605" s="174" t="s">
        <v>59</v>
      </c>
      <c r="I1605" s="175">
        <v>0</v>
      </c>
      <c r="J1605" s="23"/>
    </row>
    <row r="1606" spans="1:10" x14ac:dyDescent="0.25">
      <c r="A1606" s="65" t="str">
        <f t="shared" si="25"/>
        <v>Cohort 201542644Den HaagManTotaalTotaalGeen onderwijs</v>
      </c>
      <c r="B1606" s="159" t="s">
        <v>16</v>
      </c>
      <c r="C1606" s="166">
        <v>42644</v>
      </c>
      <c r="D1606" s="159" t="s">
        <v>7</v>
      </c>
      <c r="E1606" s="159" t="s">
        <v>28</v>
      </c>
      <c r="F1606" s="159" t="s">
        <v>8</v>
      </c>
      <c r="G1606" s="159" t="s">
        <v>8</v>
      </c>
      <c r="H1606" s="159" t="s">
        <v>60</v>
      </c>
      <c r="I1606" s="175">
        <v>250</v>
      </c>
      <c r="J1606" s="23"/>
    </row>
    <row r="1607" spans="1:10" x14ac:dyDescent="0.25">
      <c r="A1607" s="65" t="str">
        <f t="shared" si="25"/>
        <v>Cohort 201542644Den HaagManTotaalSyriëTotaal</v>
      </c>
      <c r="B1607" s="159" t="s">
        <v>16</v>
      </c>
      <c r="C1607" s="166">
        <v>42644</v>
      </c>
      <c r="D1607" s="159" t="s">
        <v>7</v>
      </c>
      <c r="E1607" s="159" t="s">
        <v>28</v>
      </c>
      <c r="F1607" s="159" t="s">
        <v>8</v>
      </c>
      <c r="G1607" s="159" t="s">
        <v>23</v>
      </c>
      <c r="H1607" s="162" t="s">
        <v>8</v>
      </c>
      <c r="I1607" s="175">
        <v>115</v>
      </c>
      <c r="J1607" s="23"/>
    </row>
    <row r="1608" spans="1:10" x14ac:dyDescent="0.25">
      <c r="A1608" s="65" t="str">
        <f t="shared" si="25"/>
        <v xml:space="preserve">Cohort 201542644Den HaagManTotaalSyriëPrimair onderwijs </v>
      </c>
      <c r="B1608" s="159" t="s">
        <v>16</v>
      </c>
      <c r="C1608" s="166">
        <v>42644</v>
      </c>
      <c r="D1608" s="159" t="s">
        <v>7</v>
      </c>
      <c r="E1608" s="159" t="s">
        <v>28</v>
      </c>
      <c r="F1608" s="159" t="s">
        <v>8</v>
      </c>
      <c r="G1608" s="159" t="s">
        <v>23</v>
      </c>
      <c r="H1608" s="174" t="s">
        <v>55</v>
      </c>
      <c r="I1608" s="175">
        <v>15</v>
      </c>
      <c r="J1608" s="23"/>
    </row>
    <row r="1609" spans="1:10" x14ac:dyDescent="0.25">
      <c r="A1609" s="65" t="str">
        <f t="shared" si="25"/>
        <v>Cohort 201542644Den HaagManTotaalSyriëVoortgezet onderwijs</v>
      </c>
      <c r="B1609" s="159" t="s">
        <v>16</v>
      </c>
      <c r="C1609" s="166">
        <v>42644</v>
      </c>
      <c r="D1609" s="159" t="s">
        <v>7</v>
      </c>
      <c r="E1609" s="159" t="s">
        <v>28</v>
      </c>
      <c r="F1609" s="159" t="s">
        <v>8</v>
      </c>
      <c r="G1609" s="159" t="s">
        <v>23</v>
      </c>
      <c r="H1609" s="174" t="s">
        <v>56</v>
      </c>
      <c r="I1609" s="175">
        <v>10</v>
      </c>
      <c r="J1609" s="23"/>
    </row>
    <row r="1610" spans="1:10" x14ac:dyDescent="0.25">
      <c r="A1610" s="65" t="str">
        <f t="shared" si="25"/>
        <v xml:space="preserve">Cohort 201542644Den HaagManTotaalSyriëMiddelbaar beroepsonderwijs (mbo) </v>
      </c>
      <c r="B1610" s="159" t="s">
        <v>16</v>
      </c>
      <c r="C1610" s="166">
        <v>42644</v>
      </c>
      <c r="D1610" s="159" t="s">
        <v>7</v>
      </c>
      <c r="E1610" s="159" t="s">
        <v>28</v>
      </c>
      <c r="F1610" s="159" t="s">
        <v>8</v>
      </c>
      <c r="G1610" s="159" t="s">
        <v>23</v>
      </c>
      <c r="H1610" s="174" t="s">
        <v>57</v>
      </c>
      <c r="I1610" s="175">
        <v>5</v>
      </c>
      <c r="J1610" s="23"/>
    </row>
    <row r="1611" spans="1:10" x14ac:dyDescent="0.25">
      <c r="A1611" s="65" t="str">
        <f t="shared" si="25"/>
        <v xml:space="preserve">Cohort 201542644Den HaagManTotaalSyriëHoger beroepsonderwijs (hbo) </v>
      </c>
      <c r="B1611" s="159" t="s">
        <v>16</v>
      </c>
      <c r="C1611" s="166">
        <v>42644</v>
      </c>
      <c r="D1611" s="159" t="s">
        <v>7</v>
      </c>
      <c r="E1611" s="159" t="s">
        <v>28</v>
      </c>
      <c r="F1611" s="159" t="s">
        <v>8</v>
      </c>
      <c r="G1611" s="159" t="s">
        <v>23</v>
      </c>
      <c r="H1611" s="174" t="s">
        <v>58</v>
      </c>
      <c r="I1611" s="175">
        <v>0</v>
      </c>
      <c r="J1611" s="23"/>
    </row>
    <row r="1612" spans="1:10" x14ac:dyDescent="0.25">
      <c r="A1612" s="65" t="str">
        <f t="shared" si="25"/>
        <v xml:space="preserve">Cohort 201542644Den HaagManTotaalSyriëWetenschappelijk onderwijs (wo) </v>
      </c>
      <c r="B1612" s="159" t="s">
        <v>16</v>
      </c>
      <c r="C1612" s="166">
        <v>42644</v>
      </c>
      <c r="D1612" s="159" t="s">
        <v>7</v>
      </c>
      <c r="E1612" s="159" t="s">
        <v>28</v>
      </c>
      <c r="F1612" s="159" t="s">
        <v>8</v>
      </c>
      <c r="G1612" s="159" t="s">
        <v>23</v>
      </c>
      <c r="H1612" s="174" t="s">
        <v>59</v>
      </c>
      <c r="I1612" s="175">
        <v>0</v>
      </c>
      <c r="J1612" s="23"/>
    </row>
    <row r="1613" spans="1:10" x14ac:dyDescent="0.25">
      <c r="A1613" s="65" t="str">
        <f t="shared" si="25"/>
        <v>Cohort 201542644Den HaagManTotaalSyriëGeen onderwijs</v>
      </c>
      <c r="B1613" s="159" t="s">
        <v>16</v>
      </c>
      <c r="C1613" s="166">
        <v>42644</v>
      </c>
      <c r="D1613" s="159" t="s">
        <v>7</v>
      </c>
      <c r="E1613" s="159" t="s">
        <v>28</v>
      </c>
      <c r="F1613" s="159" t="s">
        <v>8</v>
      </c>
      <c r="G1613" s="159" t="s">
        <v>23</v>
      </c>
      <c r="H1613" s="159" t="s">
        <v>60</v>
      </c>
      <c r="I1613" s="175">
        <v>85</v>
      </c>
      <c r="J1613" s="23"/>
    </row>
    <row r="1614" spans="1:10" x14ac:dyDescent="0.25">
      <c r="A1614" s="65" t="str">
        <f t="shared" si="25"/>
        <v>Cohort 201542644Den HaagManTotaalEritreaTotaal</v>
      </c>
      <c r="B1614" s="159" t="s">
        <v>16</v>
      </c>
      <c r="C1614" s="166">
        <v>42644</v>
      </c>
      <c r="D1614" s="159" t="s">
        <v>7</v>
      </c>
      <c r="E1614" s="159" t="s">
        <v>28</v>
      </c>
      <c r="F1614" s="159" t="s">
        <v>8</v>
      </c>
      <c r="G1614" s="159" t="s">
        <v>24</v>
      </c>
      <c r="H1614" s="162" t="s">
        <v>8</v>
      </c>
      <c r="I1614" s="175">
        <v>140</v>
      </c>
      <c r="J1614" s="23"/>
    </row>
    <row r="1615" spans="1:10" x14ac:dyDescent="0.25">
      <c r="A1615" s="65" t="str">
        <f t="shared" si="25"/>
        <v xml:space="preserve">Cohort 201542644Den HaagManTotaalEritreaPrimair onderwijs </v>
      </c>
      <c r="B1615" s="159" t="s">
        <v>16</v>
      </c>
      <c r="C1615" s="166">
        <v>42644</v>
      </c>
      <c r="D1615" s="159" t="s">
        <v>7</v>
      </c>
      <c r="E1615" s="159" t="s">
        <v>28</v>
      </c>
      <c r="F1615" s="159" t="s">
        <v>8</v>
      </c>
      <c r="G1615" s="159" t="s">
        <v>24</v>
      </c>
      <c r="H1615" s="174" t="s">
        <v>55</v>
      </c>
      <c r="I1615" s="175">
        <v>0</v>
      </c>
      <c r="J1615" s="23"/>
    </row>
    <row r="1616" spans="1:10" x14ac:dyDescent="0.25">
      <c r="A1616" s="65" t="str">
        <f t="shared" si="25"/>
        <v>Cohort 201542644Den HaagManTotaalEritreaVoortgezet onderwijs</v>
      </c>
      <c r="B1616" s="159" t="s">
        <v>16</v>
      </c>
      <c r="C1616" s="166">
        <v>42644</v>
      </c>
      <c r="D1616" s="159" t="s">
        <v>7</v>
      </c>
      <c r="E1616" s="159" t="s">
        <v>28</v>
      </c>
      <c r="F1616" s="159" t="s">
        <v>8</v>
      </c>
      <c r="G1616" s="159" t="s">
        <v>24</v>
      </c>
      <c r="H1616" s="174" t="s">
        <v>56</v>
      </c>
      <c r="I1616" s="175">
        <v>0</v>
      </c>
      <c r="J1616" s="23"/>
    </row>
    <row r="1617" spans="1:10" x14ac:dyDescent="0.25">
      <c r="A1617" s="65" t="str">
        <f t="shared" si="25"/>
        <v xml:space="preserve">Cohort 201542644Den HaagManTotaalEritreaMiddelbaar beroepsonderwijs (mbo) </v>
      </c>
      <c r="B1617" s="159" t="s">
        <v>16</v>
      </c>
      <c r="C1617" s="166">
        <v>42644</v>
      </c>
      <c r="D1617" s="159" t="s">
        <v>7</v>
      </c>
      <c r="E1617" s="159" t="s">
        <v>28</v>
      </c>
      <c r="F1617" s="159" t="s">
        <v>8</v>
      </c>
      <c r="G1617" s="159" t="s">
        <v>24</v>
      </c>
      <c r="H1617" s="174" t="s">
        <v>57</v>
      </c>
      <c r="I1617" s="175">
        <v>0</v>
      </c>
      <c r="J1617" s="23"/>
    </row>
    <row r="1618" spans="1:10" x14ac:dyDescent="0.25">
      <c r="A1618" s="65" t="str">
        <f t="shared" si="25"/>
        <v xml:space="preserve">Cohort 201542644Den HaagManTotaalEritreaHoger beroepsonderwijs (hbo) </v>
      </c>
      <c r="B1618" s="159" t="s">
        <v>16</v>
      </c>
      <c r="C1618" s="166">
        <v>42644</v>
      </c>
      <c r="D1618" s="159" t="s">
        <v>7</v>
      </c>
      <c r="E1618" s="159" t="s">
        <v>28</v>
      </c>
      <c r="F1618" s="159" t="s">
        <v>8</v>
      </c>
      <c r="G1618" s="159" t="s">
        <v>24</v>
      </c>
      <c r="H1618" s="174" t="s">
        <v>58</v>
      </c>
      <c r="I1618" s="175">
        <v>0</v>
      </c>
      <c r="J1618" s="23"/>
    </row>
    <row r="1619" spans="1:10" x14ac:dyDescent="0.25">
      <c r="A1619" s="65" t="str">
        <f t="shared" si="25"/>
        <v xml:space="preserve">Cohort 201542644Den HaagManTotaalEritreaWetenschappelijk onderwijs (wo) </v>
      </c>
      <c r="B1619" s="159" t="s">
        <v>16</v>
      </c>
      <c r="C1619" s="166">
        <v>42644</v>
      </c>
      <c r="D1619" s="159" t="s">
        <v>7</v>
      </c>
      <c r="E1619" s="159" t="s">
        <v>28</v>
      </c>
      <c r="F1619" s="159" t="s">
        <v>8</v>
      </c>
      <c r="G1619" s="159" t="s">
        <v>24</v>
      </c>
      <c r="H1619" s="174" t="s">
        <v>59</v>
      </c>
      <c r="I1619" s="175">
        <v>0</v>
      </c>
      <c r="J1619" s="23"/>
    </row>
    <row r="1620" spans="1:10" x14ac:dyDescent="0.25">
      <c r="A1620" s="65" t="str">
        <f t="shared" si="25"/>
        <v>Cohort 201542644Den HaagManTotaalEritreaGeen onderwijs</v>
      </c>
      <c r="B1620" s="159" t="s">
        <v>16</v>
      </c>
      <c r="C1620" s="166">
        <v>42644</v>
      </c>
      <c r="D1620" s="159" t="s">
        <v>7</v>
      </c>
      <c r="E1620" s="159" t="s">
        <v>28</v>
      </c>
      <c r="F1620" s="159" t="s">
        <v>8</v>
      </c>
      <c r="G1620" s="159" t="s">
        <v>24</v>
      </c>
      <c r="H1620" s="159" t="s">
        <v>60</v>
      </c>
      <c r="I1620" s="175">
        <v>135</v>
      </c>
      <c r="J1620" s="23"/>
    </row>
    <row r="1621" spans="1:10" x14ac:dyDescent="0.25">
      <c r="A1621" s="65" t="str">
        <f t="shared" si="25"/>
        <v>Cohort 201542644Den HaagManTotaalOverigTotaal</v>
      </c>
      <c r="B1621" s="159" t="s">
        <v>16</v>
      </c>
      <c r="C1621" s="166">
        <v>42644</v>
      </c>
      <c r="D1621" s="159" t="s">
        <v>7</v>
      </c>
      <c r="E1621" s="159" t="s">
        <v>28</v>
      </c>
      <c r="F1621" s="159" t="s">
        <v>8</v>
      </c>
      <c r="G1621" s="159" t="s">
        <v>25</v>
      </c>
      <c r="H1621" s="162" t="s">
        <v>8</v>
      </c>
      <c r="I1621" s="175">
        <v>45</v>
      </c>
      <c r="J1621" s="23"/>
    </row>
    <row r="1622" spans="1:10" x14ac:dyDescent="0.25">
      <c r="A1622" s="65" t="str">
        <f t="shared" si="25"/>
        <v xml:space="preserve">Cohort 201542644Den HaagManTotaalOverigPrimair onderwijs </v>
      </c>
      <c r="B1622" s="159" t="s">
        <v>16</v>
      </c>
      <c r="C1622" s="166">
        <v>42644</v>
      </c>
      <c r="D1622" s="159" t="s">
        <v>7</v>
      </c>
      <c r="E1622" s="159" t="s">
        <v>28</v>
      </c>
      <c r="F1622" s="159" t="s">
        <v>8</v>
      </c>
      <c r="G1622" s="159" t="s">
        <v>25</v>
      </c>
      <c r="H1622" s="174" t="s">
        <v>55</v>
      </c>
      <c r="I1622" s="175">
        <v>5</v>
      </c>
      <c r="J1622" s="23"/>
    </row>
    <row r="1623" spans="1:10" x14ac:dyDescent="0.25">
      <c r="A1623" s="65" t="str">
        <f t="shared" si="25"/>
        <v>Cohort 201542644Den HaagManTotaalOverigVoortgezet onderwijs</v>
      </c>
      <c r="B1623" s="159" t="s">
        <v>16</v>
      </c>
      <c r="C1623" s="166">
        <v>42644</v>
      </c>
      <c r="D1623" s="159" t="s">
        <v>7</v>
      </c>
      <c r="E1623" s="159" t="s">
        <v>28</v>
      </c>
      <c r="F1623" s="159" t="s">
        <v>8</v>
      </c>
      <c r="G1623" s="159" t="s">
        <v>25</v>
      </c>
      <c r="H1623" s="174" t="s">
        <v>56</v>
      </c>
      <c r="I1623" s="175">
        <v>10</v>
      </c>
      <c r="J1623" s="23"/>
    </row>
    <row r="1624" spans="1:10" x14ac:dyDescent="0.25">
      <c r="A1624" s="65" t="str">
        <f t="shared" si="25"/>
        <v xml:space="preserve">Cohort 201542644Den HaagManTotaalOverigMiddelbaar beroepsonderwijs (mbo) </v>
      </c>
      <c r="B1624" s="159" t="s">
        <v>16</v>
      </c>
      <c r="C1624" s="166">
        <v>42644</v>
      </c>
      <c r="D1624" s="159" t="s">
        <v>7</v>
      </c>
      <c r="E1624" s="159" t="s">
        <v>28</v>
      </c>
      <c r="F1624" s="159" t="s">
        <v>8</v>
      </c>
      <c r="G1624" s="159" t="s">
        <v>25</v>
      </c>
      <c r="H1624" s="174" t="s">
        <v>57</v>
      </c>
      <c r="I1624" s="175">
        <v>5</v>
      </c>
      <c r="J1624" s="23"/>
    </row>
    <row r="1625" spans="1:10" x14ac:dyDescent="0.25">
      <c r="A1625" s="65" t="str">
        <f t="shared" si="25"/>
        <v xml:space="preserve">Cohort 201542644Den HaagManTotaalOverigHoger beroepsonderwijs (hbo) </v>
      </c>
      <c r="B1625" s="159" t="s">
        <v>16</v>
      </c>
      <c r="C1625" s="166">
        <v>42644</v>
      </c>
      <c r="D1625" s="159" t="s">
        <v>7</v>
      </c>
      <c r="E1625" s="159" t="s">
        <v>28</v>
      </c>
      <c r="F1625" s="159" t="s">
        <v>8</v>
      </c>
      <c r="G1625" s="159" t="s">
        <v>25</v>
      </c>
      <c r="H1625" s="174" t="s">
        <v>58</v>
      </c>
      <c r="I1625" s="175">
        <v>0</v>
      </c>
      <c r="J1625" s="23"/>
    </row>
    <row r="1626" spans="1:10" x14ac:dyDescent="0.25">
      <c r="A1626" s="65" t="str">
        <f t="shared" si="25"/>
        <v xml:space="preserve">Cohort 201542644Den HaagManTotaalOverigWetenschappelijk onderwijs (wo) </v>
      </c>
      <c r="B1626" s="159" t="s">
        <v>16</v>
      </c>
      <c r="C1626" s="166">
        <v>42644</v>
      </c>
      <c r="D1626" s="159" t="s">
        <v>7</v>
      </c>
      <c r="E1626" s="159" t="s">
        <v>28</v>
      </c>
      <c r="F1626" s="159" t="s">
        <v>8</v>
      </c>
      <c r="G1626" s="159" t="s">
        <v>25</v>
      </c>
      <c r="H1626" s="174" t="s">
        <v>59</v>
      </c>
      <c r="I1626" s="175">
        <v>0</v>
      </c>
      <c r="J1626" s="23"/>
    </row>
    <row r="1627" spans="1:10" x14ac:dyDescent="0.25">
      <c r="A1627" s="65" t="str">
        <f t="shared" si="25"/>
        <v>Cohort 201542644Den HaagManTotaalOverigGeen onderwijs</v>
      </c>
      <c r="B1627" s="159" t="s">
        <v>16</v>
      </c>
      <c r="C1627" s="166">
        <v>42644</v>
      </c>
      <c r="D1627" s="159" t="s">
        <v>7</v>
      </c>
      <c r="E1627" s="159" t="s">
        <v>28</v>
      </c>
      <c r="F1627" s="159" t="s">
        <v>8</v>
      </c>
      <c r="G1627" s="159" t="s">
        <v>25</v>
      </c>
      <c r="H1627" s="159" t="s">
        <v>60</v>
      </c>
      <c r="I1627" s="175">
        <v>35</v>
      </c>
      <c r="J1627" s="23"/>
    </row>
    <row r="1628" spans="1:10" x14ac:dyDescent="0.25">
      <c r="A1628" s="65" t="str">
        <f t="shared" si="25"/>
        <v>Cohort 201542644Den HaagMan0 tot 23 jaarTotaalTotaal</v>
      </c>
      <c r="B1628" s="159" t="s">
        <v>16</v>
      </c>
      <c r="C1628" s="166">
        <v>42644</v>
      </c>
      <c r="D1628" s="159" t="s">
        <v>7</v>
      </c>
      <c r="E1628" s="159" t="s">
        <v>28</v>
      </c>
      <c r="F1628" s="159" t="s">
        <v>26</v>
      </c>
      <c r="G1628" s="159" t="s">
        <v>8</v>
      </c>
      <c r="H1628" s="162" t="s">
        <v>8</v>
      </c>
      <c r="I1628" s="175">
        <v>110</v>
      </c>
      <c r="J1628" s="23"/>
    </row>
    <row r="1629" spans="1:10" x14ac:dyDescent="0.25">
      <c r="A1629" s="65" t="str">
        <f t="shared" si="25"/>
        <v xml:space="preserve">Cohort 201542644Den HaagMan0 tot 23 jaarTotaalPrimair onderwijs </v>
      </c>
      <c r="B1629" s="159" t="s">
        <v>16</v>
      </c>
      <c r="C1629" s="166">
        <v>42644</v>
      </c>
      <c r="D1629" s="159" t="s">
        <v>7</v>
      </c>
      <c r="E1629" s="159" t="s">
        <v>28</v>
      </c>
      <c r="F1629" s="159" t="s">
        <v>26</v>
      </c>
      <c r="G1629" s="159" t="s">
        <v>8</v>
      </c>
      <c r="H1629" s="174" t="s">
        <v>55</v>
      </c>
      <c r="I1629" s="175">
        <v>20</v>
      </c>
      <c r="J1629" s="23"/>
    </row>
    <row r="1630" spans="1:10" x14ac:dyDescent="0.25">
      <c r="A1630" s="65" t="str">
        <f t="shared" si="25"/>
        <v>Cohort 201542644Den HaagMan0 tot 23 jaarTotaalVoortgezet onderwijs</v>
      </c>
      <c r="B1630" s="159" t="s">
        <v>16</v>
      </c>
      <c r="C1630" s="166">
        <v>42644</v>
      </c>
      <c r="D1630" s="159" t="s">
        <v>7</v>
      </c>
      <c r="E1630" s="159" t="s">
        <v>28</v>
      </c>
      <c r="F1630" s="159" t="s">
        <v>26</v>
      </c>
      <c r="G1630" s="159" t="s">
        <v>8</v>
      </c>
      <c r="H1630" s="174" t="s">
        <v>56</v>
      </c>
      <c r="I1630" s="175">
        <v>20</v>
      </c>
      <c r="J1630" s="23"/>
    </row>
    <row r="1631" spans="1:10" x14ac:dyDescent="0.25">
      <c r="A1631" s="65" t="str">
        <f t="shared" si="25"/>
        <v xml:space="preserve">Cohort 201542644Den HaagMan0 tot 23 jaarTotaalMiddelbaar beroepsonderwijs (mbo) </v>
      </c>
      <c r="B1631" s="159" t="s">
        <v>16</v>
      </c>
      <c r="C1631" s="166">
        <v>42644</v>
      </c>
      <c r="D1631" s="159" t="s">
        <v>7</v>
      </c>
      <c r="E1631" s="159" t="s">
        <v>28</v>
      </c>
      <c r="F1631" s="159" t="s">
        <v>26</v>
      </c>
      <c r="G1631" s="159" t="s">
        <v>8</v>
      </c>
      <c r="H1631" s="174" t="s">
        <v>57</v>
      </c>
      <c r="I1631" s="175">
        <v>10</v>
      </c>
      <c r="J1631" s="23"/>
    </row>
    <row r="1632" spans="1:10" x14ac:dyDescent="0.25">
      <c r="A1632" s="65" t="str">
        <f t="shared" si="25"/>
        <v xml:space="preserve">Cohort 201542644Den HaagMan0 tot 23 jaarTotaalHoger beroepsonderwijs (hbo) </v>
      </c>
      <c r="B1632" s="159" t="s">
        <v>16</v>
      </c>
      <c r="C1632" s="166">
        <v>42644</v>
      </c>
      <c r="D1632" s="159" t="s">
        <v>7</v>
      </c>
      <c r="E1632" s="159" t="s">
        <v>28</v>
      </c>
      <c r="F1632" s="159" t="s">
        <v>26</v>
      </c>
      <c r="G1632" s="159" t="s">
        <v>8</v>
      </c>
      <c r="H1632" s="174" t="s">
        <v>58</v>
      </c>
      <c r="I1632" s="175">
        <v>0</v>
      </c>
      <c r="J1632" s="23"/>
    </row>
    <row r="1633" spans="1:10" x14ac:dyDescent="0.25">
      <c r="A1633" s="65" t="str">
        <f t="shared" si="25"/>
        <v xml:space="preserve">Cohort 201542644Den HaagMan0 tot 23 jaarTotaalWetenschappelijk onderwijs (wo) </v>
      </c>
      <c r="B1633" s="159" t="s">
        <v>16</v>
      </c>
      <c r="C1633" s="166">
        <v>42644</v>
      </c>
      <c r="D1633" s="159" t="s">
        <v>7</v>
      </c>
      <c r="E1633" s="159" t="s">
        <v>28</v>
      </c>
      <c r="F1633" s="159" t="s">
        <v>26</v>
      </c>
      <c r="G1633" s="159" t="s">
        <v>8</v>
      </c>
      <c r="H1633" s="174" t="s">
        <v>59</v>
      </c>
      <c r="I1633" s="175">
        <v>0</v>
      </c>
      <c r="J1633" s="23"/>
    </row>
    <row r="1634" spans="1:10" x14ac:dyDescent="0.25">
      <c r="A1634" s="65" t="str">
        <f t="shared" si="25"/>
        <v>Cohort 201542644Den HaagMan0 tot 23 jaarTotaalGeen onderwijs</v>
      </c>
      <c r="B1634" s="159" t="s">
        <v>16</v>
      </c>
      <c r="C1634" s="166">
        <v>42644</v>
      </c>
      <c r="D1634" s="159" t="s">
        <v>7</v>
      </c>
      <c r="E1634" s="159" t="s">
        <v>28</v>
      </c>
      <c r="F1634" s="159" t="s">
        <v>26</v>
      </c>
      <c r="G1634" s="159" t="s">
        <v>8</v>
      </c>
      <c r="H1634" s="159" t="s">
        <v>60</v>
      </c>
      <c r="I1634" s="175">
        <v>65</v>
      </c>
      <c r="J1634" s="23"/>
    </row>
    <row r="1635" spans="1:10" x14ac:dyDescent="0.25">
      <c r="A1635" s="65" t="str">
        <f t="shared" si="25"/>
        <v>Cohort 201542644Den HaagMan0 tot 23 jaarSyriëTotaal</v>
      </c>
      <c r="B1635" s="159" t="s">
        <v>16</v>
      </c>
      <c r="C1635" s="166">
        <v>42644</v>
      </c>
      <c r="D1635" s="159" t="s">
        <v>7</v>
      </c>
      <c r="E1635" s="159" t="s">
        <v>28</v>
      </c>
      <c r="F1635" s="159" t="s">
        <v>26</v>
      </c>
      <c r="G1635" s="159" t="s">
        <v>23</v>
      </c>
      <c r="H1635" s="162" t="s">
        <v>8</v>
      </c>
      <c r="I1635" s="175">
        <v>50</v>
      </c>
      <c r="J1635" s="23"/>
    </row>
    <row r="1636" spans="1:10" x14ac:dyDescent="0.25">
      <c r="A1636" s="65" t="str">
        <f t="shared" si="25"/>
        <v xml:space="preserve">Cohort 201542644Den HaagMan0 tot 23 jaarSyriëPrimair onderwijs </v>
      </c>
      <c r="B1636" s="159" t="s">
        <v>16</v>
      </c>
      <c r="C1636" s="166">
        <v>42644</v>
      </c>
      <c r="D1636" s="159" t="s">
        <v>7</v>
      </c>
      <c r="E1636" s="159" t="s">
        <v>28</v>
      </c>
      <c r="F1636" s="159" t="s">
        <v>26</v>
      </c>
      <c r="G1636" s="159" t="s">
        <v>23</v>
      </c>
      <c r="H1636" s="174" t="s">
        <v>55</v>
      </c>
      <c r="I1636" s="175">
        <v>15</v>
      </c>
      <c r="J1636" s="23"/>
    </row>
    <row r="1637" spans="1:10" x14ac:dyDescent="0.25">
      <c r="A1637" s="65" t="str">
        <f t="shared" si="25"/>
        <v>Cohort 201542644Den HaagMan0 tot 23 jaarSyriëVoortgezet onderwijs</v>
      </c>
      <c r="B1637" s="159" t="s">
        <v>16</v>
      </c>
      <c r="C1637" s="166">
        <v>42644</v>
      </c>
      <c r="D1637" s="159" t="s">
        <v>7</v>
      </c>
      <c r="E1637" s="159" t="s">
        <v>28</v>
      </c>
      <c r="F1637" s="159" t="s">
        <v>26</v>
      </c>
      <c r="G1637" s="159" t="s">
        <v>23</v>
      </c>
      <c r="H1637" s="174" t="s">
        <v>56</v>
      </c>
      <c r="I1637" s="175">
        <v>10</v>
      </c>
      <c r="J1637" s="23"/>
    </row>
    <row r="1638" spans="1:10" x14ac:dyDescent="0.25">
      <c r="A1638" s="65" t="str">
        <f t="shared" si="25"/>
        <v xml:space="preserve">Cohort 201542644Den HaagMan0 tot 23 jaarSyriëMiddelbaar beroepsonderwijs (mbo) </v>
      </c>
      <c r="B1638" s="159" t="s">
        <v>16</v>
      </c>
      <c r="C1638" s="166">
        <v>42644</v>
      </c>
      <c r="D1638" s="159" t="s">
        <v>7</v>
      </c>
      <c r="E1638" s="159" t="s">
        <v>28</v>
      </c>
      <c r="F1638" s="159" t="s">
        <v>26</v>
      </c>
      <c r="G1638" s="159" t="s">
        <v>23</v>
      </c>
      <c r="H1638" s="174" t="s">
        <v>57</v>
      </c>
      <c r="I1638" s="175">
        <v>5</v>
      </c>
      <c r="J1638" s="23"/>
    </row>
    <row r="1639" spans="1:10" x14ac:dyDescent="0.25">
      <c r="A1639" s="65" t="str">
        <f t="shared" si="25"/>
        <v xml:space="preserve">Cohort 201542644Den HaagMan0 tot 23 jaarSyriëHoger beroepsonderwijs (hbo) </v>
      </c>
      <c r="B1639" s="159" t="s">
        <v>16</v>
      </c>
      <c r="C1639" s="166">
        <v>42644</v>
      </c>
      <c r="D1639" s="159" t="s">
        <v>7</v>
      </c>
      <c r="E1639" s="159" t="s">
        <v>28</v>
      </c>
      <c r="F1639" s="159" t="s">
        <v>26</v>
      </c>
      <c r="G1639" s="159" t="s">
        <v>23</v>
      </c>
      <c r="H1639" s="174" t="s">
        <v>58</v>
      </c>
      <c r="I1639" s="175">
        <v>0</v>
      </c>
      <c r="J1639" s="23"/>
    </row>
    <row r="1640" spans="1:10" x14ac:dyDescent="0.25">
      <c r="A1640" s="65" t="str">
        <f t="shared" si="25"/>
        <v xml:space="preserve">Cohort 201542644Den HaagMan0 tot 23 jaarSyriëWetenschappelijk onderwijs (wo) </v>
      </c>
      <c r="B1640" s="159" t="s">
        <v>16</v>
      </c>
      <c r="C1640" s="166">
        <v>42644</v>
      </c>
      <c r="D1640" s="159" t="s">
        <v>7</v>
      </c>
      <c r="E1640" s="159" t="s">
        <v>28</v>
      </c>
      <c r="F1640" s="159" t="s">
        <v>26</v>
      </c>
      <c r="G1640" s="159" t="s">
        <v>23</v>
      </c>
      <c r="H1640" s="174" t="s">
        <v>59</v>
      </c>
      <c r="I1640" s="175">
        <v>0</v>
      </c>
      <c r="J1640" s="23"/>
    </row>
    <row r="1641" spans="1:10" x14ac:dyDescent="0.25">
      <c r="A1641" s="65" t="str">
        <f t="shared" si="25"/>
        <v>Cohort 201542644Den HaagMan0 tot 23 jaarSyriëGeen onderwijs</v>
      </c>
      <c r="B1641" s="159" t="s">
        <v>16</v>
      </c>
      <c r="C1641" s="166">
        <v>42644</v>
      </c>
      <c r="D1641" s="159" t="s">
        <v>7</v>
      </c>
      <c r="E1641" s="159" t="s">
        <v>28</v>
      </c>
      <c r="F1641" s="159" t="s">
        <v>26</v>
      </c>
      <c r="G1641" s="159" t="s">
        <v>23</v>
      </c>
      <c r="H1641" s="159" t="s">
        <v>60</v>
      </c>
      <c r="I1641" s="175">
        <v>25</v>
      </c>
      <c r="J1641" s="23"/>
    </row>
    <row r="1642" spans="1:10" x14ac:dyDescent="0.25">
      <c r="A1642" s="65" t="str">
        <f t="shared" si="25"/>
        <v>Cohort 201542644Den HaagMan0 tot 23 jaarEritreaTotaal</v>
      </c>
      <c r="B1642" s="159" t="s">
        <v>16</v>
      </c>
      <c r="C1642" s="166">
        <v>42644</v>
      </c>
      <c r="D1642" s="159" t="s">
        <v>7</v>
      </c>
      <c r="E1642" s="159" t="s">
        <v>28</v>
      </c>
      <c r="F1642" s="159" t="s">
        <v>26</v>
      </c>
      <c r="G1642" s="159" t="s">
        <v>24</v>
      </c>
      <c r="H1642" s="162" t="s">
        <v>8</v>
      </c>
      <c r="I1642" s="175">
        <v>40</v>
      </c>
      <c r="J1642" s="23"/>
    </row>
    <row r="1643" spans="1:10" x14ac:dyDescent="0.25">
      <c r="A1643" s="65" t="str">
        <f t="shared" si="25"/>
        <v xml:space="preserve">Cohort 201542644Den HaagMan0 tot 23 jaarEritreaPrimair onderwijs </v>
      </c>
      <c r="B1643" s="159" t="s">
        <v>16</v>
      </c>
      <c r="C1643" s="166">
        <v>42644</v>
      </c>
      <c r="D1643" s="159" t="s">
        <v>7</v>
      </c>
      <c r="E1643" s="159" t="s">
        <v>28</v>
      </c>
      <c r="F1643" s="159" t="s">
        <v>26</v>
      </c>
      <c r="G1643" s="159" t="s">
        <v>24</v>
      </c>
      <c r="H1643" s="174" t="s">
        <v>55</v>
      </c>
      <c r="I1643" s="175">
        <v>0</v>
      </c>
      <c r="J1643" s="23"/>
    </row>
    <row r="1644" spans="1:10" x14ac:dyDescent="0.25">
      <c r="A1644" s="65" t="str">
        <f t="shared" si="25"/>
        <v>Cohort 201542644Den HaagMan0 tot 23 jaarEritreaVoortgezet onderwijs</v>
      </c>
      <c r="B1644" s="159" t="s">
        <v>16</v>
      </c>
      <c r="C1644" s="166">
        <v>42644</v>
      </c>
      <c r="D1644" s="159" t="s">
        <v>7</v>
      </c>
      <c r="E1644" s="159" t="s">
        <v>28</v>
      </c>
      <c r="F1644" s="159" t="s">
        <v>26</v>
      </c>
      <c r="G1644" s="159" t="s">
        <v>24</v>
      </c>
      <c r="H1644" s="174" t="s">
        <v>56</v>
      </c>
      <c r="I1644" s="175">
        <v>0</v>
      </c>
      <c r="J1644" s="23"/>
    </row>
    <row r="1645" spans="1:10" x14ac:dyDescent="0.25">
      <c r="A1645" s="65" t="str">
        <f t="shared" si="25"/>
        <v xml:space="preserve">Cohort 201542644Den HaagMan0 tot 23 jaarEritreaMiddelbaar beroepsonderwijs (mbo) </v>
      </c>
      <c r="B1645" s="159" t="s">
        <v>16</v>
      </c>
      <c r="C1645" s="166">
        <v>42644</v>
      </c>
      <c r="D1645" s="159" t="s">
        <v>7</v>
      </c>
      <c r="E1645" s="159" t="s">
        <v>28</v>
      </c>
      <c r="F1645" s="159" t="s">
        <v>26</v>
      </c>
      <c r="G1645" s="159" t="s">
        <v>24</v>
      </c>
      <c r="H1645" s="174" t="s">
        <v>57</v>
      </c>
      <c r="I1645" s="175">
        <v>0</v>
      </c>
      <c r="J1645" s="23"/>
    </row>
    <row r="1646" spans="1:10" x14ac:dyDescent="0.25">
      <c r="A1646" s="65" t="str">
        <f t="shared" si="25"/>
        <v xml:space="preserve">Cohort 201542644Den HaagMan0 tot 23 jaarEritreaHoger beroepsonderwijs (hbo) </v>
      </c>
      <c r="B1646" s="159" t="s">
        <v>16</v>
      </c>
      <c r="C1646" s="166">
        <v>42644</v>
      </c>
      <c r="D1646" s="159" t="s">
        <v>7</v>
      </c>
      <c r="E1646" s="159" t="s">
        <v>28</v>
      </c>
      <c r="F1646" s="159" t="s">
        <v>26</v>
      </c>
      <c r="G1646" s="159" t="s">
        <v>24</v>
      </c>
      <c r="H1646" s="174" t="s">
        <v>58</v>
      </c>
      <c r="I1646" s="175">
        <v>0</v>
      </c>
      <c r="J1646" s="23"/>
    </row>
    <row r="1647" spans="1:10" x14ac:dyDescent="0.25">
      <c r="A1647" s="65" t="str">
        <f t="shared" si="25"/>
        <v xml:space="preserve">Cohort 201542644Den HaagMan0 tot 23 jaarEritreaWetenschappelijk onderwijs (wo) </v>
      </c>
      <c r="B1647" s="159" t="s">
        <v>16</v>
      </c>
      <c r="C1647" s="166">
        <v>42644</v>
      </c>
      <c r="D1647" s="159" t="s">
        <v>7</v>
      </c>
      <c r="E1647" s="159" t="s">
        <v>28</v>
      </c>
      <c r="F1647" s="159" t="s">
        <v>26</v>
      </c>
      <c r="G1647" s="159" t="s">
        <v>24</v>
      </c>
      <c r="H1647" s="174" t="s">
        <v>59</v>
      </c>
      <c r="I1647" s="175">
        <v>0</v>
      </c>
      <c r="J1647" s="23"/>
    </row>
    <row r="1648" spans="1:10" x14ac:dyDescent="0.25">
      <c r="A1648" s="65" t="str">
        <f t="shared" si="25"/>
        <v>Cohort 201542644Den HaagMan0 tot 23 jaarEritreaGeen onderwijs</v>
      </c>
      <c r="B1648" s="159" t="s">
        <v>16</v>
      </c>
      <c r="C1648" s="166">
        <v>42644</v>
      </c>
      <c r="D1648" s="159" t="s">
        <v>7</v>
      </c>
      <c r="E1648" s="159" t="s">
        <v>28</v>
      </c>
      <c r="F1648" s="159" t="s">
        <v>26</v>
      </c>
      <c r="G1648" s="159" t="s">
        <v>24</v>
      </c>
      <c r="H1648" s="159" t="s">
        <v>60</v>
      </c>
      <c r="I1648" s="175">
        <v>35</v>
      </c>
      <c r="J1648" s="23"/>
    </row>
    <row r="1649" spans="1:10" x14ac:dyDescent="0.25">
      <c r="A1649" s="65" t="str">
        <f t="shared" si="25"/>
        <v>Cohort 201542644Den HaagMan0 tot 23 jaarOverigTotaal</v>
      </c>
      <c r="B1649" s="159" t="s">
        <v>16</v>
      </c>
      <c r="C1649" s="166">
        <v>42644</v>
      </c>
      <c r="D1649" s="159" t="s">
        <v>7</v>
      </c>
      <c r="E1649" s="159" t="s">
        <v>28</v>
      </c>
      <c r="F1649" s="159" t="s">
        <v>26</v>
      </c>
      <c r="G1649" s="159" t="s">
        <v>25</v>
      </c>
      <c r="H1649" s="162" t="s">
        <v>8</v>
      </c>
      <c r="I1649" s="175">
        <v>20</v>
      </c>
      <c r="J1649" s="23"/>
    </row>
    <row r="1650" spans="1:10" x14ac:dyDescent="0.25">
      <c r="A1650" s="65" t="str">
        <f t="shared" si="25"/>
        <v xml:space="preserve">Cohort 201542644Den HaagMan0 tot 23 jaarOverigPrimair onderwijs </v>
      </c>
      <c r="B1650" s="159" t="s">
        <v>16</v>
      </c>
      <c r="C1650" s="166">
        <v>42644</v>
      </c>
      <c r="D1650" s="159" t="s">
        <v>7</v>
      </c>
      <c r="E1650" s="159" t="s">
        <v>28</v>
      </c>
      <c r="F1650" s="159" t="s">
        <v>26</v>
      </c>
      <c r="G1650" s="159" t="s">
        <v>25</v>
      </c>
      <c r="H1650" s="174" t="s">
        <v>55</v>
      </c>
      <c r="I1650" s="175">
        <v>5</v>
      </c>
      <c r="J1650" s="23"/>
    </row>
    <row r="1651" spans="1:10" x14ac:dyDescent="0.25">
      <c r="A1651" s="65" t="str">
        <f t="shared" si="25"/>
        <v>Cohort 201542644Den HaagMan0 tot 23 jaarOverigVoortgezet onderwijs</v>
      </c>
      <c r="B1651" s="159" t="s">
        <v>16</v>
      </c>
      <c r="C1651" s="166">
        <v>42644</v>
      </c>
      <c r="D1651" s="159" t="s">
        <v>7</v>
      </c>
      <c r="E1651" s="159" t="s">
        <v>28</v>
      </c>
      <c r="F1651" s="159" t="s">
        <v>26</v>
      </c>
      <c r="G1651" s="159" t="s">
        <v>25</v>
      </c>
      <c r="H1651" s="174" t="s">
        <v>56</v>
      </c>
      <c r="I1651" s="175">
        <v>10</v>
      </c>
      <c r="J1651" s="23"/>
    </row>
    <row r="1652" spans="1:10" x14ac:dyDescent="0.25">
      <c r="A1652" s="65" t="str">
        <f t="shared" si="25"/>
        <v xml:space="preserve">Cohort 201542644Den HaagMan0 tot 23 jaarOverigMiddelbaar beroepsonderwijs (mbo) </v>
      </c>
      <c r="B1652" s="159" t="s">
        <v>16</v>
      </c>
      <c r="C1652" s="166">
        <v>42644</v>
      </c>
      <c r="D1652" s="159" t="s">
        <v>7</v>
      </c>
      <c r="E1652" s="159" t="s">
        <v>28</v>
      </c>
      <c r="F1652" s="159" t="s">
        <v>26</v>
      </c>
      <c r="G1652" s="159" t="s">
        <v>25</v>
      </c>
      <c r="H1652" s="174" t="s">
        <v>57</v>
      </c>
      <c r="I1652" s="175">
        <v>5</v>
      </c>
      <c r="J1652" s="23"/>
    </row>
    <row r="1653" spans="1:10" x14ac:dyDescent="0.25">
      <c r="A1653" s="65" t="str">
        <f t="shared" si="25"/>
        <v xml:space="preserve">Cohort 201542644Den HaagMan0 tot 23 jaarOverigHoger beroepsonderwijs (hbo) </v>
      </c>
      <c r="B1653" s="159" t="s">
        <v>16</v>
      </c>
      <c r="C1653" s="166">
        <v>42644</v>
      </c>
      <c r="D1653" s="159" t="s">
        <v>7</v>
      </c>
      <c r="E1653" s="159" t="s">
        <v>28</v>
      </c>
      <c r="F1653" s="159" t="s">
        <v>26</v>
      </c>
      <c r="G1653" s="159" t="s">
        <v>25</v>
      </c>
      <c r="H1653" s="174" t="s">
        <v>58</v>
      </c>
      <c r="I1653" s="175">
        <v>0</v>
      </c>
      <c r="J1653" s="23"/>
    </row>
    <row r="1654" spans="1:10" x14ac:dyDescent="0.25">
      <c r="A1654" s="65" t="str">
        <f t="shared" si="25"/>
        <v xml:space="preserve">Cohort 201542644Den HaagMan0 tot 23 jaarOverigWetenschappelijk onderwijs (wo) </v>
      </c>
      <c r="B1654" s="159" t="s">
        <v>16</v>
      </c>
      <c r="C1654" s="166">
        <v>42644</v>
      </c>
      <c r="D1654" s="159" t="s">
        <v>7</v>
      </c>
      <c r="E1654" s="159" t="s">
        <v>28</v>
      </c>
      <c r="F1654" s="159" t="s">
        <v>26</v>
      </c>
      <c r="G1654" s="159" t="s">
        <v>25</v>
      </c>
      <c r="H1654" s="174" t="s">
        <v>59</v>
      </c>
      <c r="I1654" s="175">
        <v>0</v>
      </c>
      <c r="J1654" s="23"/>
    </row>
    <row r="1655" spans="1:10" x14ac:dyDescent="0.25">
      <c r="A1655" s="65" t="str">
        <f t="shared" si="25"/>
        <v>Cohort 201542644Den HaagMan0 tot 23 jaarOverigGeen onderwijs</v>
      </c>
      <c r="B1655" s="159" t="s">
        <v>16</v>
      </c>
      <c r="C1655" s="166">
        <v>42644</v>
      </c>
      <c r="D1655" s="159" t="s">
        <v>7</v>
      </c>
      <c r="E1655" s="159" t="s">
        <v>28</v>
      </c>
      <c r="F1655" s="159" t="s">
        <v>26</v>
      </c>
      <c r="G1655" s="159" t="s">
        <v>25</v>
      </c>
      <c r="H1655" s="159" t="s">
        <v>60</v>
      </c>
      <c r="I1655" s="175">
        <v>10</v>
      </c>
      <c r="J1655" s="23"/>
    </row>
    <row r="1656" spans="1:10" x14ac:dyDescent="0.25">
      <c r="A1656" s="65" t="str">
        <f t="shared" si="25"/>
        <v>Cohort 201542644Den HaagMan23 tot 30 jaarTotaalTotaal</v>
      </c>
      <c r="B1656" s="159" t="s">
        <v>16</v>
      </c>
      <c r="C1656" s="166">
        <v>42644</v>
      </c>
      <c r="D1656" s="159" t="s">
        <v>7</v>
      </c>
      <c r="E1656" s="159" t="s">
        <v>28</v>
      </c>
      <c r="F1656" s="159" t="s">
        <v>61</v>
      </c>
      <c r="G1656" s="159" t="s">
        <v>8</v>
      </c>
      <c r="H1656" s="162" t="s">
        <v>8</v>
      </c>
      <c r="I1656" s="175">
        <v>190</v>
      </c>
      <c r="J1656" s="23"/>
    </row>
    <row r="1657" spans="1:10" x14ac:dyDescent="0.25">
      <c r="A1657" s="65" t="str">
        <f t="shared" si="25"/>
        <v xml:space="preserve">Cohort 201542644Den HaagMan23 tot 30 jaarTotaalPrimair onderwijs </v>
      </c>
      <c r="B1657" s="159" t="s">
        <v>16</v>
      </c>
      <c r="C1657" s="166">
        <v>42644</v>
      </c>
      <c r="D1657" s="159" t="s">
        <v>7</v>
      </c>
      <c r="E1657" s="159" t="s">
        <v>28</v>
      </c>
      <c r="F1657" s="159" t="s">
        <v>61</v>
      </c>
      <c r="G1657" s="159" t="s">
        <v>8</v>
      </c>
      <c r="H1657" s="174" t="s">
        <v>55</v>
      </c>
      <c r="I1657" s="175">
        <v>0</v>
      </c>
      <c r="J1657" s="23"/>
    </row>
    <row r="1658" spans="1:10" x14ac:dyDescent="0.25">
      <c r="A1658" s="65" t="str">
        <f t="shared" si="25"/>
        <v>Cohort 201542644Den HaagMan23 tot 30 jaarTotaalVoortgezet onderwijs</v>
      </c>
      <c r="B1658" s="159" t="s">
        <v>16</v>
      </c>
      <c r="C1658" s="166">
        <v>42644</v>
      </c>
      <c r="D1658" s="159" t="s">
        <v>7</v>
      </c>
      <c r="E1658" s="159" t="s">
        <v>28</v>
      </c>
      <c r="F1658" s="159" t="s">
        <v>61</v>
      </c>
      <c r="G1658" s="159" t="s">
        <v>8</v>
      </c>
      <c r="H1658" s="174" t="s">
        <v>56</v>
      </c>
      <c r="I1658" s="175">
        <v>0</v>
      </c>
      <c r="J1658" s="23"/>
    </row>
    <row r="1659" spans="1:10" x14ac:dyDescent="0.25">
      <c r="A1659" s="65" t="str">
        <f t="shared" si="25"/>
        <v xml:space="preserve">Cohort 201542644Den HaagMan23 tot 30 jaarTotaalMiddelbaar beroepsonderwijs (mbo) </v>
      </c>
      <c r="B1659" s="159" t="s">
        <v>16</v>
      </c>
      <c r="C1659" s="166">
        <v>42644</v>
      </c>
      <c r="D1659" s="159" t="s">
        <v>7</v>
      </c>
      <c r="E1659" s="159" t="s">
        <v>28</v>
      </c>
      <c r="F1659" s="159" t="s">
        <v>61</v>
      </c>
      <c r="G1659" s="159" t="s">
        <v>8</v>
      </c>
      <c r="H1659" s="174" t="s">
        <v>57</v>
      </c>
      <c r="I1659" s="175">
        <v>0</v>
      </c>
      <c r="J1659" s="23"/>
    </row>
    <row r="1660" spans="1:10" x14ac:dyDescent="0.25">
      <c r="A1660" s="65" t="str">
        <f t="shared" si="25"/>
        <v xml:space="preserve">Cohort 201542644Den HaagMan23 tot 30 jaarTotaalHoger beroepsonderwijs (hbo) </v>
      </c>
      <c r="B1660" s="159" t="s">
        <v>16</v>
      </c>
      <c r="C1660" s="166">
        <v>42644</v>
      </c>
      <c r="D1660" s="159" t="s">
        <v>7</v>
      </c>
      <c r="E1660" s="159" t="s">
        <v>28</v>
      </c>
      <c r="F1660" s="159" t="s">
        <v>61</v>
      </c>
      <c r="G1660" s="159" t="s">
        <v>8</v>
      </c>
      <c r="H1660" s="174" t="s">
        <v>58</v>
      </c>
      <c r="I1660" s="175">
        <v>0</v>
      </c>
      <c r="J1660" s="23"/>
    </row>
    <row r="1661" spans="1:10" x14ac:dyDescent="0.25">
      <c r="A1661" s="65" t="str">
        <f t="shared" si="25"/>
        <v xml:space="preserve">Cohort 201542644Den HaagMan23 tot 30 jaarTotaalWetenschappelijk onderwijs (wo) </v>
      </c>
      <c r="B1661" s="159" t="s">
        <v>16</v>
      </c>
      <c r="C1661" s="166">
        <v>42644</v>
      </c>
      <c r="D1661" s="159" t="s">
        <v>7</v>
      </c>
      <c r="E1661" s="159" t="s">
        <v>28</v>
      </c>
      <c r="F1661" s="159" t="s">
        <v>61</v>
      </c>
      <c r="G1661" s="159" t="s">
        <v>8</v>
      </c>
      <c r="H1661" s="174" t="s">
        <v>59</v>
      </c>
      <c r="I1661" s="175">
        <v>0</v>
      </c>
      <c r="J1661" s="23"/>
    </row>
    <row r="1662" spans="1:10" x14ac:dyDescent="0.25">
      <c r="A1662" s="65" t="str">
        <f t="shared" si="25"/>
        <v>Cohort 201542644Den HaagMan23 tot 30 jaarTotaalGeen onderwijs</v>
      </c>
      <c r="B1662" s="159" t="s">
        <v>16</v>
      </c>
      <c r="C1662" s="166">
        <v>42644</v>
      </c>
      <c r="D1662" s="159" t="s">
        <v>7</v>
      </c>
      <c r="E1662" s="159" t="s">
        <v>28</v>
      </c>
      <c r="F1662" s="159" t="s">
        <v>61</v>
      </c>
      <c r="G1662" s="159" t="s">
        <v>8</v>
      </c>
      <c r="H1662" s="159" t="s">
        <v>60</v>
      </c>
      <c r="I1662" s="175">
        <v>185</v>
      </c>
      <c r="J1662" s="23"/>
    </row>
    <row r="1663" spans="1:10" x14ac:dyDescent="0.25">
      <c r="A1663" s="65" t="str">
        <f t="shared" si="25"/>
        <v>Cohort 201542644Den HaagMan23 tot 30 jaarSyriëTotaal</v>
      </c>
      <c r="B1663" s="159" t="s">
        <v>16</v>
      </c>
      <c r="C1663" s="166">
        <v>42644</v>
      </c>
      <c r="D1663" s="159" t="s">
        <v>7</v>
      </c>
      <c r="E1663" s="159" t="s">
        <v>28</v>
      </c>
      <c r="F1663" s="159" t="s">
        <v>61</v>
      </c>
      <c r="G1663" s="159" t="s">
        <v>23</v>
      </c>
      <c r="H1663" s="162" t="s">
        <v>8</v>
      </c>
      <c r="I1663" s="175">
        <v>60</v>
      </c>
      <c r="J1663" s="23"/>
    </row>
    <row r="1664" spans="1:10" x14ac:dyDescent="0.25">
      <c r="A1664" s="65" t="str">
        <f t="shared" si="25"/>
        <v xml:space="preserve">Cohort 201542644Den HaagMan23 tot 30 jaarSyriëPrimair onderwijs </v>
      </c>
      <c r="B1664" s="159" t="s">
        <v>16</v>
      </c>
      <c r="C1664" s="166">
        <v>42644</v>
      </c>
      <c r="D1664" s="159" t="s">
        <v>7</v>
      </c>
      <c r="E1664" s="159" t="s">
        <v>28</v>
      </c>
      <c r="F1664" s="159" t="s">
        <v>61</v>
      </c>
      <c r="G1664" s="159" t="s">
        <v>23</v>
      </c>
      <c r="H1664" s="174" t="s">
        <v>55</v>
      </c>
      <c r="I1664" s="175">
        <v>0</v>
      </c>
      <c r="J1664" s="23"/>
    </row>
    <row r="1665" spans="1:10" x14ac:dyDescent="0.25">
      <c r="A1665" s="65" t="str">
        <f t="shared" si="25"/>
        <v>Cohort 201542644Den HaagMan23 tot 30 jaarSyriëVoortgezet onderwijs</v>
      </c>
      <c r="B1665" s="159" t="s">
        <v>16</v>
      </c>
      <c r="C1665" s="166">
        <v>42644</v>
      </c>
      <c r="D1665" s="159" t="s">
        <v>7</v>
      </c>
      <c r="E1665" s="159" t="s">
        <v>28</v>
      </c>
      <c r="F1665" s="159" t="s">
        <v>61</v>
      </c>
      <c r="G1665" s="159" t="s">
        <v>23</v>
      </c>
      <c r="H1665" s="174" t="s">
        <v>56</v>
      </c>
      <c r="I1665" s="175">
        <v>0</v>
      </c>
      <c r="J1665" s="23"/>
    </row>
    <row r="1666" spans="1:10" x14ac:dyDescent="0.25">
      <c r="A1666" s="65" t="str">
        <f t="shared" si="25"/>
        <v xml:space="preserve">Cohort 201542644Den HaagMan23 tot 30 jaarSyriëMiddelbaar beroepsonderwijs (mbo) </v>
      </c>
      <c r="B1666" s="159" t="s">
        <v>16</v>
      </c>
      <c r="C1666" s="166">
        <v>42644</v>
      </c>
      <c r="D1666" s="159" t="s">
        <v>7</v>
      </c>
      <c r="E1666" s="159" t="s">
        <v>28</v>
      </c>
      <c r="F1666" s="159" t="s">
        <v>61</v>
      </c>
      <c r="G1666" s="159" t="s">
        <v>23</v>
      </c>
      <c r="H1666" s="174" t="s">
        <v>57</v>
      </c>
      <c r="I1666" s="175">
        <v>0</v>
      </c>
      <c r="J1666" s="23"/>
    </row>
    <row r="1667" spans="1:10" x14ac:dyDescent="0.25">
      <c r="A1667" s="65" t="str">
        <f t="shared" si="25"/>
        <v xml:space="preserve">Cohort 201542644Den HaagMan23 tot 30 jaarSyriëHoger beroepsonderwijs (hbo) </v>
      </c>
      <c r="B1667" s="159" t="s">
        <v>16</v>
      </c>
      <c r="C1667" s="166">
        <v>42644</v>
      </c>
      <c r="D1667" s="159" t="s">
        <v>7</v>
      </c>
      <c r="E1667" s="159" t="s">
        <v>28</v>
      </c>
      <c r="F1667" s="159" t="s">
        <v>61</v>
      </c>
      <c r="G1667" s="159" t="s">
        <v>23</v>
      </c>
      <c r="H1667" s="174" t="s">
        <v>58</v>
      </c>
      <c r="I1667" s="175">
        <v>0</v>
      </c>
      <c r="J1667" s="23"/>
    </row>
    <row r="1668" spans="1:10" x14ac:dyDescent="0.25">
      <c r="A1668" s="65" t="str">
        <f t="shared" si="25"/>
        <v xml:space="preserve">Cohort 201542644Den HaagMan23 tot 30 jaarSyriëWetenschappelijk onderwijs (wo) </v>
      </c>
      <c r="B1668" s="159" t="s">
        <v>16</v>
      </c>
      <c r="C1668" s="166">
        <v>42644</v>
      </c>
      <c r="D1668" s="159" t="s">
        <v>7</v>
      </c>
      <c r="E1668" s="159" t="s">
        <v>28</v>
      </c>
      <c r="F1668" s="159" t="s">
        <v>61</v>
      </c>
      <c r="G1668" s="159" t="s">
        <v>23</v>
      </c>
      <c r="H1668" s="174" t="s">
        <v>59</v>
      </c>
      <c r="I1668" s="175">
        <v>0</v>
      </c>
      <c r="J1668" s="23"/>
    </row>
    <row r="1669" spans="1:10" x14ac:dyDescent="0.25">
      <c r="A1669" s="65" t="str">
        <f t="shared" ref="A1669:A1732" si="26">B1669&amp;C1669&amp;D1669&amp;E1669&amp;F1669&amp;G1669&amp;H1669</f>
        <v>Cohort 201542644Den HaagMan23 tot 30 jaarSyriëGeen onderwijs</v>
      </c>
      <c r="B1669" s="159" t="s">
        <v>16</v>
      </c>
      <c r="C1669" s="166">
        <v>42644</v>
      </c>
      <c r="D1669" s="159" t="s">
        <v>7</v>
      </c>
      <c r="E1669" s="159" t="s">
        <v>28</v>
      </c>
      <c r="F1669" s="159" t="s">
        <v>61</v>
      </c>
      <c r="G1669" s="159" t="s">
        <v>23</v>
      </c>
      <c r="H1669" s="159" t="s">
        <v>60</v>
      </c>
      <c r="I1669" s="175">
        <v>60</v>
      </c>
      <c r="J1669" s="23"/>
    </row>
    <row r="1670" spans="1:10" x14ac:dyDescent="0.25">
      <c r="A1670" s="65" t="str">
        <f t="shared" si="26"/>
        <v>Cohort 201542644Den HaagMan23 tot 30 jaarEritreaTotaal</v>
      </c>
      <c r="B1670" s="159" t="s">
        <v>16</v>
      </c>
      <c r="C1670" s="166">
        <v>42644</v>
      </c>
      <c r="D1670" s="159" t="s">
        <v>7</v>
      </c>
      <c r="E1670" s="159" t="s">
        <v>28</v>
      </c>
      <c r="F1670" s="159" t="s">
        <v>61</v>
      </c>
      <c r="G1670" s="159" t="s">
        <v>24</v>
      </c>
      <c r="H1670" s="162" t="s">
        <v>8</v>
      </c>
      <c r="I1670" s="175">
        <v>100</v>
      </c>
      <c r="J1670" s="23"/>
    </row>
    <row r="1671" spans="1:10" x14ac:dyDescent="0.25">
      <c r="A1671" s="65" t="str">
        <f t="shared" si="26"/>
        <v xml:space="preserve">Cohort 201542644Den HaagMan23 tot 30 jaarEritreaPrimair onderwijs </v>
      </c>
      <c r="B1671" s="159" t="s">
        <v>16</v>
      </c>
      <c r="C1671" s="166">
        <v>42644</v>
      </c>
      <c r="D1671" s="159" t="s">
        <v>7</v>
      </c>
      <c r="E1671" s="159" t="s">
        <v>28</v>
      </c>
      <c r="F1671" s="159" t="s">
        <v>61</v>
      </c>
      <c r="G1671" s="159" t="s">
        <v>24</v>
      </c>
      <c r="H1671" s="174" t="s">
        <v>55</v>
      </c>
      <c r="I1671" s="175">
        <v>0</v>
      </c>
      <c r="J1671" s="23"/>
    </row>
    <row r="1672" spans="1:10" x14ac:dyDescent="0.25">
      <c r="A1672" s="65" t="str">
        <f t="shared" si="26"/>
        <v>Cohort 201542644Den HaagMan23 tot 30 jaarEritreaVoortgezet onderwijs</v>
      </c>
      <c r="B1672" s="159" t="s">
        <v>16</v>
      </c>
      <c r="C1672" s="166">
        <v>42644</v>
      </c>
      <c r="D1672" s="159" t="s">
        <v>7</v>
      </c>
      <c r="E1672" s="159" t="s">
        <v>28</v>
      </c>
      <c r="F1672" s="159" t="s">
        <v>61</v>
      </c>
      <c r="G1672" s="159" t="s">
        <v>24</v>
      </c>
      <c r="H1672" s="174" t="s">
        <v>56</v>
      </c>
      <c r="I1672" s="175">
        <v>0</v>
      </c>
      <c r="J1672" s="23"/>
    </row>
    <row r="1673" spans="1:10" x14ac:dyDescent="0.25">
      <c r="A1673" s="65" t="str">
        <f t="shared" si="26"/>
        <v xml:space="preserve">Cohort 201542644Den HaagMan23 tot 30 jaarEritreaMiddelbaar beroepsonderwijs (mbo) </v>
      </c>
      <c r="B1673" s="159" t="s">
        <v>16</v>
      </c>
      <c r="C1673" s="166">
        <v>42644</v>
      </c>
      <c r="D1673" s="159" t="s">
        <v>7</v>
      </c>
      <c r="E1673" s="159" t="s">
        <v>28</v>
      </c>
      <c r="F1673" s="159" t="s">
        <v>61</v>
      </c>
      <c r="G1673" s="159" t="s">
        <v>24</v>
      </c>
      <c r="H1673" s="174" t="s">
        <v>57</v>
      </c>
      <c r="I1673" s="175">
        <v>0</v>
      </c>
      <c r="J1673" s="23"/>
    </row>
    <row r="1674" spans="1:10" x14ac:dyDescent="0.25">
      <c r="A1674" s="65" t="str">
        <f t="shared" si="26"/>
        <v xml:space="preserve">Cohort 201542644Den HaagMan23 tot 30 jaarEritreaHoger beroepsonderwijs (hbo) </v>
      </c>
      <c r="B1674" s="159" t="s">
        <v>16</v>
      </c>
      <c r="C1674" s="166">
        <v>42644</v>
      </c>
      <c r="D1674" s="159" t="s">
        <v>7</v>
      </c>
      <c r="E1674" s="159" t="s">
        <v>28</v>
      </c>
      <c r="F1674" s="159" t="s">
        <v>61</v>
      </c>
      <c r="G1674" s="159" t="s">
        <v>24</v>
      </c>
      <c r="H1674" s="174" t="s">
        <v>58</v>
      </c>
      <c r="I1674" s="175">
        <v>0</v>
      </c>
      <c r="J1674" s="23"/>
    </row>
    <row r="1675" spans="1:10" x14ac:dyDescent="0.25">
      <c r="A1675" s="65" t="str">
        <f t="shared" si="26"/>
        <v xml:space="preserve">Cohort 201542644Den HaagMan23 tot 30 jaarEritreaWetenschappelijk onderwijs (wo) </v>
      </c>
      <c r="B1675" s="159" t="s">
        <v>16</v>
      </c>
      <c r="C1675" s="166">
        <v>42644</v>
      </c>
      <c r="D1675" s="159" t="s">
        <v>7</v>
      </c>
      <c r="E1675" s="159" t="s">
        <v>28</v>
      </c>
      <c r="F1675" s="159" t="s">
        <v>61</v>
      </c>
      <c r="G1675" s="159" t="s">
        <v>24</v>
      </c>
      <c r="H1675" s="174" t="s">
        <v>59</v>
      </c>
      <c r="I1675" s="175">
        <v>0</v>
      </c>
      <c r="J1675" s="23"/>
    </row>
    <row r="1676" spans="1:10" x14ac:dyDescent="0.25">
      <c r="A1676" s="65" t="str">
        <f t="shared" si="26"/>
        <v>Cohort 201542644Den HaagMan23 tot 30 jaarEritreaGeen onderwijs</v>
      </c>
      <c r="B1676" s="159" t="s">
        <v>16</v>
      </c>
      <c r="C1676" s="166">
        <v>42644</v>
      </c>
      <c r="D1676" s="159" t="s">
        <v>7</v>
      </c>
      <c r="E1676" s="159" t="s">
        <v>28</v>
      </c>
      <c r="F1676" s="159" t="s">
        <v>61</v>
      </c>
      <c r="G1676" s="159" t="s">
        <v>24</v>
      </c>
      <c r="H1676" s="159" t="s">
        <v>60</v>
      </c>
      <c r="I1676" s="175">
        <v>100</v>
      </c>
      <c r="J1676" s="23"/>
    </row>
    <row r="1677" spans="1:10" x14ac:dyDescent="0.25">
      <c r="A1677" s="65" t="str">
        <f t="shared" si="26"/>
        <v>Cohort 201542644Den HaagMan23 tot 30 jaarOverigTotaal</v>
      </c>
      <c r="B1677" s="159" t="s">
        <v>16</v>
      </c>
      <c r="C1677" s="166">
        <v>42644</v>
      </c>
      <c r="D1677" s="159" t="s">
        <v>7</v>
      </c>
      <c r="E1677" s="159" t="s">
        <v>28</v>
      </c>
      <c r="F1677" s="159" t="s">
        <v>61</v>
      </c>
      <c r="G1677" s="159" t="s">
        <v>25</v>
      </c>
      <c r="H1677" s="162" t="s">
        <v>8</v>
      </c>
      <c r="I1677" s="175">
        <v>25</v>
      </c>
      <c r="J1677" s="23"/>
    </row>
    <row r="1678" spans="1:10" x14ac:dyDescent="0.25">
      <c r="A1678" s="65" t="str">
        <f t="shared" si="26"/>
        <v xml:space="preserve">Cohort 201542644Den HaagMan23 tot 30 jaarOverigPrimair onderwijs </v>
      </c>
      <c r="B1678" s="159" t="s">
        <v>16</v>
      </c>
      <c r="C1678" s="166">
        <v>42644</v>
      </c>
      <c r="D1678" s="159" t="s">
        <v>7</v>
      </c>
      <c r="E1678" s="159" t="s">
        <v>28</v>
      </c>
      <c r="F1678" s="159" t="s">
        <v>61</v>
      </c>
      <c r="G1678" s="159" t="s">
        <v>25</v>
      </c>
      <c r="H1678" s="174" t="s">
        <v>55</v>
      </c>
      <c r="I1678" s="175">
        <v>0</v>
      </c>
      <c r="J1678" s="23"/>
    </row>
    <row r="1679" spans="1:10" x14ac:dyDescent="0.25">
      <c r="A1679" s="65" t="str">
        <f t="shared" si="26"/>
        <v>Cohort 201542644Den HaagMan23 tot 30 jaarOverigVoortgezet onderwijs</v>
      </c>
      <c r="B1679" s="159" t="s">
        <v>16</v>
      </c>
      <c r="C1679" s="166">
        <v>42644</v>
      </c>
      <c r="D1679" s="159" t="s">
        <v>7</v>
      </c>
      <c r="E1679" s="159" t="s">
        <v>28</v>
      </c>
      <c r="F1679" s="159" t="s">
        <v>61</v>
      </c>
      <c r="G1679" s="159" t="s">
        <v>25</v>
      </c>
      <c r="H1679" s="174" t="s">
        <v>56</v>
      </c>
      <c r="I1679" s="175">
        <v>0</v>
      </c>
      <c r="J1679" s="23"/>
    </row>
    <row r="1680" spans="1:10" x14ac:dyDescent="0.25">
      <c r="A1680" s="65" t="str">
        <f t="shared" si="26"/>
        <v xml:space="preserve">Cohort 201542644Den HaagMan23 tot 30 jaarOverigMiddelbaar beroepsonderwijs (mbo) </v>
      </c>
      <c r="B1680" s="159" t="s">
        <v>16</v>
      </c>
      <c r="C1680" s="166">
        <v>42644</v>
      </c>
      <c r="D1680" s="159" t="s">
        <v>7</v>
      </c>
      <c r="E1680" s="159" t="s">
        <v>28</v>
      </c>
      <c r="F1680" s="159" t="s">
        <v>61</v>
      </c>
      <c r="G1680" s="159" t="s">
        <v>25</v>
      </c>
      <c r="H1680" s="174" t="s">
        <v>57</v>
      </c>
      <c r="I1680" s="175">
        <v>0</v>
      </c>
      <c r="J1680" s="23"/>
    </row>
    <row r="1681" spans="1:10" x14ac:dyDescent="0.25">
      <c r="A1681" s="65" t="str">
        <f t="shared" si="26"/>
        <v xml:space="preserve">Cohort 201542644Den HaagMan23 tot 30 jaarOverigHoger beroepsonderwijs (hbo) </v>
      </c>
      <c r="B1681" s="159" t="s">
        <v>16</v>
      </c>
      <c r="C1681" s="166">
        <v>42644</v>
      </c>
      <c r="D1681" s="159" t="s">
        <v>7</v>
      </c>
      <c r="E1681" s="159" t="s">
        <v>28</v>
      </c>
      <c r="F1681" s="159" t="s">
        <v>61</v>
      </c>
      <c r="G1681" s="159" t="s">
        <v>25</v>
      </c>
      <c r="H1681" s="174" t="s">
        <v>58</v>
      </c>
      <c r="I1681" s="175">
        <v>0</v>
      </c>
      <c r="J1681" s="23"/>
    </row>
    <row r="1682" spans="1:10" x14ac:dyDescent="0.25">
      <c r="A1682" s="65" t="str">
        <f t="shared" si="26"/>
        <v xml:space="preserve">Cohort 201542644Den HaagMan23 tot 30 jaarOverigWetenschappelijk onderwijs (wo) </v>
      </c>
      <c r="B1682" s="159" t="s">
        <v>16</v>
      </c>
      <c r="C1682" s="166">
        <v>42644</v>
      </c>
      <c r="D1682" s="159" t="s">
        <v>7</v>
      </c>
      <c r="E1682" s="159" t="s">
        <v>28</v>
      </c>
      <c r="F1682" s="159" t="s">
        <v>61</v>
      </c>
      <c r="G1682" s="159" t="s">
        <v>25</v>
      </c>
      <c r="H1682" s="174" t="s">
        <v>59</v>
      </c>
      <c r="I1682" s="175">
        <v>0</v>
      </c>
      <c r="J1682" s="23"/>
    </row>
    <row r="1683" spans="1:10" x14ac:dyDescent="0.25">
      <c r="A1683" s="65" t="str">
        <f t="shared" si="26"/>
        <v>Cohort 201542644Den HaagMan23 tot 30 jaarOverigGeen onderwijs</v>
      </c>
      <c r="B1683" s="159" t="s">
        <v>16</v>
      </c>
      <c r="C1683" s="166">
        <v>42644</v>
      </c>
      <c r="D1683" s="159" t="s">
        <v>7</v>
      </c>
      <c r="E1683" s="159" t="s">
        <v>28</v>
      </c>
      <c r="F1683" s="159" t="s">
        <v>61</v>
      </c>
      <c r="G1683" s="159" t="s">
        <v>25</v>
      </c>
      <c r="H1683" s="159" t="s">
        <v>60</v>
      </c>
      <c r="I1683" s="175">
        <v>25</v>
      </c>
      <c r="J1683" s="23"/>
    </row>
    <row r="1684" spans="1:10" x14ac:dyDescent="0.25">
      <c r="A1684" s="65" t="str">
        <f t="shared" si="26"/>
        <v>Cohort 201542644Den HaagVrouwTotaalTotaalTotaal</v>
      </c>
      <c r="B1684" s="159" t="s">
        <v>16</v>
      </c>
      <c r="C1684" s="166">
        <v>42644</v>
      </c>
      <c r="D1684" s="159" t="s">
        <v>7</v>
      </c>
      <c r="E1684" s="159" t="s">
        <v>29</v>
      </c>
      <c r="F1684" s="159" t="s">
        <v>8</v>
      </c>
      <c r="G1684" s="159" t="s">
        <v>8</v>
      </c>
      <c r="H1684" s="162" t="s">
        <v>8</v>
      </c>
      <c r="I1684" s="175">
        <v>125</v>
      </c>
      <c r="J1684" s="23"/>
    </row>
    <row r="1685" spans="1:10" x14ac:dyDescent="0.25">
      <c r="A1685" s="65" t="str">
        <f t="shared" si="26"/>
        <v xml:space="preserve">Cohort 201542644Den HaagVrouwTotaalTotaalPrimair onderwijs </v>
      </c>
      <c r="B1685" s="159" t="s">
        <v>16</v>
      </c>
      <c r="C1685" s="166">
        <v>42644</v>
      </c>
      <c r="D1685" s="159" t="s">
        <v>7</v>
      </c>
      <c r="E1685" s="159" t="s">
        <v>29</v>
      </c>
      <c r="F1685" s="159" t="s">
        <v>8</v>
      </c>
      <c r="G1685" s="159" t="s">
        <v>8</v>
      </c>
      <c r="H1685" s="174" t="s">
        <v>55</v>
      </c>
      <c r="I1685" s="175">
        <v>20</v>
      </c>
      <c r="J1685" s="23"/>
    </row>
    <row r="1686" spans="1:10" x14ac:dyDescent="0.25">
      <c r="A1686" s="65" t="str">
        <f t="shared" si="26"/>
        <v>Cohort 201542644Den HaagVrouwTotaalTotaalVoortgezet onderwijs</v>
      </c>
      <c r="B1686" s="159" t="s">
        <v>16</v>
      </c>
      <c r="C1686" s="166">
        <v>42644</v>
      </c>
      <c r="D1686" s="159" t="s">
        <v>7</v>
      </c>
      <c r="E1686" s="159" t="s">
        <v>29</v>
      </c>
      <c r="F1686" s="159" t="s">
        <v>8</v>
      </c>
      <c r="G1686" s="159" t="s">
        <v>8</v>
      </c>
      <c r="H1686" s="174" t="s">
        <v>56</v>
      </c>
      <c r="I1686" s="175">
        <v>10</v>
      </c>
      <c r="J1686" s="23"/>
    </row>
    <row r="1687" spans="1:10" x14ac:dyDescent="0.25">
      <c r="A1687" s="65" t="str">
        <f t="shared" si="26"/>
        <v xml:space="preserve">Cohort 201542644Den HaagVrouwTotaalTotaalMiddelbaar beroepsonderwijs (mbo) </v>
      </c>
      <c r="B1687" s="159" t="s">
        <v>16</v>
      </c>
      <c r="C1687" s="166">
        <v>42644</v>
      </c>
      <c r="D1687" s="159" t="s">
        <v>7</v>
      </c>
      <c r="E1687" s="159" t="s">
        <v>29</v>
      </c>
      <c r="F1687" s="159" t="s">
        <v>8</v>
      </c>
      <c r="G1687" s="159" t="s">
        <v>8</v>
      </c>
      <c r="H1687" s="174" t="s">
        <v>57</v>
      </c>
      <c r="I1687" s="175">
        <v>0</v>
      </c>
      <c r="J1687" s="23"/>
    </row>
    <row r="1688" spans="1:10" x14ac:dyDescent="0.25">
      <c r="A1688" s="65" t="str">
        <f t="shared" si="26"/>
        <v xml:space="preserve">Cohort 201542644Den HaagVrouwTotaalTotaalHoger beroepsonderwijs (hbo) </v>
      </c>
      <c r="B1688" s="159" t="s">
        <v>16</v>
      </c>
      <c r="C1688" s="166">
        <v>42644</v>
      </c>
      <c r="D1688" s="159" t="s">
        <v>7</v>
      </c>
      <c r="E1688" s="159" t="s">
        <v>29</v>
      </c>
      <c r="F1688" s="159" t="s">
        <v>8</v>
      </c>
      <c r="G1688" s="159" t="s">
        <v>8</v>
      </c>
      <c r="H1688" s="174" t="s">
        <v>58</v>
      </c>
      <c r="I1688" s="175">
        <v>0</v>
      </c>
      <c r="J1688" s="23"/>
    </row>
    <row r="1689" spans="1:10" x14ac:dyDescent="0.25">
      <c r="A1689" s="65" t="str">
        <f t="shared" si="26"/>
        <v xml:space="preserve">Cohort 201542644Den HaagVrouwTotaalTotaalWetenschappelijk onderwijs (wo) </v>
      </c>
      <c r="B1689" s="159" t="s">
        <v>16</v>
      </c>
      <c r="C1689" s="166">
        <v>42644</v>
      </c>
      <c r="D1689" s="159" t="s">
        <v>7</v>
      </c>
      <c r="E1689" s="159" t="s">
        <v>29</v>
      </c>
      <c r="F1689" s="159" t="s">
        <v>8</v>
      </c>
      <c r="G1689" s="159" t="s">
        <v>8</v>
      </c>
      <c r="H1689" s="174" t="s">
        <v>59</v>
      </c>
      <c r="I1689" s="175">
        <v>0</v>
      </c>
      <c r="J1689" s="23"/>
    </row>
    <row r="1690" spans="1:10" x14ac:dyDescent="0.25">
      <c r="A1690" s="65" t="str">
        <f t="shared" si="26"/>
        <v>Cohort 201542644Den HaagVrouwTotaalTotaalGeen onderwijs</v>
      </c>
      <c r="B1690" s="159" t="s">
        <v>16</v>
      </c>
      <c r="C1690" s="166">
        <v>42644</v>
      </c>
      <c r="D1690" s="159" t="s">
        <v>7</v>
      </c>
      <c r="E1690" s="159" t="s">
        <v>29</v>
      </c>
      <c r="F1690" s="159" t="s">
        <v>8</v>
      </c>
      <c r="G1690" s="159" t="s">
        <v>8</v>
      </c>
      <c r="H1690" s="159" t="s">
        <v>60</v>
      </c>
      <c r="I1690" s="175">
        <v>95</v>
      </c>
      <c r="J1690" s="23"/>
    </row>
    <row r="1691" spans="1:10" x14ac:dyDescent="0.25">
      <c r="A1691" s="65" t="str">
        <f t="shared" si="26"/>
        <v>Cohort 201542644Den HaagVrouwTotaalSyriëTotaal</v>
      </c>
      <c r="B1691" s="159" t="s">
        <v>16</v>
      </c>
      <c r="C1691" s="166">
        <v>42644</v>
      </c>
      <c r="D1691" s="159" t="s">
        <v>7</v>
      </c>
      <c r="E1691" s="159" t="s">
        <v>29</v>
      </c>
      <c r="F1691" s="159" t="s">
        <v>8</v>
      </c>
      <c r="G1691" s="159" t="s">
        <v>23</v>
      </c>
      <c r="H1691" s="162" t="s">
        <v>8</v>
      </c>
      <c r="I1691" s="175">
        <v>50</v>
      </c>
      <c r="J1691" s="23"/>
    </row>
    <row r="1692" spans="1:10" x14ac:dyDescent="0.25">
      <c r="A1692" s="65" t="str">
        <f t="shared" si="26"/>
        <v xml:space="preserve">Cohort 201542644Den HaagVrouwTotaalSyriëPrimair onderwijs </v>
      </c>
      <c r="B1692" s="159" t="s">
        <v>16</v>
      </c>
      <c r="C1692" s="166">
        <v>42644</v>
      </c>
      <c r="D1692" s="159" t="s">
        <v>7</v>
      </c>
      <c r="E1692" s="159" t="s">
        <v>29</v>
      </c>
      <c r="F1692" s="159" t="s">
        <v>8</v>
      </c>
      <c r="G1692" s="159" t="s">
        <v>23</v>
      </c>
      <c r="H1692" s="174" t="s">
        <v>55</v>
      </c>
      <c r="I1692" s="175">
        <v>15</v>
      </c>
      <c r="J1692" s="23"/>
    </row>
    <row r="1693" spans="1:10" x14ac:dyDescent="0.25">
      <c r="A1693" s="65" t="str">
        <f t="shared" si="26"/>
        <v>Cohort 201542644Den HaagVrouwTotaalSyriëVoortgezet onderwijs</v>
      </c>
      <c r="B1693" s="159" t="s">
        <v>16</v>
      </c>
      <c r="C1693" s="166">
        <v>42644</v>
      </c>
      <c r="D1693" s="159" t="s">
        <v>7</v>
      </c>
      <c r="E1693" s="159" t="s">
        <v>29</v>
      </c>
      <c r="F1693" s="159" t="s">
        <v>8</v>
      </c>
      <c r="G1693" s="159" t="s">
        <v>23</v>
      </c>
      <c r="H1693" s="174" t="s">
        <v>56</v>
      </c>
      <c r="I1693" s="175">
        <v>0</v>
      </c>
      <c r="J1693" s="23"/>
    </row>
    <row r="1694" spans="1:10" x14ac:dyDescent="0.25">
      <c r="A1694" s="65" t="str">
        <f t="shared" si="26"/>
        <v xml:space="preserve">Cohort 201542644Den HaagVrouwTotaalSyriëMiddelbaar beroepsonderwijs (mbo) </v>
      </c>
      <c r="B1694" s="159" t="s">
        <v>16</v>
      </c>
      <c r="C1694" s="166">
        <v>42644</v>
      </c>
      <c r="D1694" s="159" t="s">
        <v>7</v>
      </c>
      <c r="E1694" s="159" t="s">
        <v>29</v>
      </c>
      <c r="F1694" s="159" t="s">
        <v>8</v>
      </c>
      <c r="G1694" s="159" t="s">
        <v>23</v>
      </c>
      <c r="H1694" s="174" t="s">
        <v>57</v>
      </c>
      <c r="I1694" s="175">
        <v>0</v>
      </c>
      <c r="J1694" s="23"/>
    </row>
    <row r="1695" spans="1:10" x14ac:dyDescent="0.25">
      <c r="A1695" s="65" t="str">
        <f t="shared" si="26"/>
        <v xml:space="preserve">Cohort 201542644Den HaagVrouwTotaalSyriëHoger beroepsonderwijs (hbo) </v>
      </c>
      <c r="B1695" s="159" t="s">
        <v>16</v>
      </c>
      <c r="C1695" s="166">
        <v>42644</v>
      </c>
      <c r="D1695" s="159" t="s">
        <v>7</v>
      </c>
      <c r="E1695" s="159" t="s">
        <v>29</v>
      </c>
      <c r="F1695" s="159" t="s">
        <v>8</v>
      </c>
      <c r="G1695" s="159" t="s">
        <v>23</v>
      </c>
      <c r="H1695" s="174" t="s">
        <v>58</v>
      </c>
      <c r="I1695" s="175">
        <v>0</v>
      </c>
      <c r="J1695" s="23"/>
    </row>
    <row r="1696" spans="1:10" x14ac:dyDescent="0.25">
      <c r="A1696" s="65" t="str">
        <f t="shared" si="26"/>
        <v xml:space="preserve">Cohort 201542644Den HaagVrouwTotaalSyriëWetenschappelijk onderwijs (wo) </v>
      </c>
      <c r="B1696" s="159" t="s">
        <v>16</v>
      </c>
      <c r="C1696" s="166">
        <v>42644</v>
      </c>
      <c r="D1696" s="159" t="s">
        <v>7</v>
      </c>
      <c r="E1696" s="159" t="s">
        <v>29</v>
      </c>
      <c r="F1696" s="159" t="s">
        <v>8</v>
      </c>
      <c r="G1696" s="159" t="s">
        <v>23</v>
      </c>
      <c r="H1696" s="174" t="s">
        <v>59</v>
      </c>
      <c r="I1696" s="175">
        <v>0</v>
      </c>
      <c r="J1696" s="23"/>
    </row>
    <row r="1697" spans="1:10" x14ac:dyDescent="0.25">
      <c r="A1697" s="65" t="str">
        <f t="shared" si="26"/>
        <v>Cohort 201542644Den HaagVrouwTotaalSyriëGeen onderwijs</v>
      </c>
      <c r="B1697" s="159" t="s">
        <v>16</v>
      </c>
      <c r="C1697" s="166">
        <v>42644</v>
      </c>
      <c r="D1697" s="159" t="s">
        <v>7</v>
      </c>
      <c r="E1697" s="159" t="s">
        <v>29</v>
      </c>
      <c r="F1697" s="159" t="s">
        <v>8</v>
      </c>
      <c r="G1697" s="159" t="s">
        <v>23</v>
      </c>
      <c r="H1697" s="159" t="s">
        <v>60</v>
      </c>
      <c r="I1697" s="175">
        <v>35</v>
      </c>
      <c r="J1697" s="23"/>
    </row>
    <row r="1698" spans="1:10" x14ac:dyDescent="0.25">
      <c r="A1698" s="65" t="str">
        <f t="shared" si="26"/>
        <v>Cohort 201542644Den HaagVrouwTotaalEritreaTotaal</v>
      </c>
      <c r="B1698" s="159" t="s">
        <v>16</v>
      </c>
      <c r="C1698" s="166">
        <v>42644</v>
      </c>
      <c r="D1698" s="159" t="s">
        <v>7</v>
      </c>
      <c r="E1698" s="159" t="s">
        <v>29</v>
      </c>
      <c r="F1698" s="159" t="s">
        <v>8</v>
      </c>
      <c r="G1698" s="159" t="s">
        <v>24</v>
      </c>
      <c r="H1698" s="162" t="s">
        <v>8</v>
      </c>
      <c r="I1698" s="175">
        <v>45</v>
      </c>
      <c r="J1698" s="23"/>
    </row>
    <row r="1699" spans="1:10" x14ac:dyDescent="0.25">
      <c r="A1699" s="65" t="str">
        <f t="shared" si="26"/>
        <v xml:space="preserve">Cohort 201542644Den HaagVrouwTotaalEritreaPrimair onderwijs </v>
      </c>
      <c r="B1699" s="159" t="s">
        <v>16</v>
      </c>
      <c r="C1699" s="166">
        <v>42644</v>
      </c>
      <c r="D1699" s="159" t="s">
        <v>7</v>
      </c>
      <c r="E1699" s="159" t="s">
        <v>29</v>
      </c>
      <c r="F1699" s="159" t="s">
        <v>8</v>
      </c>
      <c r="G1699" s="159" t="s">
        <v>24</v>
      </c>
      <c r="H1699" s="174" t="s">
        <v>55</v>
      </c>
      <c r="I1699" s="175">
        <v>0</v>
      </c>
      <c r="J1699" s="23"/>
    </row>
    <row r="1700" spans="1:10" x14ac:dyDescent="0.25">
      <c r="A1700" s="65" t="str">
        <f t="shared" si="26"/>
        <v>Cohort 201542644Den HaagVrouwTotaalEritreaVoortgezet onderwijs</v>
      </c>
      <c r="B1700" s="159" t="s">
        <v>16</v>
      </c>
      <c r="C1700" s="166">
        <v>42644</v>
      </c>
      <c r="D1700" s="159" t="s">
        <v>7</v>
      </c>
      <c r="E1700" s="159" t="s">
        <v>29</v>
      </c>
      <c r="F1700" s="159" t="s">
        <v>8</v>
      </c>
      <c r="G1700" s="159" t="s">
        <v>24</v>
      </c>
      <c r="H1700" s="174" t="s">
        <v>56</v>
      </c>
      <c r="I1700" s="175">
        <v>0</v>
      </c>
      <c r="J1700" s="23"/>
    </row>
    <row r="1701" spans="1:10" x14ac:dyDescent="0.25">
      <c r="A1701" s="65" t="str">
        <f t="shared" si="26"/>
        <v xml:space="preserve">Cohort 201542644Den HaagVrouwTotaalEritreaMiddelbaar beroepsonderwijs (mbo) </v>
      </c>
      <c r="B1701" s="159" t="s">
        <v>16</v>
      </c>
      <c r="C1701" s="166">
        <v>42644</v>
      </c>
      <c r="D1701" s="159" t="s">
        <v>7</v>
      </c>
      <c r="E1701" s="159" t="s">
        <v>29</v>
      </c>
      <c r="F1701" s="159" t="s">
        <v>8</v>
      </c>
      <c r="G1701" s="159" t="s">
        <v>24</v>
      </c>
      <c r="H1701" s="174" t="s">
        <v>57</v>
      </c>
      <c r="I1701" s="175">
        <v>0</v>
      </c>
      <c r="J1701" s="23"/>
    </row>
    <row r="1702" spans="1:10" x14ac:dyDescent="0.25">
      <c r="A1702" s="65" t="str">
        <f t="shared" si="26"/>
        <v xml:space="preserve">Cohort 201542644Den HaagVrouwTotaalEritreaHoger beroepsonderwijs (hbo) </v>
      </c>
      <c r="B1702" s="159" t="s">
        <v>16</v>
      </c>
      <c r="C1702" s="166">
        <v>42644</v>
      </c>
      <c r="D1702" s="159" t="s">
        <v>7</v>
      </c>
      <c r="E1702" s="159" t="s">
        <v>29</v>
      </c>
      <c r="F1702" s="159" t="s">
        <v>8</v>
      </c>
      <c r="G1702" s="159" t="s">
        <v>24</v>
      </c>
      <c r="H1702" s="174" t="s">
        <v>58</v>
      </c>
      <c r="I1702" s="175">
        <v>0</v>
      </c>
      <c r="J1702" s="23"/>
    </row>
    <row r="1703" spans="1:10" x14ac:dyDescent="0.25">
      <c r="A1703" s="65" t="str">
        <f t="shared" si="26"/>
        <v xml:space="preserve">Cohort 201542644Den HaagVrouwTotaalEritreaWetenschappelijk onderwijs (wo) </v>
      </c>
      <c r="B1703" s="159" t="s">
        <v>16</v>
      </c>
      <c r="C1703" s="166">
        <v>42644</v>
      </c>
      <c r="D1703" s="159" t="s">
        <v>7</v>
      </c>
      <c r="E1703" s="159" t="s">
        <v>29</v>
      </c>
      <c r="F1703" s="159" t="s">
        <v>8</v>
      </c>
      <c r="G1703" s="159" t="s">
        <v>24</v>
      </c>
      <c r="H1703" s="174" t="s">
        <v>59</v>
      </c>
      <c r="I1703" s="175">
        <v>0</v>
      </c>
      <c r="J1703" s="23"/>
    </row>
    <row r="1704" spans="1:10" x14ac:dyDescent="0.25">
      <c r="A1704" s="65" t="str">
        <f t="shared" si="26"/>
        <v>Cohort 201542644Den HaagVrouwTotaalEritreaGeen onderwijs</v>
      </c>
      <c r="B1704" s="159" t="s">
        <v>16</v>
      </c>
      <c r="C1704" s="166">
        <v>42644</v>
      </c>
      <c r="D1704" s="159" t="s">
        <v>7</v>
      </c>
      <c r="E1704" s="159" t="s">
        <v>29</v>
      </c>
      <c r="F1704" s="159" t="s">
        <v>8</v>
      </c>
      <c r="G1704" s="159" t="s">
        <v>24</v>
      </c>
      <c r="H1704" s="159" t="s">
        <v>60</v>
      </c>
      <c r="I1704" s="175">
        <v>40</v>
      </c>
      <c r="J1704" s="23"/>
    </row>
    <row r="1705" spans="1:10" x14ac:dyDescent="0.25">
      <c r="A1705" s="65" t="str">
        <f t="shared" si="26"/>
        <v>Cohort 201542644Den HaagVrouwTotaalOverigTotaal</v>
      </c>
      <c r="B1705" s="159" t="s">
        <v>16</v>
      </c>
      <c r="C1705" s="166">
        <v>42644</v>
      </c>
      <c r="D1705" s="159" t="s">
        <v>7</v>
      </c>
      <c r="E1705" s="159" t="s">
        <v>29</v>
      </c>
      <c r="F1705" s="159" t="s">
        <v>8</v>
      </c>
      <c r="G1705" s="159" t="s">
        <v>25</v>
      </c>
      <c r="H1705" s="162" t="s">
        <v>8</v>
      </c>
      <c r="I1705" s="175">
        <v>30</v>
      </c>
      <c r="J1705" s="23"/>
    </row>
    <row r="1706" spans="1:10" x14ac:dyDescent="0.25">
      <c r="A1706" s="65" t="str">
        <f t="shared" si="26"/>
        <v xml:space="preserve">Cohort 201542644Den HaagVrouwTotaalOverigPrimair onderwijs </v>
      </c>
      <c r="B1706" s="159" t="s">
        <v>16</v>
      </c>
      <c r="C1706" s="166">
        <v>42644</v>
      </c>
      <c r="D1706" s="159" t="s">
        <v>7</v>
      </c>
      <c r="E1706" s="159" t="s">
        <v>29</v>
      </c>
      <c r="F1706" s="159" t="s">
        <v>8</v>
      </c>
      <c r="G1706" s="159" t="s">
        <v>25</v>
      </c>
      <c r="H1706" s="174" t="s">
        <v>55</v>
      </c>
      <c r="I1706" s="175">
        <v>5</v>
      </c>
      <c r="J1706" s="23"/>
    </row>
    <row r="1707" spans="1:10" x14ac:dyDescent="0.25">
      <c r="A1707" s="65" t="str">
        <f t="shared" si="26"/>
        <v>Cohort 201542644Den HaagVrouwTotaalOverigVoortgezet onderwijs</v>
      </c>
      <c r="B1707" s="159" t="s">
        <v>16</v>
      </c>
      <c r="C1707" s="166">
        <v>42644</v>
      </c>
      <c r="D1707" s="159" t="s">
        <v>7</v>
      </c>
      <c r="E1707" s="159" t="s">
        <v>29</v>
      </c>
      <c r="F1707" s="159" t="s">
        <v>8</v>
      </c>
      <c r="G1707" s="159" t="s">
        <v>25</v>
      </c>
      <c r="H1707" s="174" t="s">
        <v>56</v>
      </c>
      <c r="I1707" s="175">
        <v>5</v>
      </c>
      <c r="J1707" s="23"/>
    </row>
    <row r="1708" spans="1:10" x14ac:dyDescent="0.25">
      <c r="A1708" s="65" t="str">
        <f t="shared" si="26"/>
        <v xml:space="preserve">Cohort 201542644Den HaagVrouwTotaalOverigMiddelbaar beroepsonderwijs (mbo) </v>
      </c>
      <c r="B1708" s="159" t="s">
        <v>16</v>
      </c>
      <c r="C1708" s="166">
        <v>42644</v>
      </c>
      <c r="D1708" s="159" t="s">
        <v>7</v>
      </c>
      <c r="E1708" s="159" t="s">
        <v>29</v>
      </c>
      <c r="F1708" s="159" t="s">
        <v>8</v>
      </c>
      <c r="G1708" s="159" t="s">
        <v>25</v>
      </c>
      <c r="H1708" s="174" t="s">
        <v>57</v>
      </c>
      <c r="I1708" s="175">
        <v>0</v>
      </c>
      <c r="J1708" s="23"/>
    </row>
    <row r="1709" spans="1:10" x14ac:dyDescent="0.25">
      <c r="A1709" s="65" t="str">
        <f t="shared" si="26"/>
        <v xml:space="preserve">Cohort 201542644Den HaagVrouwTotaalOverigHoger beroepsonderwijs (hbo) </v>
      </c>
      <c r="B1709" s="159" t="s">
        <v>16</v>
      </c>
      <c r="C1709" s="166">
        <v>42644</v>
      </c>
      <c r="D1709" s="159" t="s">
        <v>7</v>
      </c>
      <c r="E1709" s="159" t="s">
        <v>29</v>
      </c>
      <c r="F1709" s="159" t="s">
        <v>8</v>
      </c>
      <c r="G1709" s="159" t="s">
        <v>25</v>
      </c>
      <c r="H1709" s="174" t="s">
        <v>58</v>
      </c>
      <c r="I1709" s="175">
        <v>0</v>
      </c>
      <c r="J1709" s="23"/>
    </row>
    <row r="1710" spans="1:10" x14ac:dyDescent="0.25">
      <c r="A1710" s="65" t="str">
        <f t="shared" si="26"/>
        <v xml:space="preserve">Cohort 201542644Den HaagVrouwTotaalOverigWetenschappelijk onderwijs (wo) </v>
      </c>
      <c r="B1710" s="159" t="s">
        <v>16</v>
      </c>
      <c r="C1710" s="166">
        <v>42644</v>
      </c>
      <c r="D1710" s="159" t="s">
        <v>7</v>
      </c>
      <c r="E1710" s="159" t="s">
        <v>29</v>
      </c>
      <c r="F1710" s="159" t="s">
        <v>8</v>
      </c>
      <c r="G1710" s="159" t="s">
        <v>25</v>
      </c>
      <c r="H1710" s="174" t="s">
        <v>59</v>
      </c>
      <c r="I1710" s="175">
        <v>0</v>
      </c>
      <c r="J1710" s="23"/>
    </row>
    <row r="1711" spans="1:10" x14ac:dyDescent="0.25">
      <c r="A1711" s="65" t="str">
        <f t="shared" si="26"/>
        <v>Cohort 201542644Den HaagVrouwTotaalOverigGeen onderwijs</v>
      </c>
      <c r="B1711" s="159" t="s">
        <v>16</v>
      </c>
      <c r="C1711" s="166">
        <v>42644</v>
      </c>
      <c r="D1711" s="159" t="s">
        <v>7</v>
      </c>
      <c r="E1711" s="159" t="s">
        <v>29</v>
      </c>
      <c r="F1711" s="159" t="s">
        <v>8</v>
      </c>
      <c r="G1711" s="159" t="s">
        <v>25</v>
      </c>
      <c r="H1711" s="159" t="s">
        <v>60</v>
      </c>
      <c r="I1711" s="175">
        <v>15</v>
      </c>
      <c r="J1711" s="23"/>
    </row>
    <row r="1712" spans="1:10" x14ac:dyDescent="0.25">
      <c r="A1712" s="65" t="str">
        <f t="shared" si="26"/>
        <v>Cohort 201542644Den HaagVrouw0 tot 23 jaarTotaalTotaal</v>
      </c>
      <c r="B1712" s="159" t="s">
        <v>16</v>
      </c>
      <c r="C1712" s="166">
        <v>42644</v>
      </c>
      <c r="D1712" s="159" t="s">
        <v>7</v>
      </c>
      <c r="E1712" s="159" t="s">
        <v>29</v>
      </c>
      <c r="F1712" s="159" t="s">
        <v>26</v>
      </c>
      <c r="G1712" s="159" t="s">
        <v>8</v>
      </c>
      <c r="H1712" s="162" t="s">
        <v>8</v>
      </c>
      <c r="I1712" s="175">
        <v>65</v>
      </c>
      <c r="J1712" s="23"/>
    </row>
    <row r="1713" spans="1:10" x14ac:dyDescent="0.25">
      <c r="A1713" s="65" t="str">
        <f t="shared" si="26"/>
        <v xml:space="preserve">Cohort 201542644Den HaagVrouw0 tot 23 jaarTotaalPrimair onderwijs </v>
      </c>
      <c r="B1713" s="159" t="s">
        <v>16</v>
      </c>
      <c r="C1713" s="166">
        <v>42644</v>
      </c>
      <c r="D1713" s="159" t="s">
        <v>7</v>
      </c>
      <c r="E1713" s="159" t="s">
        <v>29</v>
      </c>
      <c r="F1713" s="159" t="s">
        <v>26</v>
      </c>
      <c r="G1713" s="159" t="s">
        <v>8</v>
      </c>
      <c r="H1713" s="174" t="s">
        <v>55</v>
      </c>
      <c r="I1713" s="175">
        <v>20</v>
      </c>
      <c r="J1713" s="23"/>
    </row>
    <row r="1714" spans="1:10" x14ac:dyDescent="0.25">
      <c r="A1714" s="65" t="str">
        <f t="shared" si="26"/>
        <v>Cohort 201542644Den HaagVrouw0 tot 23 jaarTotaalVoortgezet onderwijs</v>
      </c>
      <c r="B1714" s="159" t="s">
        <v>16</v>
      </c>
      <c r="C1714" s="166">
        <v>42644</v>
      </c>
      <c r="D1714" s="159" t="s">
        <v>7</v>
      </c>
      <c r="E1714" s="159" t="s">
        <v>29</v>
      </c>
      <c r="F1714" s="159" t="s">
        <v>26</v>
      </c>
      <c r="G1714" s="159" t="s">
        <v>8</v>
      </c>
      <c r="H1714" s="174" t="s">
        <v>56</v>
      </c>
      <c r="I1714" s="175">
        <v>10</v>
      </c>
      <c r="J1714" s="23"/>
    </row>
    <row r="1715" spans="1:10" x14ac:dyDescent="0.25">
      <c r="A1715" s="65" t="str">
        <f t="shared" si="26"/>
        <v xml:space="preserve">Cohort 201542644Den HaagVrouw0 tot 23 jaarTotaalMiddelbaar beroepsonderwijs (mbo) </v>
      </c>
      <c r="B1715" s="159" t="s">
        <v>16</v>
      </c>
      <c r="C1715" s="166">
        <v>42644</v>
      </c>
      <c r="D1715" s="159" t="s">
        <v>7</v>
      </c>
      <c r="E1715" s="159" t="s">
        <v>29</v>
      </c>
      <c r="F1715" s="159" t="s">
        <v>26</v>
      </c>
      <c r="G1715" s="159" t="s">
        <v>8</v>
      </c>
      <c r="H1715" s="174" t="s">
        <v>57</v>
      </c>
      <c r="I1715" s="175">
        <v>0</v>
      </c>
      <c r="J1715" s="23"/>
    </row>
    <row r="1716" spans="1:10" x14ac:dyDescent="0.25">
      <c r="A1716" s="65" t="str">
        <f t="shared" si="26"/>
        <v xml:space="preserve">Cohort 201542644Den HaagVrouw0 tot 23 jaarTotaalHoger beroepsonderwijs (hbo) </v>
      </c>
      <c r="B1716" s="159" t="s">
        <v>16</v>
      </c>
      <c r="C1716" s="166">
        <v>42644</v>
      </c>
      <c r="D1716" s="159" t="s">
        <v>7</v>
      </c>
      <c r="E1716" s="159" t="s">
        <v>29</v>
      </c>
      <c r="F1716" s="159" t="s">
        <v>26</v>
      </c>
      <c r="G1716" s="159" t="s">
        <v>8</v>
      </c>
      <c r="H1716" s="174" t="s">
        <v>58</v>
      </c>
      <c r="I1716" s="175">
        <v>0</v>
      </c>
      <c r="J1716" s="23"/>
    </row>
    <row r="1717" spans="1:10" x14ac:dyDescent="0.25">
      <c r="A1717" s="65" t="str">
        <f t="shared" si="26"/>
        <v xml:space="preserve">Cohort 201542644Den HaagVrouw0 tot 23 jaarTotaalWetenschappelijk onderwijs (wo) </v>
      </c>
      <c r="B1717" s="159" t="s">
        <v>16</v>
      </c>
      <c r="C1717" s="166">
        <v>42644</v>
      </c>
      <c r="D1717" s="159" t="s">
        <v>7</v>
      </c>
      <c r="E1717" s="159" t="s">
        <v>29</v>
      </c>
      <c r="F1717" s="159" t="s">
        <v>26</v>
      </c>
      <c r="G1717" s="159" t="s">
        <v>8</v>
      </c>
      <c r="H1717" s="174" t="s">
        <v>59</v>
      </c>
      <c r="I1717" s="175">
        <v>0</v>
      </c>
      <c r="J1717" s="23"/>
    </row>
    <row r="1718" spans="1:10" x14ac:dyDescent="0.25">
      <c r="A1718" s="65" t="str">
        <f t="shared" si="26"/>
        <v>Cohort 201542644Den HaagVrouw0 tot 23 jaarTotaalGeen onderwijs</v>
      </c>
      <c r="B1718" s="159" t="s">
        <v>16</v>
      </c>
      <c r="C1718" s="166">
        <v>42644</v>
      </c>
      <c r="D1718" s="159" t="s">
        <v>7</v>
      </c>
      <c r="E1718" s="159" t="s">
        <v>29</v>
      </c>
      <c r="F1718" s="159" t="s">
        <v>26</v>
      </c>
      <c r="G1718" s="159" t="s">
        <v>8</v>
      </c>
      <c r="H1718" s="159" t="s">
        <v>60</v>
      </c>
      <c r="I1718" s="175">
        <v>35</v>
      </c>
      <c r="J1718" s="23"/>
    </row>
    <row r="1719" spans="1:10" x14ac:dyDescent="0.25">
      <c r="A1719" s="65" t="str">
        <f t="shared" si="26"/>
        <v>Cohort 201542644Den HaagVrouw0 tot 23 jaarSyriëTotaal</v>
      </c>
      <c r="B1719" s="159" t="s">
        <v>16</v>
      </c>
      <c r="C1719" s="166">
        <v>42644</v>
      </c>
      <c r="D1719" s="159" t="s">
        <v>7</v>
      </c>
      <c r="E1719" s="159" t="s">
        <v>29</v>
      </c>
      <c r="F1719" s="159" t="s">
        <v>26</v>
      </c>
      <c r="G1719" s="159" t="s">
        <v>23</v>
      </c>
      <c r="H1719" s="162" t="s">
        <v>8</v>
      </c>
      <c r="I1719" s="175">
        <v>30</v>
      </c>
      <c r="J1719" s="23"/>
    </row>
    <row r="1720" spans="1:10" x14ac:dyDescent="0.25">
      <c r="A1720" s="65" t="str">
        <f t="shared" si="26"/>
        <v xml:space="preserve">Cohort 201542644Den HaagVrouw0 tot 23 jaarSyriëPrimair onderwijs </v>
      </c>
      <c r="B1720" s="159" t="s">
        <v>16</v>
      </c>
      <c r="C1720" s="166">
        <v>42644</v>
      </c>
      <c r="D1720" s="159" t="s">
        <v>7</v>
      </c>
      <c r="E1720" s="159" t="s">
        <v>29</v>
      </c>
      <c r="F1720" s="159" t="s">
        <v>26</v>
      </c>
      <c r="G1720" s="159" t="s">
        <v>23</v>
      </c>
      <c r="H1720" s="174" t="s">
        <v>55</v>
      </c>
      <c r="I1720" s="175">
        <v>15</v>
      </c>
      <c r="J1720" s="23"/>
    </row>
    <row r="1721" spans="1:10" x14ac:dyDescent="0.25">
      <c r="A1721" s="65" t="str">
        <f t="shared" si="26"/>
        <v>Cohort 201542644Den HaagVrouw0 tot 23 jaarSyriëVoortgezet onderwijs</v>
      </c>
      <c r="B1721" s="159" t="s">
        <v>16</v>
      </c>
      <c r="C1721" s="166">
        <v>42644</v>
      </c>
      <c r="D1721" s="159" t="s">
        <v>7</v>
      </c>
      <c r="E1721" s="159" t="s">
        <v>29</v>
      </c>
      <c r="F1721" s="159" t="s">
        <v>26</v>
      </c>
      <c r="G1721" s="159" t="s">
        <v>23</v>
      </c>
      <c r="H1721" s="174" t="s">
        <v>56</v>
      </c>
      <c r="I1721" s="175">
        <v>0</v>
      </c>
      <c r="J1721" s="23"/>
    </row>
    <row r="1722" spans="1:10" x14ac:dyDescent="0.25">
      <c r="A1722" s="65" t="str">
        <f t="shared" si="26"/>
        <v xml:space="preserve">Cohort 201542644Den HaagVrouw0 tot 23 jaarSyriëMiddelbaar beroepsonderwijs (mbo) </v>
      </c>
      <c r="B1722" s="159" t="s">
        <v>16</v>
      </c>
      <c r="C1722" s="166">
        <v>42644</v>
      </c>
      <c r="D1722" s="159" t="s">
        <v>7</v>
      </c>
      <c r="E1722" s="159" t="s">
        <v>29</v>
      </c>
      <c r="F1722" s="159" t="s">
        <v>26</v>
      </c>
      <c r="G1722" s="159" t="s">
        <v>23</v>
      </c>
      <c r="H1722" s="174" t="s">
        <v>57</v>
      </c>
      <c r="I1722" s="175">
        <v>0</v>
      </c>
      <c r="J1722" s="23"/>
    </row>
    <row r="1723" spans="1:10" x14ac:dyDescent="0.25">
      <c r="A1723" s="65" t="str">
        <f t="shared" si="26"/>
        <v xml:space="preserve">Cohort 201542644Den HaagVrouw0 tot 23 jaarSyriëHoger beroepsonderwijs (hbo) </v>
      </c>
      <c r="B1723" s="159" t="s">
        <v>16</v>
      </c>
      <c r="C1723" s="166">
        <v>42644</v>
      </c>
      <c r="D1723" s="159" t="s">
        <v>7</v>
      </c>
      <c r="E1723" s="159" t="s">
        <v>29</v>
      </c>
      <c r="F1723" s="159" t="s">
        <v>26</v>
      </c>
      <c r="G1723" s="159" t="s">
        <v>23</v>
      </c>
      <c r="H1723" s="174" t="s">
        <v>58</v>
      </c>
      <c r="I1723" s="175">
        <v>0</v>
      </c>
      <c r="J1723" s="23"/>
    </row>
    <row r="1724" spans="1:10" x14ac:dyDescent="0.25">
      <c r="A1724" s="65" t="str">
        <f t="shared" si="26"/>
        <v xml:space="preserve">Cohort 201542644Den HaagVrouw0 tot 23 jaarSyriëWetenschappelijk onderwijs (wo) </v>
      </c>
      <c r="B1724" s="159" t="s">
        <v>16</v>
      </c>
      <c r="C1724" s="166">
        <v>42644</v>
      </c>
      <c r="D1724" s="159" t="s">
        <v>7</v>
      </c>
      <c r="E1724" s="159" t="s">
        <v>29</v>
      </c>
      <c r="F1724" s="159" t="s">
        <v>26</v>
      </c>
      <c r="G1724" s="159" t="s">
        <v>23</v>
      </c>
      <c r="H1724" s="174" t="s">
        <v>59</v>
      </c>
      <c r="I1724" s="175">
        <v>0</v>
      </c>
      <c r="J1724" s="23"/>
    </row>
    <row r="1725" spans="1:10" x14ac:dyDescent="0.25">
      <c r="A1725" s="65" t="str">
        <f t="shared" si="26"/>
        <v>Cohort 201542644Den HaagVrouw0 tot 23 jaarSyriëGeen onderwijs</v>
      </c>
      <c r="B1725" s="159" t="s">
        <v>16</v>
      </c>
      <c r="C1725" s="166">
        <v>42644</v>
      </c>
      <c r="D1725" s="159" t="s">
        <v>7</v>
      </c>
      <c r="E1725" s="159" t="s">
        <v>29</v>
      </c>
      <c r="F1725" s="159" t="s">
        <v>26</v>
      </c>
      <c r="G1725" s="159" t="s">
        <v>23</v>
      </c>
      <c r="H1725" s="159" t="s">
        <v>60</v>
      </c>
      <c r="I1725" s="175">
        <v>20</v>
      </c>
      <c r="J1725" s="23"/>
    </row>
    <row r="1726" spans="1:10" x14ac:dyDescent="0.25">
      <c r="A1726" s="65" t="str">
        <f t="shared" si="26"/>
        <v>Cohort 201542644Den HaagVrouw0 tot 23 jaarEritreaTotaal</v>
      </c>
      <c r="B1726" s="159" t="s">
        <v>16</v>
      </c>
      <c r="C1726" s="166">
        <v>42644</v>
      </c>
      <c r="D1726" s="159" t="s">
        <v>7</v>
      </c>
      <c r="E1726" s="159" t="s">
        <v>29</v>
      </c>
      <c r="F1726" s="159" t="s">
        <v>26</v>
      </c>
      <c r="G1726" s="159" t="s">
        <v>24</v>
      </c>
      <c r="H1726" s="162" t="s">
        <v>8</v>
      </c>
      <c r="I1726" s="175">
        <v>15</v>
      </c>
      <c r="J1726" s="23"/>
    </row>
    <row r="1727" spans="1:10" x14ac:dyDescent="0.25">
      <c r="A1727" s="65" t="str">
        <f t="shared" si="26"/>
        <v xml:space="preserve">Cohort 201542644Den HaagVrouw0 tot 23 jaarEritreaPrimair onderwijs </v>
      </c>
      <c r="B1727" s="159" t="s">
        <v>16</v>
      </c>
      <c r="C1727" s="166">
        <v>42644</v>
      </c>
      <c r="D1727" s="159" t="s">
        <v>7</v>
      </c>
      <c r="E1727" s="159" t="s">
        <v>29</v>
      </c>
      <c r="F1727" s="159" t="s">
        <v>26</v>
      </c>
      <c r="G1727" s="159" t="s">
        <v>24</v>
      </c>
      <c r="H1727" s="174" t="s">
        <v>55</v>
      </c>
      <c r="I1727" s="175">
        <v>0</v>
      </c>
      <c r="J1727" s="23"/>
    </row>
    <row r="1728" spans="1:10" x14ac:dyDescent="0.25">
      <c r="A1728" s="65" t="str">
        <f t="shared" si="26"/>
        <v>Cohort 201542644Den HaagVrouw0 tot 23 jaarEritreaVoortgezet onderwijs</v>
      </c>
      <c r="B1728" s="159" t="s">
        <v>16</v>
      </c>
      <c r="C1728" s="166">
        <v>42644</v>
      </c>
      <c r="D1728" s="159" t="s">
        <v>7</v>
      </c>
      <c r="E1728" s="159" t="s">
        <v>29</v>
      </c>
      <c r="F1728" s="159" t="s">
        <v>26</v>
      </c>
      <c r="G1728" s="159" t="s">
        <v>24</v>
      </c>
      <c r="H1728" s="174" t="s">
        <v>56</v>
      </c>
      <c r="I1728" s="175">
        <v>0</v>
      </c>
      <c r="J1728" s="23"/>
    </row>
    <row r="1729" spans="1:10" x14ac:dyDescent="0.25">
      <c r="A1729" s="65" t="str">
        <f t="shared" si="26"/>
        <v xml:space="preserve">Cohort 201542644Den HaagVrouw0 tot 23 jaarEritreaMiddelbaar beroepsonderwijs (mbo) </v>
      </c>
      <c r="B1729" s="159" t="s">
        <v>16</v>
      </c>
      <c r="C1729" s="166">
        <v>42644</v>
      </c>
      <c r="D1729" s="159" t="s">
        <v>7</v>
      </c>
      <c r="E1729" s="159" t="s">
        <v>29</v>
      </c>
      <c r="F1729" s="159" t="s">
        <v>26</v>
      </c>
      <c r="G1729" s="159" t="s">
        <v>24</v>
      </c>
      <c r="H1729" s="174" t="s">
        <v>57</v>
      </c>
      <c r="I1729" s="175">
        <v>0</v>
      </c>
      <c r="J1729" s="23"/>
    </row>
    <row r="1730" spans="1:10" x14ac:dyDescent="0.25">
      <c r="A1730" s="65" t="str">
        <f t="shared" si="26"/>
        <v xml:space="preserve">Cohort 201542644Den HaagVrouw0 tot 23 jaarEritreaHoger beroepsonderwijs (hbo) </v>
      </c>
      <c r="B1730" s="159" t="s">
        <v>16</v>
      </c>
      <c r="C1730" s="166">
        <v>42644</v>
      </c>
      <c r="D1730" s="159" t="s">
        <v>7</v>
      </c>
      <c r="E1730" s="159" t="s">
        <v>29</v>
      </c>
      <c r="F1730" s="159" t="s">
        <v>26</v>
      </c>
      <c r="G1730" s="159" t="s">
        <v>24</v>
      </c>
      <c r="H1730" s="174" t="s">
        <v>58</v>
      </c>
      <c r="I1730" s="175">
        <v>0</v>
      </c>
      <c r="J1730" s="23"/>
    </row>
    <row r="1731" spans="1:10" x14ac:dyDescent="0.25">
      <c r="A1731" s="65" t="str">
        <f t="shared" si="26"/>
        <v xml:space="preserve">Cohort 201542644Den HaagVrouw0 tot 23 jaarEritreaWetenschappelijk onderwijs (wo) </v>
      </c>
      <c r="B1731" s="159" t="s">
        <v>16</v>
      </c>
      <c r="C1731" s="166">
        <v>42644</v>
      </c>
      <c r="D1731" s="159" t="s">
        <v>7</v>
      </c>
      <c r="E1731" s="159" t="s">
        <v>29</v>
      </c>
      <c r="F1731" s="159" t="s">
        <v>26</v>
      </c>
      <c r="G1731" s="159" t="s">
        <v>24</v>
      </c>
      <c r="H1731" s="174" t="s">
        <v>59</v>
      </c>
      <c r="I1731" s="175">
        <v>0</v>
      </c>
      <c r="J1731" s="23"/>
    </row>
    <row r="1732" spans="1:10" x14ac:dyDescent="0.25">
      <c r="A1732" s="65" t="str">
        <f t="shared" si="26"/>
        <v>Cohort 201542644Den HaagVrouw0 tot 23 jaarEritreaGeen onderwijs</v>
      </c>
      <c r="B1732" s="159" t="s">
        <v>16</v>
      </c>
      <c r="C1732" s="166">
        <v>42644</v>
      </c>
      <c r="D1732" s="159" t="s">
        <v>7</v>
      </c>
      <c r="E1732" s="159" t="s">
        <v>29</v>
      </c>
      <c r="F1732" s="159" t="s">
        <v>26</v>
      </c>
      <c r="G1732" s="159" t="s">
        <v>24</v>
      </c>
      <c r="H1732" s="159" t="s">
        <v>60</v>
      </c>
      <c r="I1732" s="175">
        <v>10</v>
      </c>
      <c r="J1732" s="23"/>
    </row>
    <row r="1733" spans="1:10" x14ac:dyDescent="0.25">
      <c r="A1733" s="65" t="str">
        <f t="shared" ref="A1733:A1796" si="27">B1733&amp;C1733&amp;D1733&amp;E1733&amp;F1733&amp;G1733&amp;H1733</f>
        <v>Cohort 201542644Den HaagVrouw0 tot 23 jaarOverigTotaal</v>
      </c>
      <c r="B1733" s="159" t="s">
        <v>16</v>
      </c>
      <c r="C1733" s="166">
        <v>42644</v>
      </c>
      <c r="D1733" s="159" t="s">
        <v>7</v>
      </c>
      <c r="E1733" s="159" t="s">
        <v>29</v>
      </c>
      <c r="F1733" s="159" t="s">
        <v>26</v>
      </c>
      <c r="G1733" s="159" t="s">
        <v>25</v>
      </c>
      <c r="H1733" s="162" t="s">
        <v>8</v>
      </c>
      <c r="I1733" s="175">
        <v>20</v>
      </c>
      <c r="J1733" s="23"/>
    </row>
    <row r="1734" spans="1:10" x14ac:dyDescent="0.25">
      <c r="A1734" s="65" t="str">
        <f t="shared" si="27"/>
        <v xml:space="preserve">Cohort 201542644Den HaagVrouw0 tot 23 jaarOverigPrimair onderwijs </v>
      </c>
      <c r="B1734" s="159" t="s">
        <v>16</v>
      </c>
      <c r="C1734" s="166">
        <v>42644</v>
      </c>
      <c r="D1734" s="159" t="s">
        <v>7</v>
      </c>
      <c r="E1734" s="159" t="s">
        <v>29</v>
      </c>
      <c r="F1734" s="159" t="s">
        <v>26</v>
      </c>
      <c r="G1734" s="159" t="s">
        <v>25</v>
      </c>
      <c r="H1734" s="174" t="s">
        <v>55</v>
      </c>
      <c r="I1734" s="175">
        <v>5</v>
      </c>
      <c r="J1734" s="23"/>
    </row>
    <row r="1735" spans="1:10" x14ac:dyDescent="0.25">
      <c r="A1735" s="65" t="str">
        <f t="shared" si="27"/>
        <v>Cohort 201542644Den HaagVrouw0 tot 23 jaarOverigVoortgezet onderwijs</v>
      </c>
      <c r="B1735" s="159" t="s">
        <v>16</v>
      </c>
      <c r="C1735" s="166">
        <v>42644</v>
      </c>
      <c r="D1735" s="159" t="s">
        <v>7</v>
      </c>
      <c r="E1735" s="159" t="s">
        <v>29</v>
      </c>
      <c r="F1735" s="159" t="s">
        <v>26</v>
      </c>
      <c r="G1735" s="159" t="s">
        <v>25</v>
      </c>
      <c r="H1735" s="174" t="s">
        <v>56</v>
      </c>
      <c r="I1735" s="175">
        <v>5</v>
      </c>
      <c r="J1735" s="23"/>
    </row>
    <row r="1736" spans="1:10" x14ac:dyDescent="0.25">
      <c r="A1736" s="65" t="str">
        <f t="shared" si="27"/>
        <v xml:space="preserve">Cohort 201542644Den HaagVrouw0 tot 23 jaarOverigMiddelbaar beroepsonderwijs (mbo) </v>
      </c>
      <c r="B1736" s="159" t="s">
        <v>16</v>
      </c>
      <c r="C1736" s="166">
        <v>42644</v>
      </c>
      <c r="D1736" s="159" t="s">
        <v>7</v>
      </c>
      <c r="E1736" s="159" t="s">
        <v>29</v>
      </c>
      <c r="F1736" s="159" t="s">
        <v>26</v>
      </c>
      <c r="G1736" s="159" t="s">
        <v>25</v>
      </c>
      <c r="H1736" s="174" t="s">
        <v>57</v>
      </c>
      <c r="I1736" s="175">
        <v>0</v>
      </c>
      <c r="J1736" s="23"/>
    </row>
    <row r="1737" spans="1:10" x14ac:dyDescent="0.25">
      <c r="A1737" s="65" t="str">
        <f t="shared" si="27"/>
        <v xml:space="preserve">Cohort 201542644Den HaagVrouw0 tot 23 jaarOverigHoger beroepsonderwijs (hbo) </v>
      </c>
      <c r="B1737" s="159" t="s">
        <v>16</v>
      </c>
      <c r="C1737" s="166">
        <v>42644</v>
      </c>
      <c r="D1737" s="159" t="s">
        <v>7</v>
      </c>
      <c r="E1737" s="159" t="s">
        <v>29</v>
      </c>
      <c r="F1737" s="159" t="s">
        <v>26</v>
      </c>
      <c r="G1737" s="159" t="s">
        <v>25</v>
      </c>
      <c r="H1737" s="174" t="s">
        <v>58</v>
      </c>
      <c r="I1737" s="175">
        <v>0</v>
      </c>
      <c r="J1737" s="23"/>
    </row>
    <row r="1738" spans="1:10" x14ac:dyDescent="0.25">
      <c r="A1738" s="65" t="str">
        <f t="shared" si="27"/>
        <v xml:space="preserve">Cohort 201542644Den HaagVrouw0 tot 23 jaarOverigWetenschappelijk onderwijs (wo) </v>
      </c>
      <c r="B1738" s="159" t="s">
        <v>16</v>
      </c>
      <c r="C1738" s="166">
        <v>42644</v>
      </c>
      <c r="D1738" s="159" t="s">
        <v>7</v>
      </c>
      <c r="E1738" s="159" t="s">
        <v>29</v>
      </c>
      <c r="F1738" s="159" t="s">
        <v>26</v>
      </c>
      <c r="G1738" s="159" t="s">
        <v>25</v>
      </c>
      <c r="H1738" s="174" t="s">
        <v>59</v>
      </c>
      <c r="I1738" s="175">
        <v>0</v>
      </c>
      <c r="J1738" s="23"/>
    </row>
    <row r="1739" spans="1:10" x14ac:dyDescent="0.25">
      <c r="A1739" s="65" t="str">
        <f t="shared" si="27"/>
        <v>Cohort 201542644Den HaagVrouw0 tot 23 jaarOverigGeen onderwijs</v>
      </c>
      <c r="B1739" s="159" t="s">
        <v>16</v>
      </c>
      <c r="C1739" s="166">
        <v>42644</v>
      </c>
      <c r="D1739" s="159" t="s">
        <v>7</v>
      </c>
      <c r="E1739" s="159" t="s">
        <v>29</v>
      </c>
      <c r="F1739" s="159" t="s">
        <v>26</v>
      </c>
      <c r="G1739" s="159" t="s">
        <v>25</v>
      </c>
      <c r="H1739" s="159" t="s">
        <v>60</v>
      </c>
      <c r="I1739" s="175">
        <v>5</v>
      </c>
      <c r="J1739" s="23"/>
    </row>
    <row r="1740" spans="1:10" x14ac:dyDescent="0.25">
      <c r="A1740" s="65" t="str">
        <f t="shared" si="27"/>
        <v>Cohort 201542644Den HaagVrouw23 tot 30 jaarTotaalTotaal</v>
      </c>
      <c r="B1740" s="159" t="s">
        <v>16</v>
      </c>
      <c r="C1740" s="166">
        <v>42644</v>
      </c>
      <c r="D1740" s="159" t="s">
        <v>7</v>
      </c>
      <c r="E1740" s="159" t="s">
        <v>29</v>
      </c>
      <c r="F1740" s="159" t="s">
        <v>61</v>
      </c>
      <c r="G1740" s="159" t="s">
        <v>8</v>
      </c>
      <c r="H1740" s="162" t="s">
        <v>8</v>
      </c>
      <c r="I1740" s="175">
        <v>60</v>
      </c>
      <c r="J1740" s="23"/>
    </row>
    <row r="1741" spans="1:10" x14ac:dyDescent="0.25">
      <c r="A1741" s="65" t="str">
        <f t="shared" si="27"/>
        <v xml:space="preserve">Cohort 201542644Den HaagVrouw23 tot 30 jaarTotaalPrimair onderwijs </v>
      </c>
      <c r="B1741" s="159" t="s">
        <v>16</v>
      </c>
      <c r="C1741" s="166">
        <v>42644</v>
      </c>
      <c r="D1741" s="159" t="s">
        <v>7</v>
      </c>
      <c r="E1741" s="159" t="s">
        <v>29</v>
      </c>
      <c r="F1741" s="159" t="s">
        <v>61</v>
      </c>
      <c r="G1741" s="159" t="s">
        <v>8</v>
      </c>
      <c r="H1741" s="174" t="s">
        <v>55</v>
      </c>
      <c r="I1741" s="175">
        <v>0</v>
      </c>
      <c r="J1741" s="23"/>
    </row>
    <row r="1742" spans="1:10" x14ac:dyDescent="0.25">
      <c r="A1742" s="65" t="str">
        <f t="shared" si="27"/>
        <v>Cohort 201542644Den HaagVrouw23 tot 30 jaarTotaalVoortgezet onderwijs</v>
      </c>
      <c r="B1742" s="159" t="s">
        <v>16</v>
      </c>
      <c r="C1742" s="166">
        <v>42644</v>
      </c>
      <c r="D1742" s="159" t="s">
        <v>7</v>
      </c>
      <c r="E1742" s="159" t="s">
        <v>29</v>
      </c>
      <c r="F1742" s="159" t="s">
        <v>61</v>
      </c>
      <c r="G1742" s="159" t="s">
        <v>8</v>
      </c>
      <c r="H1742" s="174" t="s">
        <v>56</v>
      </c>
      <c r="I1742" s="175">
        <v>0</v>
      </c>
      <c r="J1742" s="23"/>
    </row>
    <row r="1743" spans="1:10" x14ac:dyDescent="0.25">
      <c r="A1743" s="65" t="str">
        <f t="shared" si="27"/>
        <v xml:space="preserve">Cohort 201542644Den HaagVrouw23 tot 30 jaarTotaalMiddelbaar beroepsonderwijs (mbo) </v>
      </c>
      <c r="B1743" s="159" t="s">
        <v>16</v>
      </c>
      <c r="C1743" s="166">
        <v>42644</v>
      </c>
      <c r="D1743" s="159" t="s">
        <v>7</v>
      </c>
      <c r="E1743" s="159" t="s">
        <v>29</v>
      </c>
      <c r="F1743" s="159" t="s">
        <v>61</v>
      </c>
      <c r="G1743" s="159" t="s">
        <v>8</v>
      </c>
      <c r="H1743" s="174" t="s">
        <v>57</v>
      </c>
      <c r="I1743" s="175">
        <v>0</v>
      </c>
      <c r="J1743" s="23"/>
    </row>
    <row r="1744" spans="1:10" x14ac:dyDescent="0.25">
      <c r="A1744" s="65" t="str">
        <f t="shared" si="27"/>
        <v xml:space="preserve">Cohort 201542644Den HaagVrouw23 tot 30 jaarTotaalHoger beroepsonderwijs (hbo) </v>
      </c>
      <c r="B1744" s="159" t="s">
        <v>16</v>
      </c>
      <c r="C1744" s="166">
        <v>42644</v>
      </c>
      <c r="D1744" s="159" t="s">
        <v>7</v>
      </c>
      <c r="E1744" s="159" t="s">
        <v>29</v>
      </c>
      <c r="F1744" s="159" t="s">
        <v>61</v>
      </c>
      <c r="G1744" s="159" t="s">
        <v>8</v>
      </c>
      <c r="H1744" s="174" t="s">
        <v>58</v>
      </c>
      <c r="I1744" s="175">
        <v>0</v>
      </c>
      <c r="J1744" s="23"/>
    </row>
    <row r="1745" spans="1:10" x14ac:dyDescent="0.25">
      <c r="A1745" s="65" t="str">
        <f t="shared" si="27"/>
        <v xml:space="preserve">Cohort 201542644Den HaagVrouw23 tot 30 jaarTotaalWetenschappelijk onderwijs (wo) </v>
      </c>
      <c r="B1745" s="159" t="s">
        <v>16</v>
      </c>
      <c r="C1745" s="166">
        <v>42644</v>
      </c>
      <c r="D1745" s="159" t="s">
        <v>7</v>
      </c>
      <c r="E1745" s="159" t="s">
        <v>29</v>
      </c>
      <c r="F1745" s="159" t="s">
        <v>61</v>
      </c>
      <c r="G1745" s="159" t="s">
        <v>8</v>
      </c>
      <c r="H1745" s="174" t="s">
        <v>59</v>
      </c>
      <c r="I1745" s="175">
        <v>0</v>
      </c>
      <c r="J1745" s="23"/>
    </row>
    <row r="1746" spans="1:10" x14ac:dyDescent="0.25">
      <c r="A1746" s="65" t="str">
        <f t="shared" si="27"/>
        <v>Cohort 201542644Den HaagVrouw23 tot 30 jaarTotaalGeen onderwijs</v>
      </c>
      <c r="B1746" s="159" t="s">
        <v>16</v>
      </c>
      <c r="C1746" s="166">
        <v>42644</v>
      </c>
      <c r="D1746" s="159" t="s">
        <v>7</v>
      </c>
      <c r="E1746" s="159" t="s">
        <v>29</v>
      </c>
      <c r="F1746" s="159" t="s">
        <v>61</v>
      </c>
      <c r="G1746" s="159" t="s">
        <v>8</v>
      </c>
      <c r="H1746" s="159" t="s">
        <v>60</v>
      </c>
      <c r="I1746" s="175">
        <v>55</v>
      </c>
      <c r="J1746" s="23"/>
    </row>
    <row r="1747" spans="1:10" x14ac:dyDescent="0.25">
      <c r="A1747" s="65" t="str">
        <f t="shared" si="27"/>
        <v>Cohort 201542644Den HaagVrouw23 tot 30 jaarSyriëTotaal</v>
      </c>
      <c r="B1747" s="159" t="s">
        <v>16</v>
      </c>
      <c r="C1747" s="166">
        <v>42644</v>
      </c>
      <c r="D1747" s="159" t="s">
        <v>7</v>
      </c>
      <c r="E1747" s="159" t="s">
        <v>29</v>
      </c>
      <c r="F1747" s="159" t="s">
        <v>61</v>
      </c>
      <c r="G1747" s="159" t="s">
        <v>23</v>
      </c>
      <c r="H1747" s="162" t="s">
        <v>8</v>
      </c>
      <c r="I1747" s="175">
        <v>20</v>
      </c>
      <c r="J1747" s="23"/>
    </row>
    <row r="1748" spans="1:10" x14ac:dyDescent="0.25">
      <c r="A1748" s="65" t="str">
        <f t="shared" si="27"/>
        <v xml:space="preserve">Cohort 201542644Den HaagVrouw23 tot 30 jaarSyriëPrimair onderwijs </v>
      </c>
      <c r="B1748" s="159" t="s">
        <v>16</v>
      </c>
      <c r="C1748" s="166">
        <v>42644</v>
      </c>
      <c r="D1748" s="159" t="s">
        <v>7</v>
      </c>
      <c r="E1748" s="159" t="s">
        <v>29</v>
      </c>
      <c r="F1748" s="159" t="s">
        <v>61</v>
      </c>
      <c r="G1748" s="159" t="s">
        <v>23</v>
      </c>
      <c r="H1748" s="174" t="s">
        <v>55</v>
      </c>
      <c r="I1748" s="175">
        <v>0</v>
      </c>
      <c r="J1748" s="23"/>
    </row>
    <row r="1749" spans="1:10" x14ac:dyDescent="0.25">
      <c r="A1749" s="65" t="str">
        <f t="shared" si="27"/>
        <v>Cohort 201542644Den HaagVrouw23 tot 30 jaarSyriëVoortgezet onderwijs</v>
      </c>
      <c r="B1749" s="159" t="s">
        <v>16</v>
      </c>
      <c r="C1749" s="166">
        <v>42644</v>
      </c>
      <c r="D1749" s="159" t="s">
        <v>7</v>
      </c>
      <c r="E1749" s="159" t="s">
        <v>29</v>
      </c>
      <c r="F1749" s="159" t="s">
        <v>61</v>
      </c>
      <c r="G1749" s="159" t="s">
        <v>23</v>
      </c>
      <c r="H1749" s="174" t="s">
        <v>56</v>
      </c>
      <c r="I1749" s="175">
        <v>0</v>
      </c>
      <c r="J1749" s="23"/>
    </row>
    <row r="1750" spans="1:10" x14ac:dyDescent="0.25">
      <c r="A1750" s="65" t="str">
        <f t="shared" si="27"/>
        <v xml:space="preserve">Cohort 201542644Den HaagVrouw23 tot 30 jaarSyriëMiddelbaar beroepsonderwijs (mbo) </v>
      </c>
      <c r="B1750" s="159" t="s">
        <v>16</v>
      </c>
      <c r="C1750" s="166">
        <v>42644</v>
      </c>
      <c r="D1750" s="159" t="s">
        <v>7</v>
      </c>
      <c r="E1750" s="159" t="s">
        <v>29</v>
      </c>
      <c r="F1750" s="159" t="s">
        <v>61</v>
      </c>
      <c r="G1750" s="159" t="s">
        <v>23</v>
      </c>
      <c r="H1750" s="174" t="s">
        <v>57</v>
      </c>
      <c r="I1750" s="175">
        <v>0</v>
      </c>
      <c r="J1750" s="23"/>
    </row>
    <row r="1751" spans="1:10" x14ac:dyDescent="0.25">
      <c r="A1751" s="65" t="str">
        <f t="shared" si="27"/>
        <v xml:space="preserve">Cohort 201542644Den HaagVrouw23 tot 30 jaarSyriëHoger beroepsonderwijs (hbo) </v>
      </c>
      <c r="B1751" s="159" t="s">
        <v>16</v>
      </c>
      <c r="C1751" s="166">
        <v>42644</v>
      </c>
      <c r="D1751" s="159" t="s">
        <v>7</v>
      </c>
      <c r="E1751" s="159" t="s">
        <v>29</v>
      </c>
      <c r="F1751" s="159" t="s">
        <v>61</v>
      </c>
      <c r="G1751" s="159" t="s">
        <v>23</v>
      </c>
      <c r="H1751" s="174" t="s">
        <v>58</v>
      </c>
      <c r="I1751" s="175">
        <v>0</v>
      </c>
      <c r="J1751" s="23"/>
    </row>
    <row r="1752" spans="1:10" x14ac:dyDescent="0.25">
      <c r="A1752" s="65" t="str">
        <f t="shared" si="27"/>
        <v xml:space="preserve">Cohort 201542644Den HaagVrouw23 tot 30 jaarSyriëWetenschappelijk onderwijs (wo) </v>
      </c>
      <c r="B1752" s="159" t="s">
        <v>16</v>
      </c>
      <c r="C1752" s="166">
        <v>42644</v>
      </c>
      <c r="D1752" s="159" t="s">
        <v>7</v>
      </c>
      <c r="E1752" s="159" t="s">
        <v>29</v>
      </c>
      <c r="F1752" s="159" t="s">
        <v>61</v>
      </c>
      <c r="G1752" s="159" t="s">
        <v>23</v>
      </c>
      <c r="H1752" s="174" t="s">
        <v>59</v>
      </c>
      <c r="I1752" s="175">
        <v>0</v>
      </c>
      <c r="J1752" s="23"/>
    </row>
    <row r="1753" spans="1:10" x14ac:dyDescent="0.25">
      <c r="A1753" s="65" t="str">
        <f t="shared" si="27"/>
        <v>Cohort 201542644Den HaagVrouw23 tot 30 jaarSyriëGeen onderwijs</v>
      </c>
      <c r="B1753" s="159" t="s">
        <v>16</v>
      </c>
      <c r="C1753" s="166">
        <v>42644</v>
      </c>
      <c r="D1753" s="159" t="s">
        <v>7</v>
      </c>
      <c r="E1753" s="159" t="s">
        <v>29</v>
      </c>
      <c r="F1753" s="159" t="s">
        <v>61</v>
      </c>
      <c r="G1753" s="159" t="s">
        <v>23</v>
      </c>
      <c r="H1753" s="159" t="s">
        <v>60</v>
      </c>
      <c r="I1753" s="175">
        <v>15</v>
      </c>
      <c r="J1753" s="23"/>
    </row>
    <row r="1754" spans="1:10" x14ac:dyDescent="0.25">
      <c r="A1754" s="65" t="str">
        <f t="shared" si="27"/>
        <v>Cohort 201542644Den HaagVrouw23 tot 30 jaarEritreaTotaal</v>
      </c>
      <c r="B1754" s="159" t="s">
        <v>16</v>
      </c>
      <c r="C1754" s="166">
        <v>42644</v>
      </c>
      <c r="D1754" s="159" t="s">
        <v>7</v>
      </c>
      <c r="E1754" s="159" t="s">
        <v>29</v>
      </c>
      <c r="F1754" s="159" t="s">
        <v>61</v>
      </c>
      <c r="G1754" s="159" t="s">
        <v>24</v>
      </c>
      <c r="H1754" s="162" t="s">
        <v>8</v>
      </c>
      <c r="I1754" s="175">
        <v>30</v>
      </c>
      <c r="J1754" s="23"/>
    </row>
    <row r="1755" spans="1:10" x14ac:dyDescent="0.25">
      <c r="A1755" s="65" t="str">
        <f t="shared" si="27"/>
        <v xml:space="preserve">Cohort 201542644Den HaagVrouw23 tot 30 jaarEritreaPrimair onderwijs </v>
      </c>
      <c r="B1755" s="159" t="s">
        <v>16</v>
      </c>
      <c r="C1755" s="166">
        <v>42644</v>
      </c>
      <c r="D1755" s="159" t="s">
        <v>7</v>
      </c>
      <c r="E1755" s="159" t="s">
        <v>29</v>
      </c>
      <c r="F1755" s="159" t="s">
        <v>61</v>
      </c>
      <c r="G1755" s="159" t="s">
        <v>24</v>
      </c>
      <c r="H1755" s="174" t="s">
        <v>55</v>
      </c>
      <c r="I1755" s="175">
        <v>0</v>
      </c>
      <c r="J1755" s="23"/>
    </row>
    <row r="1756" spans="1:10" x14ac:dyDescent="0.25">
      <c r="A1756" s="65" t="str">
        <f t="shared" si="27"/>
        <v>Cohort 201542644Den HaagVrouw23 tot 30 jaarEritreaVoortgezet onderwijs</v>
      </c>
      <c r="B1756" s="159" t="s">
        <v>16</v>
      </c>
      <c r="C1756" s="166">
        <v>42644</v>
      </c>
      <c r="D1756" s="159" t="s">
        <v>7</v>
      </c>
      <c r="E1756" s="159" t="s">
        <v>29</v>
      </c>
      <c r="F1756" s="159" t="s">
        <v>61</v>
      </c>
      <c r="G1756" s="159" t="s">
        <v>24</v>
      </c>
      <c r="H1756" s="174" t="s">
        <v>56</v>
      </c>
      <c r="I1756" s="175">
        <v>0</v>
      </c>
      <c r="J1756" s="23"/>
    </row>
    <row r="1757" spans="1:10" x14ac:dyDescent="0.25">
      <c r="A1757" s="65" t="str">
        <f t="shared" si="27"/>
        <v xml:space="preserve">Cohort 201542644Den HaagVrouw23 tot 30 jaarEritreaMiddelbaar beroepsonderwijs (mbo) </v>
      </c>
      <c r="B1757" s="159" t="s">
        <v>16</v>
      </c>
      <c r="C1757" s="166">
        <v>42644</v>
      </c>
      <c r="D1757" s="159" t="s">
        <v>7</v>
      </c>
      <c r="E1757" s="159" t="s">
        <v>29</v>
      </c>
      <c r="F1757" s="159" t="s">
        <v>61</v>
      </c>
      <c r="G1757" s="159" t="s">
        <v>24</v>
      </c>
      <c r="H1757" s="174" t="s">
        <v>57</v>
      </c>
      <c r="I1757" s="175">
        <v>0</v>
      </c>
      <c r="J1757" s="23"/>
    </row>
    <row r="1758" spans="1:10" x14ac:dyDescent="0.25">
      <c r="A1758" s="65" t="str">
        <f t="shared" si="27"/>
        <v xml:space="preserve">Cohort 201542644Den HaagVrouw23 tot 30 jaarEritreaHoger beroepsonderwijs (hbo) </v>
      </c>
      <c r="B1758" s="159" t="s">
        <v>16</v>
      </c>
      <c r="C1758" s="166">
        <v>42644</v>
      </c>
      <c r="D1758" s="159" t="s">
        <v>7</v>
      </c>
      <c r="E1758" s="159" t="s">
        <v>29</v>
      </c>
      <c r="F1758" s="159" t="s">
        <v>61</v>
      </c>
      <c r="G1758" s="159" t="s">
        <v>24</v>
      </c>
      <c r="H1758" s="174" t="s">
        <v>58</v>
      </c>
      <c r="I1758" s="175">
        <v>0</v>
      </c>
      <c r="J1758" s="23"/>
    </row>
    <row r="1759" spans="1:10" x14ac:dyDescent="0.25">
      <c r="A1759" s="65" t="str">
        <f t="shared" si="27"/>
        <v xml:space="preserve">Cohort 201542644Den HaagVrouw23 tot 30 jaarEritreaWetenschappelijk onderwijs (wo) </v>
      </c>
      <c r="B1759" s="159" t="s">
        <v>16</v>
      </c>
      <c r="C1759" s="166">
        <v>42644</v>
      </c>
      <c r="D1759" s="159" t="s">
        <v>7</v>
      </c>
      <c r="E1759" s="159" t="s">
        <v>29</v>
      </c>
      <c r="F1759" s="159" t="s">
        <v>61</v>
      </c>
      <c r="G1759" s="159" t="s">
        <v>24</v>
      </c>
      <c r="H1759" s="174" t="s">
        <v>59</v>
      </c>
      <c r="I1759" s="175">
        <v>0</v>
      </c>
      <c r="J1759" s="23"/>
    </row>
    <row r="1760" spans="1:10" x14ac:dyDescent="0.25">
      <c r="A1760" s="65" t="str">
        <f t="shared" si="27"/>
        <v>Cohort 201542644Den HaagVrouw23 tot 30 jaarEritreaGeen onderwijs</v>
      </c>
      <c r="B1760" s="159" t="s">
        <v>16</v>
      </c>
      <c r="C1760" s="166">
        <v>42644</v>
      </c>
      <c r="D1760" s="159" t="s">
        <v>7</v>
      </c>
      <c r="E1760" s="159" t="s">
        <v>29</v>
      </c>
      <c r="F1760" s="159" t="s">
        <v>61</v>
      </c>
      <c r="G1760" s="159" t="s">
        <v>24</v>
      </c>
      <c r="H1760" s="159" t="s">
        <v>60</v>
      </c>
      <c r="I1760" s="175">
        <v>30</v>
      </c>
      <c r="J1760" s="23"/>
    </row>
    <row r="1761" spans="1:10" x14ac:dyDescent="0.25">
      <c r="A1761" s="65" t="str">
        <f t="shared" si="27"/>
        <v>Cohort 201542644Den HaagVrouw23 tot 30 jaarOverigTotaal</v>
      </c>
      <c r="B1761" s="159" t="s">
        <v>16</v>
      </c>
      <c r="C1761" s="166">
        <v>42644</v>
      </c>
      <c r="D1761" s="159" t="s">
        <v>7</v>
      </c>
      <c r="E1761" s="159" t="s">
        <v>29</v>
      </c>
      <c r="F1761" s="159" t="s">
        <v>61</v>
      </c>
      <c r="G1761" s="159" t="s">
        <v>25</v>
      </c>
      <c r="H1761" s="162" t="s">
        <v>8</v>
      </c>
      <c r="I1761" s="175">
        <v>10</v>
      </c>
      <c r="J1761" s="23"/>
    </row>
    <row r="1762" spans="1:10" x14ac:dyDescent="0.25">
      <c r="A1762" s="65" t="str">
        <f t="shared" si="27"/>
        <v xml:space="preserve">Cohort 201542644Den HaagVrouw23 tot 30 jaarOverigPrimair onderwijs </v>
      </c>
      <c r="B1762" s="159" t="s">
        <v>16</v>
      </c>
      <c r="C1762" s="166">
        <v>42644</v>
      </c>
      <c r="D1762" s="159" t="s">
        <v>7</v>
      </c>
      <c r="E1762" s="159" t="s">
        <v>29</v>
      </c>
      <c r="F1762" s="159" t="s">
        <v>61</v>
      </c>
      <c r="G1762" s="159" t="s">
        <v>25</v>
      </c>
      <c r="H1762" s="174" t="s">
        <v>55</v>
      </c>
      <c r="I1762" s="175">
        <v>0</v>
      </c>
      <c r="J1762" s="23"/>
    </row>
    <row r="1763" spans="1:10" x14ac:dyDescent="0.25">
      <c r="A1763" s="65" t="str">
        <f t="shared" si="27"/>
        <v>Cohort 201542644Den HaagVrouw23 tot 30 jaarOverigVoortgezet onderwijs</v>
      </c>
      <c r="B1763" s="159" t="s">
        <v>16</v>
      </c>
      <c r="C1763" s="166">
        <v>42644</v>
      </c>
      <c r="D1763" s="159" t="s">
        <v>7</v>
      </c>
      <c r="E1763" s="159" t="s">
        <v>29</v>
      </c>
      <c r="F1763" s="159" t="s">
        <v>61</v>
      </c>
      <c r="G1763" s="159" t="s">
        <v>25</v>
      </c>
      <c r="H1763" s="174" t="s">
        <v>56</v>
      </c>
      <c r="I1763" s="175">
        <v>0</v>
      </c>
      <c r="J1763" s="23"/>
    </row>
    <row r="1764" spans="1:10" x14ac:dyDescent="0.25">
      <c r="A1764" s="65" t="str">
        <f t="shared" si="27"/>
        <v xml:space="preserve">Cohort 201542644Den HaagVrouw23 tot 30 jaarOverigMiddelbaar beroepsonderwijs (mbo) </v>
      </c>
      <c r="B1764" s="159" t="s">
        <v>16</v>
      </c>
      <c r="C1764" s="166">
        <v>42644</v>
      </c>
      <c r="D1764" s="159" t="s">
        <v>7</v>
      </c>
      <c r="E1764" s="159" t="s">
        <v>29</v>
      </c>
      <c r="F1764" s="159" t="s">
        <v>61</v>
      </c>
      <c r="G1764" s="159" t="s">
        <v>25</v>
      </c>
      <c r="H1764" s="174" t="s">
        <v>57</v>
      </c>
      <c r="I1764" s="175">
        <v>0</v>
      </c>
      <c r="J1764" s="23"/>
    </row>
    <row r="1765" spans="1:10" x14ac:dyDescent="0.25">
      <c r="A1765" s="65" t="str">
        <f t="shared" si="27"/>
        <v xml:space="preserve">Cohort 201542644Den HaagVrouw23 tot 30 jaarOverigHoger beroepsonderwijs (hbo) </v>
      </c>
      <c r="B1765" s="159" t="s">
        <v>16</v>
      </c>
      <c r="C1765" s="166">
        <v>42644</v>
      </c>
      <c r="D1765" s="159" t="s">
        <v>7</v>
      </c>
      <c r="E1765" s="159" t="s">
        <v>29</v>
      </c>
      <c r="F1765" s="159" t="s">
        <v>61</v>
      </c>
      <c r="G1765" s="159" t="s">
        <v>25</v>
      </c>
      <c r="H1765" s="174" t="s">
        <v>58</v>
      </c>
      <c r="I1765" s="175">
        <v>0</v>
      </c>
      <c r="J1765" s="23"/>
    </row>
    <row r="1766" spans="1:10" x14ac:dyDescent="0.25">
      <c r="A1766" s="65" t="str">
        <f t="shared" si="27"/>
        <v xml:space="preserve">Cohort 201542644Den HaagVrouw23 tot 30 jaarOverigWetenschappelijk onderwijs (wo) </v>
      </c>
      <c r="B1766" s="159" t="s">
        <v>16</v>
      </c>
      <c r="C1766" s="166">
        <v>42644</v>
      </c>
      <c r="D1766" s="159" t="s">
        <v>7</v>
      </c>
      <c r="E1766" s="159" t="s">
        <v>29</v>
      </c>
      <c r="F1766" s="159" t="s">
        <v>61</v>
      </c>
      <c r="G1766" s="159" t="s">
        <v>25</v>
      </c>
      <c r="H1766" s="174" t="s">
        <v>59</v>
      </c>
      <c r="I1766" s="175">
        <v>0</v>
      </c>
      <c r="J1766" s="23"/>
    </row>
    <row r="1767" spans="1:10" x14ac:dyDescent="0.25">
      <c r="A1767" s="65" t="str">
        <f t="shared" si="27"/>
        <v>Cohort 201542644Den HaagVrouw23 tot 30 jaarOverigGeen onderwijs</v>
      </c>
      <c r="B1767" s="159" t="s">
        <v>16</v>
      </c>
      <c r="C1767" s="166">
        <v>42644</v>
      </c>
      <c r="D1767" s="159" t="s">
        <v>7</v>
      </c>
      <c r="E1767" s="159" t="s">
        <v>29</v>
      </c>
      <c r="F1767" s="159" t="s">
        <v>61</v>
      </c>
      <c r="G1767" s="159" t="s">
        <v>25</v>
      </c>
      <c r="H1767" s="159" t="s">
        <v>60</v>
      </c>
      <c r="I1767" s="175">
        <v>10</v>
      </c>
      <c r="J1767" s="23"/>
    </row>
    <row r="1768" spans="1:10" x14ac:dyDescent="0.25">
      <c r="A1768" s="65" t="str">
        <f t="shared" si="27"/>
        <v>Cohort 201542644G4 (exclusief Den Haag)TotaalTotaalTotaalTotaal</v>
      </c>
      <c r="B1768" s="159" t="s">
        <v>16</v>
      </c>
      <c r="C1768" s="166">
        <v>42644</v>
      </c>
      <c r="D1768" s="159" t="s">
        <v>15</v>
      </c>
      <c r="E1768" s="159" t="s">
        <v>8</v>
      </c>
      <c r="F1768" s="159" t="s">
        <v>8</v>
      </c>
      <c r="G1768" s="159" t="s">
        <v>8</v>
      </c>
      <c r="H1768" s="162" t="s">
        <v>8</v>
      </c>
      <c r="I1768" s="175">
        <v>1270</v>
      </c>
      <c r="J1768" s="23"/>
    </row>
    <row r="1769" spans="1:10" x14ac:dyDescent="0.25">
      <c r="A1769" s="65" t="str">
        <f t="shared" si="27"/>
        <v xml:space="preserve">Cohort 201542644G4 (exclusief Den Haag)TotaalTotaalTotaalPrimair onderwijs </v>
      </c>
      <c r="B1769" s="159" t="s">
        <v>16</v>
      </c>
      <c r="C1769" s="166">
        <v>42644</v>
      </c>
      <c r="D1769" s="159" t="s">
        <v>15</v>
      </c>
      <c r="E1769" s="159" t="s">
        <v>8</v>
      </c>
      <c r="F1769" s="159" t="s">
        <v>8</v>
      </c>
      <c r="G1769" s="159" t="s">
        <v>8</v>
      </c>
      <c r="H1769" s="174" t="s">
        <v>55</v>
      </c>
      <c r="I1769" s="175">
        <v>265</v>
      </c>
      <c r="J1769" s="23"/>
    </row>
    <row r="1770" spans="1:10" x14ac:dyDescent="0.25">
      <c r="A1770" s="65" t="str">
        <f t="shared" si="27"/>
        <v>Cohort 201542644G4 (exclusief Den Haag)TotaalTotaalTotaalVoortgezet onderwijs</v>
      </c>
      <c r="B1770" s="159" t="s">
        <v>16</v>
      </c>
      <c r="C1770" s="166">
        <v>42644</v>
      </c>
      <c r="D1770" s="159" t="s">
        <v>15</v>
      </c>
      <c r="E1770" s="159" t="s">
        <v>8</v>
      </c>
      <c r="F1770" s="159" t="s">
        <v>8</v>
      </c>
      <c r="G1770" s="159" t="s">
        <v>8</v>
      </c>
      <c r="H1770" s="174" t="s">
        <v>56</v>
      </c>
      <c r="I1770" s="175">
        <v>140</v>
      </c>
      <c r="J1770" s="23"/>
    </row>
    <row r="1771" spans="1:10" x14ac:dyDescent="0.25">
      <c r="A1771" s="65" t="str">
        <f t="shared" si="27"/>
        <v xml:space="preserve">Cohort 201542644G4 (exclusief Den Haag)TotaalTotaalTotaalMiddelbaar beroepsonderwijs (mbo) </v>
      </c>
      <c r="B1771" s="159" t="s">
        <v>16</v>
      </c>
      <c r="C1771" s="166">
        <v>42644</v>
      </c>
      <c r="D1771" s="159" t="s">
        <v>15</v>
      </c>
      <c r="E1771" s="159" t="s">
        <v>8</v>
      </c>
      <c r="F1771" s="159" t="s">
        <v>8</v>
      </c>
      <c r="G1771" s="159" t="s">
        <v>8</v>
      </c>
      <c r="H1771" s="174" t="s">
        <v>57</v>
      </c>
      <c r="I1771" s="175">
        <v>40</v>
      </c>
      <c r="J1771" s="23"/>
    </row>
    <row r="1772" spans="1:10" x14ac:dyDescent="0.25">
      <c r="A1772" s="65" t="str">
        <f t="shared" si="27"/>
        <v xml:space="preserve">Cohort 201542644G4 (exclusief Den Haag)TotaalTotaalTotaalHoger beroepsonderwijs (hbo) </v>
      </c>
      <c r="B1772" s="159" t="s">
        <v>16</v>
      </c>
      <c r="C1772" s="166">
        <v>42644</v>
      </c>
      <c r="D1772" s="159" t="s">
        <v>15</v>
      </c>
      <c r="E1772" s="159" t="s">
        <v>8</v>
      </c>
      <c r="F1772" s="159" t="s">
        <v>8</v>
      </c>
      <c r="G1772" s="159" t="s">
        <v>8</v>
      </c>
      <c r="H1772" s="174" t="s">
        <v>58</v>
      </c>
      <c r="I1772" s="175">
        <v>10</v>
      </c>
      <c r="J1772" s="23"/>
    </row>
    <row r="1773" spans="1:10" x14ac:dyDescent="0.25">
      <c r="A1773" s="65" t="str">
        <f t="shared" si="27"/>
        <v xml:space="preserve">Cohort 201542644G4 (exclusief Den Haag)TotaalTotaalTotaalWetenschappelijk onderwijs (wo) </v>
      </c>
      <c r="B1773" s="159" t="s">
        <v>16</v>
      </c>
      <c r="C1773" s="166">
        <v>42644</v>
      </c>
      <c r="D1773" s="159" t="s">
        <v>15</v>
      </c>
      <c r="E1773" s="159" t="s">
        <v>8</v>
      </c>
      <c r="F1773" s="159" t="s">
        <v>8</v>
      </c>
      <c r="G1773" s="159" t="s">
        <v>8</v>
      </c>
      <c r="H1773" s="174" t="s">
        <v>59</v>
      </c>
      <c r="I1773" s="175">
        <v>5</v>
      </c>
      <c r="J1773" s="23"/>
    </row>
    <row r="1774" spans="1:10" x14ac:dyDescent="0.25">
      <c r="A1774" s="65" t="str">
        <f t="shared" si="27"/>
        <v>Cohort 201542644G4 (exclusief Den Haag)TotaalTotaalTotaalGeen onderwijs</v>
      </c>
      <c r="B1774" s="159" t="s">
        <v>16</v>
      </c>
      <c r="C1774" s="166">
        <v>42644</v>
      </c>
      <c r="D1774" s="159" t="s">
        <v>15</v>
      </c>
      <c r="E1774" s="159" t="s">
        <v>8</v>
      </c>
      <c r="F1774" s="159" t="s">
        <v>8</v>
      </c>
      <c r="G1774" s="159" t="s">
        <v>8</v>
      </c>
      <c r="H1774" s="159" t="s">
        <v>60</v>
      </c>
      <c r="I1774" s="175">
        <v>840</v>
      </c>
      <c r="J1774" s="23"/>
    </row>
    <row r="1775" spans="1:10" x14ac:dyDescent="0.25">
      <c r="A1775" s="65" t="str">
        <f t="shared" si="27"/>
        <v>Cohort 201542644G4 (exclusief Den Haag)TotaalTotaalSyriëTotaal</v>
      </c>
      <c r="B1775" s="159" t="s">
        <v>16</v>
      </c>
      <c r="C1775" s="166">
        <v>42644</v>
      </c>
      <c r="D1775" s="159" t="s">
        <v>15</v>
      </c>
      <c r="E1775" s="159" t="s">
        <v>8</v>
      </c>
      <c r="F1775" s="159" t="s">
        <v>8</v>
      </c>
      <c r="G1775" s="159" t="s">
        <v>23</v>
      </c>
      <c r="H1775" s="162" t="s">
        <v>8</v>
      </c>
      <c r="I1775" s="175">
        <v>725</v>
      </c>
      <c r="J1775" s="23"/>
    </row>
    <row r="1776" spans="1:10" x14ac:dyDescent="0.25">
      <c r="A1776" s="65" t="str">
        <f t="shared" si="27"/>
        <v xml:space="preserve">Cohort 201542644G4 (exclusief Den Haag)TotaalTotaalSyriëPrimair onderwijs </v>
      </c>
      <c r="B1776" s="159" t="s">
        <v>16</v>
      </c>
      <c r="C1776" s="166">
        <v>42644</v>
      </c>
      <c r="D1776" s="159" t="s">
        <v>15</v>
      </c>
      <c r="E1776" s="159" t="s">
        <v>8</v>
      </c>
      <c r="F1776" s="159" t="s">
        <v>8</v>
      </c>
      <c r="G1776" s="159" t="s">
        <v>23</v>
      </c>
      <c r="H1776" s="174" t="s">
        <v>55</v>
      </c>
      <c r="I1776" s="175">
        <v>195</v>
      </c>
      <c r="J1776" s="23"/>
    </row>
    <row r="1777" spans="1:10" x14ac:dyDescent="0.25">
      <c r="A1777" s="65" t="str">
        <f t="shared" si="27"/>
        <v>Cohort 201542644G4 (exclusief Den Haag)TotaalTotaalSyriëVoortgezet onderwijs</v>
      </c>
      <c r="B1777" s="159" t="s">
        <v>16</v>
      </c>
      <c r="C1777" s="166">
        <v>42644</v>
      </c>
      <c r="D1777" s="159" t="s">
        <v>15</v>
      </c>
      <c r="E1777" s="159" t="s">
        <v>8</v>
      </c>
      <c r="F1777" s="159" t="s">
        <v>8</v>
      </c>
      <c r="G1777" s="159" t="s">
        <v>23</v>
      </c>
      <c r="H1777" s="174" t="s">
        <v>56</v>
      </c>
      <c r="I1777" s="175">
        <v>80</v>
      </c>
      <c r="J1777" s="23"/>
    </row>
    <row r="1778" spans="1:10" x14ac:dyDescent="0.25">
      <c r="A1778" s="65" t="str">
        <f t="shared" si="27"/>
        <v xml:space="preserve">Cohort 201542644G4 (exclusief Den Haag)TotaalTotaalSyriëMiddelbaar beroepsonderwijs (mbo) </v>
      </c>
      <c r="B1778" s="159" t="s">
        <v>16</v>
      </c>
      <c r="C1778" s="166">
        <v>42644</v>
      </c>
      <c r="D1778" s="159" t="s">
        <v>15</v>
      </c>
      <c r="E1778" s="159" t="s">
        <v>8</v>
      </c>
      <c r="F1778" s="159" t="s">
        <v>8</v>
      </c>
      <c r="G1778" s="159" t="s">
        <v>23</v>
      </c>
      <c r="H1778" s="174" t="s">
        <v>57</v>
      </c>
      <c r="I1778" s="175">
        <v>20</v>
      </c>
      <c r="J1778" s="23"/>
    </row>
    <row r="1779" spans="1:10" x14ac:dyDescent="0.25">
      <c r="A1779" s="65" t="str">
        <f t="shared" si="27"/>
        <v xml:space="preserve">Cohort 201542644G4 (exclusief Den Haag)TotaalTotaalSyriëHoger beroepsonderwijs (hbo) </v>
      </c>
      <c r="B1779" s="159" t="s">
        <v>16</v>
      </c>
      <c r="C1779" s="166">
        <v>42644</v>
      </c>
      <c r="D1779" s="159" t="s">
        <v>15</v>
      </c>
      <c r="E1779" s="159" t="s">
        <v>8</v>
      </c>
      <c r="F1779" s="159" t="s">
        <v>8</v>
      </c>
      <c r="G1779" s="159" t="s">
        <v>23</v>
      </c>
      <c r="H1779" s="174" t="s">
        <v>58</v>
      </c>
      <c r="I1779" s="175">
        <v>0</v>
      </c>
      <c r="J1779" s="23"/>
    </row>
    <row r="1780" spans="1:10" x14ac:dyDescent="0.25">
      <c r="A1780" s="65" t="str">
        <f t="shared" si="27"/>
        <v xml:space="preserve">Cohort 201542644G4 (exclusief Den Haag)TotaalTotaalSyriëWetenschappelijk onderwijs (wo) </v>
      </c>
      <c r="B1780" s="159" t="s">
        <v>16</v>
      </c>
      <c r="C1780" s="166">
        <v>42644</v>
      </c>
      <c r="D1780" s="159" t="s">
        <v>15</v>
      </c>
      <c r="E1780" s="159" t="s">
        <v>8</v>
      </c>
      <c r="F1780" s="159" t="s">
        <v>8</v>
      </c>
      <c r="G1780" s="159" t="s">
        <v>23</v>
      </c>
      <c r="H1780" s="174" t="s">
        <v>59</v>
      </c>
      <c r="I1780" s="175">
        <v>5</v>
      </c>
      <c r="J1780" s="23"/>
    </row>
    <row r="1781" spans="1:10" x14ac:dyDescent="0.25">
      <c r="A1781" s="65" t="str">
        <f t="shared" si="27"/>
        <v>Cohort 201542644G4 (exclusief Den Haag)TotaalTotaalSyriëGeen onderwijs</v>
      </c>
      <c r="B1781" s="159" t="s">
        <v>16</v>
      </c>
      <c r="C1781" s="166">
        <v>42644</v>
      </c>
      <c r="D1781" s="159" t="s">
        <v>15</v>
      </c>
      <c r="E1781" s="159" t="s">
        <v>8</v>
      </c>
      <c r="F1781" s="159" t="s">
        <v>8</v>
      </c>
      <c r="G1781" s="159" t="s">
        <v>23</v>
      </c>
      <c r="H1781" s="159" t="s">
        <v>60</v>
      </c>
      <c r="I1781" s="175">
        <v>430</v>
      </c>
      <c r="J1781" s="23"/>
    </row>
    <row r="1782" spans="1:10" x14ac:dyDescent="0.25">
      <c r="A1782" s="65" t="str">
        <f t="shared" si="27"/>
        <v>Cohort 201542644G4 (exclusief Den Haag)TotaalTotaalEritreaTotaal</v>
      </c>
      <c r="B1782" s="159" t="s">
        <v>16</v>
      </c>
      <c r="C1782" s="166">
        <v>42644</v>
      </c>
      <c r="D1782" s="159" t="s">
        <v>15</v>
      </c>
      <c r="E1782" s="159" t="s">
        <v>8</v>
      </c>
      <c r="F1782" s="159" t="s">
        <v>8</v>
      </c>
      <c r="G1782" s="159" t="s">
        <v>24</v>
      </c>
      <c r="H1782" s="162" t="s">
        <v>8</v>
      </c>
      <c r="I1782" s="175">
        <v>260</v>
      </c>
      <c r="J1782" s="23"/>
    </row>
    <row r="1783" spans="1:10" x14ac:dyDescent="0.25">
      <c r="A1783" s="65" t="str">
        <f t="shared" si="27"/>
        <v xml:space="preserve">Cohort 201542644G4 (exclusief Den Haag)TotaalTotaalEritreaPrimair onderwijs </v>
      </c>
      <c r="B1783" s="159" t="s">
        <v>16</v>
      </c>
      <c r="C1783" s="166">
        <v>42644</v>
      </c>
      <c r="D1783" s="159" t="s">
        <v>15</v>
      </c>
      <c r="E1783" s="159" t="s">
        <v>8</v>
      </c>
      <c r="F1783" s="159" t="s">
        <v>8</v>
      </c>
      <c r="G1783" s="159" t="s">
        <v>24</v>
      </c>
      <c r="H1783" s="174" t="s">
        <v>55</v>
      </c>
      <c r="I1783" s="175">
        <v>15</v>
      </c>
      <c r="J1783" s="23"/>
    </row>
    <row r="1784" spans="1:10" x14ac:dyDescent="0.25">
      <c r="A1784" s="65" t="str">
        <f t="shared" si="27"/>
        <v>Cohort 201542644G4 (exclusief Den Haag)TotaalTotaalEritreaVoortgezet onderwijs</v>
      </c>
      <c r="B1784" s="159" t="s">
        <v>16</v>
      </c>
      <c r="C1784" s="166">
        <v>42644</v>
      </c>
      <c r="D1784" s="159" t="s">
        <v>15</v>
      </c>
      <c r="E1784" s="159" t="s">
        <v>8</v>
      </c>
      <c r="F1784" s="159" t="s">
        <v>8</v>
      </c>
      <c r="G1784" s="159" t="s">
        <v>24</v>
      </c>
      <c r="H1784" s="174" t="s">
        <v>56</v>
      </c>
      <c r="I1784" s="175">
        <v>5</v>
      </c>
      <c r="J1784" s="23"/>
    </row>
    <row r="1785" spans="1:10" x14ac:dyDescent="0.25">
      <c r="A1785" s="65" t="str">
        <f t="shared" si="27"/>
        <v xml:space="preserve">Cohort 201542644G4 (exclusief Den Haag)TotaalTotaalEritreaMiddelbaar beroepsonderwijs (mbo) </v>
      </c>
      <c r="B1785" s="159" t="s">
        <v>16</v>
      </c>
      <c r="C1785" s="166">
        <v>42644</v>
      </c>
      <c r="D1785" s="159" t="s">
        <v>15</v>
      </c>
      <c r="E1785" s="159" t="s">
        <v>8</v>
      </c>
      <c r="F1785" s="159" t="s">
        <v>8</v>
      </c>
      <c r="G1785" s="159" t="s">
        <v>24</v>
      </c>
      <c r="H1785" s="174" t="s">
        <v>57</v>
      </c>
      <c r="I1785" s="175">
        <v>5</v>
      </c>
      <c r="J1785" s="23"/>
    </row>
    <row r="1786" spans="1:10" x14ac:dyDescent="0.25">
      <c r="A1786" s="65" t="str">
        <f t="shared" si="27"/>
        <v xml:space="preserve">Cohort 201542644G4 (exclusief Den Haag)TotaalTotaalEritreaHoger beroepsonderwijs (hbo) </v>
      </c>
      <c r="B1786" s="159" t="s">
        <v>16</v>
      </c>
      <c r="C1786" s="166">
        <v>42644</v>
      </c>
      <c r="D1786" s="159" t="s">
        <v>15</v>
      </c>
      <c r="E1786" s="159" t="s">
        <v>8</v>
      </c>
      <c r="F1786" s="159" t="s">
        <v>8</v>
      </c>
      <c r="G1786" s="159" t="s">
        <v>24</v>
      </c>
      <c r="H1786" s="174" t="s">
        <v>58</v>
      </c>
      <c r="I1786" s="175">
        <v>0</v>
      </c>
      <c r="J1786" s="23"/>
    </row>
    <row r="1787" spans="1:10" x14ac:dyDescent="0.25">
      <c r="A1787" s="65" t="str">
        <f t="shared" si="27"/>
        <v xml:space="preserve">Cohort 201542644G4 (exclusief Den Haag)TotaalTotaalEritreaWetenschappelijk onderwijs (wo) </v>
      </c>
      <c r="B1787" s="159" t="s">
        <v>16</v>
      </c>
      <c r="C1787" s="166">
        <v>42644</v>
      </c>
      <c r="D1787" s="159" t="s">
        <v>15</v>
      </c>
      <c r="E1787" s="159" t="s">
        <v>8</v>
      </c>
      <c r="F1787" s="159" t="s">
        <v>8</v>
      </c>
      <c r="G1787" s="159" t="s">
        <v>24</v>
      </c>
      <c r="H1787" s="174" t="s">
        <v>59</v>
      </c>
      <c r="I1787" s="175">
        <v>0</v>
      </c>
      <c r="J1787" s="23"/>
    </row>
    <row r="1788" spans="1:10" x14ac:dyDescent="0.25">
      <c r="A1788" s="65" t="str">
        <f t="shared" si="27"/>
        <v>Cohort 201542644G4 (exclusief Den Haag)TotaalTotaalEritreaGeen onderwijs</v>
      </c>
      <c r="B1788" s="159" t="s">
        <v>16</v>
      </c>
      <c r="C1788" s="166">
        <v>42644</v>
      </c>
      <c r="D1788" s="159" t="s">
        <v>15</v>
      </c>
      <c r="E1788" s="159" t="s">
        <v>8</v>
      </c>
      <c r="F1788" s="159" t="s">
        <v>8</v>
      </c>
      <c r="G1788" s="159" t="s">
        <v>24</v>
      </c>
      <c r="H1788" s="159" t="s">
        <v>60</v>
      </c>
      <c r="I1788" s="175">
        <v>235</v>
      </c>
      <c r="J1788" s="23"/>
    </row>
    <row r="1789" spans="1:10" x14ac:dyDescent="0.25">
      <c r="A1789" s="65" t="str">
        <f t="shared" si="27"/>
        <v>Cohort 201542644G4 (exclusief Den Haag)TotaalTotaalOverigTotaal</v>
      </c>
      <c r="B1789" s="159" t="s">
        <v>16</v>
      </c>
      <c r="C1789" s="166">
        <v>42644</v>
      </c>
      <c r="D1789" s="159" t="s">
        <v>15</v>
      </c>
      <c r="E1789" s="159" t="s">
        <v>8</v>
      </c>
      <c r="F1789" s="159" t="s">
        <v>8</v>
      </c>
      <c r="G1789" s="159" t="s">
        <v>25</v>
      </c>
      <c r="H1789" s="162" t="s">
        <v>8</v>
      </c>
      <c r="I1789" s="175">
        <v>285</v>
      </c>
      <c r="J1789" s="23"/>
    </row>
    <row r="1790" spans="1:10" x14ac:dyDescent="0.25">
      <c r="A1790" s="65" t="str">
        <f t="shared" si="27"/>
        <v xml:space="preserve">Cohort 201542644G4 (exclusief Den Haag)TotaalTotaalOverigPrimair onderwijs </v>
      </c>
      <c r="B1790" s="159" t="s">
        <v>16</v>
      </c>
      <c r="C1790" s="166">
        <v>42644</v>
      </c>
      <c r="D1790" s="159" t="s">
        <v>15</v>
      </c>
      <c r="E1790" s="159" t="s">
        <v>8</v>
      </c>
      <c r="F1790" s="159" t="s">
        <v>8</v>
      </c>
      <c r="G1790" s="159" t="s">
        <v>25</v>
      </c>
      <c r="H1790" s="174" t="s">
        <v>55</v>
      </c>
      <c r="I1790" s="175">
        <v>55</v>
      </c>
      <c r="J1790" s="23"/>
    </row>
    <row r="1791" spans="1:10" x14ac:dyDescent="0.25">
      <c r="A1791" s="65" t="str">
        <f t="shared" si="27"/>
        <v>Cohort 201542644G4 (exclusief Den Haag)TotaalTotaalOverigVoortgezet onderwijs</v>
      </c>
      <c r="B1791" s="159" t="s">
        <v>16</v>
      </c>
      <c r="C1791" s="166">
        <v>42644</v>
      </c>
      <c r="D1791" s="159" t="s">
        <v>15</v>
      </c>
      <c r="E1791" s="159" t="s">
        <v>8</v>
      </c>
      <c r="F1791" s="159" t="s">
        <v>8</v>
      </c>
      <c r="G1791" s="159" t="s">
        <v>25</v>
      </c>
      <c r="H1791" s="174" t="s">
        <v>56</v>
      </c>
      <c r="I1791" s="175">
        <v>50</v>
      </c>
      <c r="J1791" s="23"/>
    </row>
    <row r="1792" spans="1:10" x14ac:dyDescent="0.25">
      <c r="A1792" s="65" t="str">
        <f t="shared" si="27"/>
        <v xml:space="preserve">Cohort 201542644G4 (exclusief Den Haag)TotaalTotaalOverigMiddelbaar beroepsonderwijs (mbo) </v>
      </c>
      <c r="B1792" s="159" t="s">
        <v>16</v>
      </c>
      <c r="C1792" s="166">
        <v>42644</v>
      </c>
      <c r="D1792" s="159" t="s">
        <v>15</v>
      </c>
      <c r="E1792" s="159" t="s">
        <v>8</v>
      </c>
      <c r="F1792" s="159" t="s">
        <v>8</v>
      </c>
      <c r="G1792" s="159" t="s">
        <v>25</v>
      </c>
      <c r="H1792" s="174" t="s">
        <v>57</v>
      </c>
      <c r="I1792" s="175">
        <v>15</v>
      </c>
      <c r="J1792" s="23"/>
    </row>
    <row r="1793" spans="1:10" x14ac:dyDescent="0.25">
      <c r="A1793" s="65" t="str">
        <f t="shared" si="27"/>
        <v xml:space="preserve">Cohort 201542644G4 (exclusief Den Haag)TotaalTotaalOverigHoger beroepsonderwijs (hbo) </v>
      </c>
      <c r="B1793" s="159" t="s">
        <v>16</v>
      </c>
      <c r="C1793" s="166">
        <v>42644</v>
      </c>
      <c r="D1793" s="159" t="s">
        <v>15</v>
      </c>
      <c r="E1793" s="159" t="s">
        <v>8</v>
      </c>
      <c r="F1793" s="159" t="s">
        <v>8</v>
      </c>
      <c r="G1793" s="159" t="s">
        <v>25</v>
      </c>
      <c r="H1793" s="174" t="s">
        <v>58</v>
      </c>
      <c r="I1793" s="175">
        <v>5</v>
      </c>
      <c r="J1793" s="23"/>
    </row>
    <row r="1794" spans="1:10" x14ac:dyDescent="0.25">
      <c r="A1794" s="65" t="str">
        <f t="shared" si="27"/>
        <v xml:space="preserve">Cohort 201542644G4 (exclusief Den Haag)TotaalTotaalOverigWetenschappelijk onderwijs (wo) </v>
      </c>
      <c r="B1794" s="159" t="s">
        <v>16</v>
      </c>
      <c r="C1794" s="166">
        <v>42644</v>
      </c>
      <c r="D1794" s="159" t="s">
        <v>15</v>
      </c>
      <c r="E1794" s="159" t="s">
        <v>8</v>
      </c>
      <c r="F1794" s="159" t="s">
        <v>8</v>
      </c>
      <c r="G1794" s="159" t="s">
        <v>25</v>
      </c>
      <c r="H1794" s="174" t="s">
        <v>59</v>
      </c>
      <c r="I1794" s="175">
        <v>0</v>
      </c>
      <c r="J1794" s="23"/>
    </row>
    <row r="1795" spans="1:10" x14ac:dyDescent="0.25">
      <c r="A1795" s="65" t="str">
        <f t="shared" si="27"/>
        <v>Cohort 201542644G4 (exclusief Den Haag)TotaalTotaalOverigGeen onderwijs</v>
      </c>
      <c r="B1795" s="159" t="s">
        <v>16</v>
      </c>
      <c r="C1795" s="166">
        <v>42644</v>
      </c>
      <c r="D1795" s="159" t="s">
        <v>15</v>
      </c>
      <c r="E1795" s="159" t="s">
        <v>8</v>
      </c>
      <c r="F1795" s="159" t="s">
        <v>8</v>
      </c>
      <c r="G1795" s="159" t="s">
        <v>25</v>
      </c>
      <c r="H1795" s="159" t="s">
        <v>60</v>
      </c>
      <c r="I1795" s="175">
        <v>175</v>
      </c>
      <c r="J1795" s="23"/>
    </row>
    <row r="1796" spans="1:10" x14ac:dyDescent="0.25">
      <c r="A1796" s="65" t="str">
        <f t="shared" si="27"/>
        <v>Cohort 201542644G4 (exclusief Den Haag)Totaal0 tot 23 jaarTotaalTotaal</v>
      </c>
      <c r="B1796" s="159" t="s">
        <v>16</v>
      </c>
      <c r="C1796" s="166">
        <v>42644</v>
      </c>
      <c r="D1796" s="159" t="s">
        <v>15</v>
      </c>
      <c r="E1796" s="159" t="s">
        <v>8</v>
      </c>
      <c r="F1796" s="159" t="s">
        <v>26</v>
      </c>
      <c r="G1796" s="159" t="s">
        <v>8</v>
      </c>
      <c r="H1796" s="162" t="s">
        <v>8</v>
      </c>
      <c r="I1796" s="175">
        <v>670</v>
      </c>
      <c r="J1796" s="23"/>
    </row>
    <row r="1797" spans="1:10" x14ac:dyDescent="0.25">
      <c r="A1797" s="65" t="str">
        <f t="shared" ref="A1797:A1860" si="28">B1797&amp;C1797&amp;D1797&amp;E1797&amp;F1797&amp;G1797&amp;H1797</f>
        <v xml:space="preserve">Cohort 201542644G4 (exclusief Den Haag)Totaal0 tot 23 jaarTotaalPrimair onderwijs </v>
      </c>
      <c r="B1797" s="159" t="s">
        <v>16</v>
      </c>
      <c r="C1797" s="166">
        <v>42644</v>
      </c>
      <c r="D1797" s="159" t="s">
        <v>15</v>
      </c>
      <c r="E1797" s="159" t="s">
        <v>8</v>
      </c>
      <c r="F1797" s="159" t="s">
        <v>26</v>
      </c>
      <c r="G1797" s="159" t="s">
        <v>8</v>
      </c>
      <c r="H1797" s="174" t="s">
        <v>55</v>
      </c>
      <c r="I1797" s="175">
        <v>265</v>
      </c>
      <c r="J1797" s="23"/>
    </row>
    <row r="1798" spans="1:10" x14ac:dyDescent="0.25">
      <c r="A1798" s="65" t="str">
        <f t="shared" si="28"/>
        <v>Cohort 201542644G4 (exclusief Den Haag)Totaal0 tot 23 jaarTotaalVoortgezet onderwijs</v>
      </c>
      <c r="B1798" s="159" t="s">
        <v>16</v>
      </c>
      <c r="C1798" s="166">
        <v>42644</v>
      </c>
      <c r="D1798" s="159" t="s">
        <v>15</v>
      </c>
      <c r="E1798" s="159" t="s">
        <v>8</v>
      </c>
      <c r="F1798" s="159" t="s">
        <v>26</v>
      </c>
      <c r="G1798" s="159" t="s">
        <v>8</v>
      </c>
      <c r="H1798" s="174" t="s">
        <v>56</v>
      </c>
      <c r="I1798" s="175">
        <v>135</v>
      </c>
      <c r="J1798" s="23"/>
    </row>
    <row r="1799" spans="1:10" x14ac:dyDescent="0.25">
      <c r="A1799" s="65" t="str">
        <f t="shared" si="28"/>
        <v xml:space="preserve">Cohort 201542644G4 (exclusief Den Haag)Totaal0 tot 23 jaarTotaalMiddelbaar beroepsonderwijs (mbo) </v>
      </c>
      <c r="B1799" s="159" t="s">
        <v>16</v>
      </c>
      <c r="C1799" s="166">
        <v>42644</v>
      </c>
      <c r="D1799" s="159" t="s">
        <v>15</v>
      </c>
      <c r="E1799" s="159" t="s">
        <v>8</v>
      </c>
      <c r="F1799" s="159" t="s">
        <v>26</v>
      </c>
      <c r="G1799" s="159" t="s">
        <v>8</v>
      </c>
      <c r="H1799" s="174" t="s">
        <v>57</v>
      </c>
      <c r="I1799" s="175">
        <v>30</v>
      </c>
      <c r="J1799" s="23"/>
    </row>
    <row r="1800" spans="1:10" x14ac:dyDescent="0.25">
      <c r="A1800" s="65" t="str">
        <f t="shared" si="28"/>
        <v xml:space="preserve">Cohort 201542644G4 (exclusief Den Haag)Totaal0 tot 23 jaarTotaalHoger beroepsonderwijs (hbo) </v>
      </c>
      <c r="B1800" s="159" t="s">
        <v>16</v>
      </c>
      <c r="C1800" s="166">
        <v>42644</v>
      </c>
      <c r="D1800" s="159" t="s">
        <v>15</v>
      </c>
      <c r="E1800" s="159" t="s">
        <v>8</v>
      </c>
      <c r="F1800" s="159" t="s">
        <v>26</v>
      </c>
      <c r="G1800" s="159" t="s">
        <v>8</v>
      </c>
      <c r="H1800" s="174" t="s">
        <v>58</v>
      </c>
      <c r="I1800" s="175">
        <v>5</v>
      </c>
      <c r="J1800" s="23"/>
    </row>
    <row r="1801" spans="1:10" x14ac:dyDescent="0.25">
      <c r="A1801" s="65" t="str">
        <f t="shared" si="28"/>
        <v xml:space="preserve">Cohort 201542644G4 (exclusief Den Haag)Totaal0 tot 23 jaarTotaalWetenschappelijk onderwijs (wo) </v>
      </c>
      <c r="B1801" s="159" t="s">
        <v>16</v>
      </c>
      <c r="C1801" s="166">
        <v>42644</v>
      </c>
      <c r="D1801" s="159" t="s">
        <v>15</v>
      </c>
      <c r="E1801" s="159" t="s">
        <v>8</v>
      </c>
      <c r="F1801" s="159" t="s">
        <v>26</v>
      </c>
      <c r="G1801" s="159" t="s">
        <v>8</v>
      </c>
      <c r="H1801" s="174" t="s">
        <v>59</v>
      </c>
      <c r="I1801" s="175">
        <v>0</v>
      </c>
      <c r="J1801" s="23"/>
    </row>
    <row r="1802" spans="1:10" x14ac:dyDescent="0.25">
      <c r="A1802" s="65" t="str">
        <f t="shared" si="28"/>
        <v>Cohort 201542644G4 (exclusief Den Haag)Totaal0 tot 23 jaarTotaalGeen onderwijs</v>
      </c>
      <c r="B1802" s="159" t="s">
        <v>16</v>
      </c>
      <c r="C1802" s="166">
        <v>42644</v>
      </c>
      <c r="D1802" s="159" t="s">
        <v>15</v>
      </c>
      <c r="E1802" s="159" t="s">
        <v>8</v>
      </c>
      <c r="F1802" s="159" t="s">
        <v>26</v>
      </c>
      <c r="G1802" s="159" t="s">
        <v>8</v>
      </c>
      <c r="H1802" s="159" t="s">
        <v>60</v>
      </c>
      <c r="I1802" s="175">
        <v>265</v>
      </c>
      <c r="J1802" s="23"/>
    </row>
    <row r="1803" spans="1:10" x14ac:dyDescent="0.25">
      <c r="A1803" s="65" t="str">
        <f t="shared" si="28"/>
        <v>Cohort 201542644G4 (exclusief Den Haag)Totaal0 tot 23 jaarSyriëTotaal</v>
      </c>
      <c r="B1803" s="159" t="s">
        <v>16</v>
      </c>
      <c r="C1803" s="166">
        <v>42644</v>
      </c>
      <c r="D1803" s="159" t="s">
        <v>15</v>
      </c>
      <c r="E1803" s="159" t="s">
        <v>8</v>
      </c>
      <c r="F1803" s="159" t="s">
        <v>26</v>
      </c>
      <c r="G1803" s="159" t="s">
        <v>23</v>
      </c>
      <c r="H1803" s="162" t="s">
        <v>8</v>
      </c>
      <c r="I1803" s="175">
        <v>425</v>
      </c>
      <c r="J1803" s="23"/>
    </row>
    <row r="1804" spans="1:10" x14ac:dyDescent="0.25">
      <c r="A1804" s="65" t="str">
        <f t="shared" si="28"/>
        <v xml:space="preserve">Cohort 201542644G4 (exclusief Den Haag)Totaal0 tot 23 jaarSyriëPrimair onderwijs </v>
      </c>
      <c r="B1804" s="159" t="s">
        <v>16</v>
      </c>
      <c r="C1804" s="166">
        <v>42644</v>
      </c>
      <c r="D1804" s="159" t="s">
        <v>15</v>
      </c>
      <c r="E1804" s="159" t="s">
        <v>8</v>
      </c>
      <c r="F1804" s="159" t="s">
        <v>26</v>
      </c>
      <c r="G1804" s="159" t="s">
        <v>23</v>
      </c>
      <c r="H1804" s="174" t="s">
        <v>55</v>
      </c>
      <c r="I1804" s="175">
        <v>195</v>
      </c>
      <c r="J1804" s="23"/>
    </row>
    <row r="1805" spans="1:10" x14ac:dyDescent="0.25">
      <c r="A1805" s="65" t="str">
        <f t="shared" si="28"/>
        <v>Cohort 201542644G4 (exclusief Den Haag)Totaal0 tot 23 jaarSyriëVoortgezet onderwijs</v>
      </c>
      <c r="B1805" s="159" t="s">
        <v>16</v>
      </c>
      <c r="C1805" s="166">
        <v>42644</v>
      </c>
      <c r="D1805" s="159" t="s">
        <v>15</v>
      </c>
      <c r="E1805" s="159" t="s">
        <v>8</v>
      </c>
      <c r="F1805" s="159" t="s">
        <v>26</v>
      </c>
      <c r="G1805" s="159" t="s">
        <v>23</v>
      </c>
      <c r="H1805" s="174" t="s">
        <v>56</v>
      </c>
      <c r="I1805" s="175">
        <v>80</v>
      </c>
      <c r="J1805" s="23"/>
    </row>
    <row r="1806" spans="1:10" x14ac:dyDescent="0.25">
      <c r="A1806" s="65" t="str">
        <f t="shared" si="28"/>
        <v xml:space="preserve">Cohort 201542644G4 (exclusief Den Haag)Totaal0 tot 23 jaarSyriëMiddelbaar beroepsonderwijs (mbo) </v>
      </c>
      <c r="B1806" s="159" t="s">
        <v>16</v>
      </c>
      <c r="C1806" s="166">
        <v>42644</v>
      </c>
      <c r="D1806" s="159" t="s">
        <v>15</v>
      </c>
      <c r="E1806" s="159" t="s">
        <v>8</v>
      </c>
      <c r="F1806" s="159" t="s">
        <v>26</v>
      </c>
      <c r="G1806" s="159" t="s">
        <v>23</v>
      </c>
      <c r="H1806" s="174" t="s">
        <v>57</v>
      </c>
      <c r="I1806" s="175">
        <v>15</v>
      </c>
      <c r="J1806" s="23"/>
    </row>
    <row r="1807" spans="1:10" x14ac:dyDescent="0.25">
      <c r="A1807" s="65" t="str">
        <f t="shared" si="28"/>
        <v xml:space="preserve">Cohort 201542644G4 (exclusief Den Haag)Totaal0 tot 23 jaarSyriëHoger beroepsonderwijs (hbo) </v>
      </c>
      <c r="B1807" s="159" t="s">
        <v>16</v>
      </c>
      <c r="C1807" s="166">
        <v>42644</v>
      </c>
      <c r="D1807" s="159" t="s">
        <v>15</v>
      </c>
      <c r="E1807" s="159" t="s">
        <v>8</v>
      </c>
      <c r="F1807" s="159" t="s">
        <v>26</v>
      </c>
      <c r="G1807" s="159" t="s">
        <v>23</v>
      </c>
      <c r="H1807" s="174" t="s">
        <v>58</v>
      </c>
      <c r="I1807" s="175">
        <v>0</v>
      </c>
      <c r="J1807" s="23"/>
    </row>
    <row r="1808" spans="1:10" x14ac:dyDescent="0.25">
      <c r="A1808" s="65" t="str">
        <f t="shared" si="28"/>
        <v xml:space="preserve">Cohort 201542644G4 (exclusief Den Haag)Totaal0 tot 23 jaarSyriëWetenschappelijk onderwijs (wo) </v>
      </c>
      <c r="B1808" s="159" t="s">
        <v>16</v>
      </c>
      <c r="C1808" s="166">
        <v>42644</v>
      </c>
      <c r="D1808" s="159" t="s">
        <v>15</v>
      </c>
      <c r="E1808" s="159" t="s">
        <v>8</v>
      </c>
      <c r="F1808" s="159" t="s">
        <v>26</v>
      </c>
      <c r="G1808" s="159" t="s">
        <v>23</v>
      </c>
      <c r="H1808" s="174" t="s">
        <v>59</v>
      </c>
      <c r="I1808" s="175">
        <v>0</v>
      </c>
      <c r="J1808" s="23"/>
    </row>
    <row r="1809" spans="1:10" x14ac:dyDescent="0.25">
      <c r="A1809" s="65" t="str">
        <f t="shared" si="28"/>
        <v>Cohort 201542644G4 (exclusief Den Haag)Totaal0 tot 23 jaarSyriëGeen onderwijs</v>
      </c>
      <c r="B1809" s="159" t="s">
        <v>16</v>
      </c>
      <c r="C1809" s="166">
        <v>42644</v>
      </c>
      <c r="D1809" s="159" t="s">
        <v>15</v>
      </c>
      <c r="E1809" s="159" t="s">
        <v>8</v>
      </c>
      <c r="F1809" s="159" t="s">
        <v>26</v>
      </c>
      <c r="G1809" s="159" t="s">
        <v>23</v>
      </c>
      <c r="H1809" s="159" t="s">
        <v>60</v>
      </c>
      <c r="I1809" s="175">
        <v>140</v>
      </c>
      <c r="J1809" s="23"/>
    </row>
    <row r="1810" spans="1:10" x14ac:dyDescent="0.25">
      <c r="A1810" s="65" t="str">
        <f t="shared" si="28"/>
        <v>Cohort 201542644G4 (exclusief Den Haag)Totaal0 tot 23 jaarEritreaTotaal</v>
      </c>
      <c r="B1810" s="159" t="s">
        <v>16</v>
      </c>
      <c r="C1810" s="166">
        <v>42644</v>
      </c>
      <c r="D1810" s="159" t="s">
        <v>15</v>
      </c>
      <c r="E1810" s="159" t="s">
        <v>8</v>
      </c>
      <c r="F1810" s="159" t="s">
        <v>26</v>
      </c>
      <c r="G1810" s="159" t="s">
        <v>24</v>
      </c>
      <c r="H1810" s="162" t="s">
        <v>8</v>
      </c>
      <c r="I1810" s="175">
        <v>80</v>
      </c>
      <c r="J1810" s="23"/>
    </row>
    <row r="1811" spans="1:10" x14ac:dyDescent="0.25">
      <c r="A1811" s="65" t="str">
        <f t="shared" si="28"/>
        <v xml:space="preserve">Cohort 201542644G4 (exclusief Den Haag)Totaal0 tot 23 jaarEritreaPrimair onderwijs </v>
      </c>
      <c r="B1811" s="159" t="s">
        <v>16</v>
      </c>
      <c r="C1811" s="166">
        <v>42644</v>
      </c>
      <c r="D1811" s="159" t="s">
        <v>15</v>
      </c>
      <c r="E1811" s="159" t="s">
        <v>8</v>
      </c>
      <c r="F1811" s="159" t="s">
        <v>26</v>
      </c>
      <c r="G1811" s="159" t="s">
        <v>24</v>
      </c>
      <c r="H1811" s="174" t="s">
        <v>55</v>
      </c>
      <c r="I1811" s="175">
        <v>15</v>
      </c>
      <c r="J1811" s="23"/>
    </row>
    <row r="1812" spans="1:10" x14ac:dyDescent="0.25">
      <c r="A1812" s="65" t="str">
        <f t="shared" si="28"/>
        <v>Cohort 201542644G4 (exclusief Den Haag)Totaal0 tot 23 jaarEritreaVoortgezet onderwijs</v>
      </c>
      <c r="B1812" s="159" t="s">
        <v>16</v>
      </c>
      <c r="C1812" s="166">
        <v>42644</v>
      </c>
      <c r="D1812" s="159" t="s">
        <v>15</v>
      </c>
      <c r="E1812" s="159" t="s">
        <v>8</v>
      </c>
      <c r="F1812" s="159" t="s">
        <v>26</v>
      </c>
      <c r="G1812" s="159" t="s">
        <v>24</v>
      </c>
      <c r="H1812" s="174" t="s">
        <v>56</v>
      </c>
      <c r="I1812" s="175">
        <v>5</v>
      </c>
      <c r="J1812" s="23"/>
    </row>
    <row r="1813" spans="1:10" x14ac:dyDescent="0.25">
      <c r="A1813" s="65" t="str">
        <f t="shared" si="28"/>
        <v xml:space="preserve">Cohort 201542644G4 (exclusief Den Haag)Totaal0 tot 23 jaarEritreaMiddelbaar beroepsonderwijs (mbo) </v>
      </c>
      <c r="B1813" s="159" t="s">
        <v>16</v>
      </c>
      <c r="C1813" s="166">
        <v>42644</v>
      </c>
      <c r="D1813" s="159" t="s">
        <v>15</v>
      </c>
      <c r="E1813" s="159" t="s">
        <v>8</v>
      </c>
      <c r="F1813" s="159" t="s">
        <v>26</v>
      </c>
      <c r="G1813" s="159" t="s">
        <v>24</v>
      </c>
      <c r="H1813" s="174" t="s">
        <v>57</v>
      </c>
      <c r="I1813" s="175">
        <v>5</v>
      </c>
      <c r="J1813" s="23"/>
    </row>
    <row r="1814" spans="1:10" x14ac:dyDescent="0.25">
      <c r="A1814" s="65" t="str">
        <f t="shared" si="28"/>
        <v xml:space="preserve">Cohort 201542644G4 (exclusief Den Haag)Totaal0 tot 23 jaarEritreaHoger beroepsonderwijs (hbo) </v>
      </c>
      <c r="B1814" s="159" t="s">
        <v>16</v>
      </c>
      <c r="C1814" s="166">
        <v>42644</v>
      </c>
      <c r="D1814" s="159" t="s">
        <v>15</v>
      </c>
      <c r="E1814" s="159" t="s">
        <v>8</v>
      </c>
      <c r="F1814" s="159" t="s">
        <v>26</v>
      </c>
      <c r="G1814" s="159" t="s">
        <v>24</v>
      </c>
      <c r="H1814" s="174" t="s">
        <v>58</v>
      </c>
      <c r="I1814" s="175">
        <v>0</v>
      </c>
      <c r="J1814" s="23"/>
    </row>
    <row r="1815" spans="1:10" x14ac:dyDescent="0.25">
      <c r="A1815" s="65" t="str">
        <f t="shared" si="28"/>
        <v xml:space="preserve">Cohort 201542644G4 (exclusief Den Haag)Totaal0 tot 23 jaarEritreaWetenschappelijk onderwijs (wo) </v>
      </c>
      <c r="B1815" s="159" t="s">
        <v>16</v>
      </c>
      <c r="C1815" s="166">
        <v>42644</v>
      </c>
      <c r="D1815" s="159" t="s">
        <v>15</v>
      </c>
      <c r="E1815" s="159" t="s">
        <v>8</v>
      </c>
      <c r="F1815" s="159" t="s">
        <v>26</v>
      </c>
      <c r="G1815" s="159" t="s">
        <v>24</v>
      </c>
      <c r="H1815" s="174" t="s">
        <v>59</v>
      </c>
      <c r="I1815" s="175">
        <v>0</v>
      </c>
      <c r="J1815" s="23"/>
    </row>
    <row r="1816" spans="1:10" x14ac:dyDescent="0.25">
      <c r="A1816" s="65" t="str">
        <f t="shared" si="28"/>
        <v>Cohort 201542644G4 (exclusief Den Haag)Totaal0 tot 23 jaarEritreaGeen onderwijs</v>
      </c>
      <c r="B1816" s="159" t="s">
        <v>16</v>
      </c>
      <c r="C1816" s="166">
        <v>42644</v>
      </c>
      <c r="D1816" s="159" t="s">
        <v>15</v>
      </c>
      <c r="E1816" s="159" t="s">
        <v>8</v>
      </c>
      <c r="F1816" s="159" t="s">
        <v>26</v>
      </c>
      <c r="G1816" s="159" t="s">
        <v>24</v>
      </c>
      <c r="H1816" s="159" t="s">
        <v>60</v>
      </c>
      <c r="I1816" s="175">
        <v>60</v>
      </c>
      <c r="J1816" s="23"/>
    </row>
    <row r="1817" spans="1:10" x14ac:dyDescent="0.25">
      <c r="A1817" s="65" t="str">
        <f t="shared" si="28"/>
        <v>Cohort 201542644G4 (exclusief Den Haag)Totaal0 tot 23 jaarOverigTotaal</v>
      </c>
      <c r="B1817" s="159" t="s">
        <v>16</v>
      </c>
      <c r="C1817" s="166">
        <v>42644</v>
      </c>
      <c r="D1817" s="159" t="s">
        <v>15</v>
      </c>
      <c r="E1817" s="159" t="s">
        <v>8</v>
      </c>
      <c r="F1817" s="159" t="s">
        <v>26</v>
      </c>
      <c r="G1817" s="159" t="s">
        <v>25</v>
      </c>
      <c r="H1817" s="162" t="s">
        <v>8</v>
      </c>
      <c r="I1817" s="175">
        <v>160</v>
      </c>
      <c r="J1817" s="23"/>
    </row>
    <row r="1818" spans="1:10" x14ac:dyDescent="0.25">
      <c r="A1818" s="65" t="str">
        <f t="shared" si="28"/>
        <v xml:space="preserve">Cohort 201542644G4 (exclusief Den Haag)Totaal0 tot 23 jaarOverigPrimair onderwijs </v>
      </c>
      <c r="B1818" s="159" t="s">
        <v>16</v>
      </c>
      <c r="C1818" s="166">
        <v>42644</v>
      </c>
      <c r="D1818" s="159" t="s">
        <v>15</v>
      </c>
      <c r="E1818" s="159" t="s">
        <v>8</v>
      </c>
      <c r="F1818" s="159" t="s">
        <v>26</v>
      </c>
      <c r="G1818" s="159" t="s">
        <v>25</v>
      </c>
      <c r="H1818" s="174" t="s">
        <v>55</v>
      </c>
      <c r="I1818" s="175">
        <v>55</v>
      </c>
      <c r="J1818" s="23"/>
    </row>
    <row r="1819" spans="1:10" x14ac:dyDescent="0.25">
      <c r="A1819" s="65" t="str">
        <f t="shared" si="28"/>
        <v>Cohort 201542644G4 (exclusief Den Haag)Totaal0 tot 23 jaarOverigVoortgezet onderwijs</v>
      </c>
      <c r="B1819" s="159" t="s">
        <v>16</v>
      </c>
      <c r="C1819" s="166">
        <v>42644</v>
      </c>
      <c r="D1819" s="159" t="s">
        <v>15</v>
      </c>
      <c r="E1819" s="159" t="s">
        <v>8</v>
      </c>
      <c r="F1819" s="159" t="s">
        <v>26</v>
      </c>
      <c r="G1819" s="159" t="s">
        <v>25</v>
      </c>
      <c r="H1819" s="174" t="s">
        <v>56</v>
      </c>
      <c r="I1819" s="175">
        <v>45</v>
      </c>
      <c r="J1819" s="23"/>
    </row>
    <row r="1820" spans="1:10" x14ac:dyDescent="0.25">
      <c r="A1820" s="65" t="str">
        <f t="shared" si="28"/>
        <v xml:space="preserve">Cohort 201542644G4 (exclusief Den Haag)Totaal0 tot 23 jaarOverigMiddelbaar beroepsonderwijs (mbo) </v>
      </c>
      <c r="B1820" s="159" t="s">
        <v>16</v>
      </c>
      <c r="C1820" s="166">
        <v>42644</v>
      </c>
      <c r="D1820" s="159" t="s">
        <v>15</v>
      </c>
      <c r="E1820" s="159" t="s">
        <v>8</v>
      </c>
      <c r="F1820" s="159" t="s">
        <v>26</v>
      </c>
      <c r="G1820" s="159" t="s">
        <v>25</v>
      </c>
      <c r="H1820" s="174" t="s">
        <v>57</v>
      </c>
      <c r="I1820" s="175">
        <v>10</v>
      </c>
      <c r="J1820" s="23"/>
    </row>
    <row r="1821" spans="1:10" x14ac:dyDescent="0.25">
      <c r="A1821" s="65" t="str">
        <f t="shared" si="28"/>
        <v xml:space="preserve">Cohort 201542644G4 (exclusief Den Haag)Totaal0 tot 23 jaarOverigHoger beroepsonderwijs (hbo) </v>
      </c>
      <c r="B1821" s="159" t="s">
        <v>16</v>
      </c>
      <c r="C1821" s="166">
        <v>42644</v>
      </c>
      <c r="D1821" s="159" t="s">
        <v>15</v>
      </c>
      <c r="E1821" s="159" t="s">
        <v>8</v>
      </c>
      <c r="F1821" s="159" t="s">
        <v>26</v>
      </c>
      <c r="G1821" s="159" t="s">
        <v>25</v>
      </c>
      <c r="H1821" s="174" t="s">
        <v>58</v>
      </c>
      <c r="I1821" s="175">
        <v>0</v>
      </c>
      <c r="J1821" s="23"/>
    </row>
    <row r="1822" spans="1:10" x14ac:dyDescent="0.25">
      <c r="A1822" s="65" t="str">
        <f t="shared" si="28"/>
        <v xml:space="preserve">Cohort 201542644G4 (exclusief Den Haag)Totaal0 tot 23 jaarOverigWetenschappelijk onderwijs (wo) </v>
      </c>
      <c r="B1822" s="159" t="s">
        <v>16</v>
      </c>
      <c r="C1822" s="166">
        <v>42644</v>
      </c>
      <c r="D1822" s="159" t="s">
        <v>15</v>
      </c>
      <c r="E1822" s="159" t="s">
        <v>8</v>
      </c>
      <c r="F1822" s="159" t="s">
        <v>26</v>
      </c>
      <c r="G1822" s="159" t="s">
        <v>25</v>
      </c>
      <c r="H1822" s="174" t="s">
        <v>59</v>
      </c>
      <c r="I1822" s="175">
        <v>0</v>
      </c>
      <c r="J1822" s="23"/>
    </row>
    <row r="1823" spans="1:10" x14ac:dyDescent="0.25">
      <c r="A1823" s="65" t="str">
        <f t="shared" si="28"/>
        <v>Cohort 201542644G4 (exclusief Den Haag)Totaal0 tot 23 jaarOverigGeen onderwijs</v>
      </c>
      <c r="B1823" s="159" t="s">
        <v>16</v>
      </c>
      <c r="C1823" s="166">
        <v>42644</v>
      </c>
      <c r="D1823" s="159" t="s">
        <v>15</v>
      </c>
      <c r="E1823" s="159" t="s">
        <v>8</v>
      </c>
      <c r="F1823" s="159" t="s">
        <v>26</v>
      </c>
      <c r="G1823" s="159" t="s">
        <v>25</v>
      </c>
      <c r="H1823" s="159" t="s">
        <v>60</v>
      </c>
      <c r="I1823" s="175">
        <v>65</v>
      </c>
      <c r="J1823" s="23"/>
    </row>
    <row r="1824" spans="1:10" x14ac:dyDescent="0.25">
      <c r="A1824" s="65" t="str">
        <f t="shared" si="28"/>
        <v>Cohort 201542644G4 (exclusief Den Haag)Totaal23 tot 30 jaarTotaalTotaal</v>
      </c>
      <c r="B1824" s="159" t="s">
        <v>16</v>
      </c>
      <c r="C1824" s="166">
        <v>42644</v>
      </c>
      <c r="D1824" s="159" t="s">
        <v>15</v>
      </c>
      <c r="E1824" s="159" t="s">
        <v>8</v>
      </c>
      <c r="F1824" s="159" t="s">
        <v>61</v>
      </c>
      <c r="G1824" s="159" t="s">
        <v>8</v>
      </c>
      <c r="H1824" s="162" t="s">
        <v>8</v>
      </c>
      <c r="I1824" s="175">
        <v>600</v>
      </c>
      <c r="J1824" s="23"/>
    </row>
    <row r="1825" spans="1:10" x14ac:dyDescent="0.25">
      <c r="A1825" s="65" t="str">
        <f t="shared" si="28"/>
        <v xml:space="preserve">Cohort 201542644G4 (exclusief Den Haag)Totaal23 tot 30 jaarTotaalPrimair onderwijs </v>
      </c>
      <c r="B1825" s="159" t="s">
        <v>16</v>
      </c>
      <c r="C1825" s="166">
        <v>42644</v>
      </c>
      <c r="D1825" s="159" t="s">
        <v>15</v>
      </c>
      <c r="E1825" s="159" t="s">
        <v>8</v>
      </c>
      <c r="F1825" s="159" t="s">
        <v>61</v>
      </c>
      <c r="G1825" s="159" t="s">
        <v>8</v>
      </c>
      <c r="H1825" s="174" t="s">
        <v>55</v>
      </c>
      <c r="I1825" s="175">
        <v>0</v>
      </c>
      <c r="J1825" s="23"/>
    </row>
    <row r="1826" spans="1:10" x14ac:dyDescent="0.25">
      <c r="A1826" s="65" t="str">
        <f t="shared" si="28"/>
        <v>Cohort 201542644G4 (exclusief Den Haag)Totaal23 tot 30 jaarTotaalVoortgezet onderwijs</v>
      </c>
      <c r="B1826" s="159" t="s">
        <v>16</v>
      </c>
      <c r="C1826" s="166">
        <v>42644</v>
      </c>
      <c r="D1826" s="159" t="s">
        <v>15</v>
      </c>
      <c r="E1826" s="159" t="s">
        <v>8</v>
      </c>
      <c r="F1826" s="159" t="s">
        <v>61</v>
      </c>
      <c r="G1826" s="159" t="s">
        <v>8</v>
      </c>
      <c r="H1826" s="174" t="s">
        <v>56</v>
      </c>
      <c r="I1826" s="175">
        <v>0</v>
      </c>
      <c r="J1826" s="23"/>
    </row>
    <row r="1827" spans="1:10" x14ac:dyDescent="0.25">
      <c r="A1827" s="65" t="str">
        <f t="shared" si="28"/>
        <v xml:space="preserve">Cohort 201542644G4 (exclusief Den Haag)Totaal23 tot 30 jaarTotaalMiddelbaar beroepsonderwijs (mbo) </v>
      </c>
      <c r="B1827" s="159" t="s">
        <v>16</v>
      </c>
      <c r="C1827" s="166">
        <v>42644</v>
      </c>
      <c r="D1827" s="159" t="s">
        <v>15</v>
      </c>
      <c r="E1827" s="159" t="s">
        <v>8</v>
      </c>
      <c r="F1827" s="159" t="s">
        <v>61</v>
      </c>
      <c r="G1827" s="159" t="s">
        <v>8</v>
      </c>
      <c r="H1827" s="174" t="s">
        <v>57</v>
      </c>
      <c r="I1827" s="175">
        <v>15</v>
      </c>
      <c r="J1827" s="23"/>
    </row>
    <row r="1828" spans="1:10" x14ac:dyDescent="0.25">
      <c r="A1828" s="65" t="str">
        <f t="shared" si="28"/>
        <v xml:space="preserve">Cohort 201542644G4 (exclusief Den Haag)Totaal23 tot 30 jaarTotaalHoger beroepsonderwijs (hbo) </v>
      </c>
      <c r="B1828" s="159" t="s">
        <v>16</v>
      </c>
      <c r="C1828" s="166">
        <v>42644</v>
      </c>
      <c r="D1828" s="159" t="s">
        <v>15</v>
      </c>
      <c r="E1828" s="159" t="s">
        <v>8</v>
      </c>
      <c r="F1828" s="159" t="s">
        <v>61</v>
      </c>
      <c r="G1828" s="159" t="s">
        <v>8</v>
      </c>
      <c r="H1828" s="174" t="s">
        <v>58</v>
      </c>
      <c r="I1828" s="175">
        <v>5</v>
      </c>
      <c r="J1828" s="23"/>
    </row>
    <row r="1829" spans="1:10" x14ac:dyDescent="0.25">
      <c r="A1829" s="65" t="str">
        <f t="shared" si="28"/>
        <v xml:space="preserve">Cohort 201542644G4 (exclusief Den Haag)Totaal23 tot 30 jaarTotaalWetenschappelijk onderwijs (wo) </v>
      </c>
      <c r="B1829" s="159" t="s">
        <v>16</v>
      </c>
      <c r="C1829" s="166">
        <v>42644</v>
      </c>
      <c r="D1829" s="159" t="s">
        <v>15</v>
      </c>
      <c r="E1829" s="159" t="s">
        <v>8</v>
      </c>
      <c r="F1829" s="159" t="s">
        <v>61</v>
      </c>
      <c r="G1829" s="159" t="s">
        <v>8</v>
      </c>
      <c r="H1829" s="174" t="s">
        <v>59</v>
      </c>
      <c r="I1829" s="175">
        <v>5</v>
      </c>
      <c r="J1829" s="23"/>
    </row>
    <row r="1830" spans="1:10" x14ac:dyDescent="0.25">
      <c r="A1830" s="65" t="str">
        <f t="shared" si="28"/>
        <v>Cohort 201542644G4 (exclusief Den Haag)Totaal23 tot 30 jaarTotaalGeen onderwijs</v>
      </c>
      <c r="B1830" s="159" t="s">
        <v>16</v>
      </c>
      <c r="C1830" s="166">
        <v>42644</v>
      </c>
      <c r="D1830" s="159" t="s">
        <v>15</v>
      </c>
      <c r="E1830" s="159" t="s">
        <v>8</v>
      </c>
      <c r="F1830" s="159" t="s">
        <v>61</v>
      </c>
      <c r="G1830" s="159" t="s">
        <v>8</v>
      </c>
      <c r="H1830" s="159" t="s">
        <v>60</v>
      </c>
      <c r="I1830" s="175">
        <v>575</v>
      </c>
      <c r="J1830" s="23"/>
    </row>
    <row r="1831" spans="1:10" x14ac:dyDescent="0.25">
      <c r="A1831" s="65" t="str">
        <f t="shared" si="28"/>
        <v>Cohort 201542644G4 (exclusief Den Haag)Totaal23 tot 30 jaarSyriëTotaal</v>
      </c>
      <c r="B1831" s="159" t="s">
        <v>16</v>
      </c>
      <c r="C1831" s="166">
        <v>42644</v>
      </c>
      <c r="D1831" s="159" t="s">
        <v>15</v>
      </c>
      <c r="E1831" s="159" t="s">
        <v>8</v>
      </c>
      <c r="F1831" s="159" t="s">
        <v>61</v>
      </c>
      <c r="G1831" s="159" t="s">
        <v>23</v>
      </c>
      <c r="H1831" s="162" t="s">
        <v>8</v>
      </c>
      <c r="I1831" s="175">
        <v>300</v>
      </c>
      <c r="J1831" s="23"/>
    </row>
    <row r="1832" spans="1:10" x14ac:dyDescent="0.25">
      <c r="A1832" s="65" t="str">
        <f t="shared" si="28"/>
        <v xml:space="preserve">Cohort 201542644G4 (exclusief Den Haag)Totaal23 tot 30 jaarSyriëPrimair onderwijs </v>
      </c>
      <c r="B1832" s="159" t="s">
        <v>16</v>
      </c>
      <c r="C1832" s="166">
        <v>42644</v>
      </c>
      <c r="D1832" s="159" t="s">
        <v>15</v>
      </c>
      <c r="E1832" s="159" t="s">
        <v>8</v>
      </c>
      <c r="F1832" s="159" t="s">
        <v>61</v>
      </c>
      <c r="G1832" s="159" t="s">
        <v>23</v>
      </c>
      <c r="H1832" s="174" t="s">
        <v>55</v>
      </c>
      <c r="I1832" s="175">
        <v>0</v>
      </c>
      <c r="J1832" s="23"/>
    </row>
    <row r="1833" spans="1:10" x14ac:dyDescent="0.25">
      <c r="A1833" s="65" t="str">
        <f t="shared" si="28"/>
        <v>Cohort 201542644G4 (exclusief Den Haag)Totaal23 tot 30 jaarSyriëVoortgezet onderwijs</v>
      </c>
      <c r="B1833" s="159" t="s">
        <v>16</v>
      </c>
      <c r="C1833" s="166">
        <v>42644</v>
      </c>
      <c r="D1833" s="159" t="s">
        <v>15</v>
      </c>
      <c r="E1833" s="159" t="s">
        <v>8</v>
      </c>
      <c r="F1833" s="159" t="s">
        <v>61</v>
      </c>
      <c r="G1833" s="159" t="s">
        <v>23</v>
      </c>
      <c r="H1833" s="174" t="s">
        <v>56</v>
      </c>
      <c r="I1833" s="175">
        <v>0</v>
      </c>
      <c r="J1833" s="23"/>
    </row>
    <row r="1834" spans="1:10" x14ac:dyDescent="0.25">
      <c r="A1834" s="65" t="str">
        <f t="shared" si="28"/>
        <v xml:space="preserve">Cohort 201542644G4 (exclusief Den Haag)Totaal23 tot 30 jaarSyriëMiddelbaar beroepsonderwijs (mbo) </v>
      </c>
      <c r="B1834" s="159" t="s">
        <v>16</v>
      </c>
      <c r="C1834" s="166">
        <v>42644</v>
      </c>
      <c r="D1834" s="159" t="s">
        <v>15</v>
      </c>
      <c r="E1834" s="159" t="s">
        <v>8</v>
      </c>
      <c r="F1834" s="159" t="s">
        <v>61</v>
      </c>
      <c r="G1834" s="159" t="s">
        <v>23</v>
      </c>
      <c r="H1834" s="174" t="s">
        <v>57</v>
      </c>
      <c r="I1834" s="175">
        <v>5</v>
      </c>
      <c r="J1834" s="23"/>
    </row>
    <row r="1835" spans="1:10" x14ac:dyDescent="0.25">
      <c r="A1835" s="65" t="str">
        <f t="shared" si="28"/>
        <v xml:space="preserve">Cohort 201542644G4 (exclusief Den Haag)Totaal23 tot 30 jaarSyriëHoger beroepsonderwijs (hbo) </v>
      </c>
      <c r="B1835" s="159" t="s">
        <v>16</v>
      </c>
      <c r="C1835" s="166">
        <v>42644</v>
      </c>
      <c r="D1835" s="159" t="s">
        <v>15</v>
      </c>
      <c r="E1835" s="159" t="s">
        <v>8</v>
      </c>
      <c r="F1835" s="159" t="s">
        <v>61</v>
      </c>
      <c r="G1835" s="159" t="s">
        <v>23</v>
      </c>
      <c r="H1835" s="174" t="s">
        <v>58</v>
      </c>
      <c r="I1835" s="175">
        <v>0</v>
      </c>
      <c r="J1835" s="23"/>
    </row>
    <row r="1836" spans="1:10" x14ac:dyDescent="0.25">
      <c r="A1836" s="65" t="str">
        <f t="shared" si="28"/>
        <v xml:space="preserve">Cohort 201542644G4 (exclusief Den Haag)Totaal23 tot 30 jaarSyriëWetenschappelijk onderwijs (wo) </v>
      </c>
      <c r="B1836" s="159" t="s">
        <v>16</v>
      </c>
      <c r="C1836" s="166">
        <v>42644</v>
      </c>
      <c r="D1836" s="159" t="s">
        <v>15</v>
      </c>
      <c r="E1836" s="159" t="s">
        <v>8</v>
      </c>
      <c r="F1836" s="159" t="s">
        <v>61</v>
      </c>
      <c r="G1836" s="159" t="s">
        <v>23</v>
      </c>
      <c r="H1836" s="174" t="s">
        <v>59</v>
      </c>
      <c r="I1836" s="175">
        <v>5</v>
      </c>
      <c r="J1836" s="23"/>
    </row>
    <row r="1837" spans="1:10" x14ac:dyDescent="0.25">
      <c r="A1837" s="65" t="str">
        <f t="shared" si="28"/>
        <v>Cohort 201542644G4 (exclusief Den Haag)Totaal23 tot 30 jaarSyriëGeen onderwijs</v>
      </c>
      <c r="B1837" s="159" t="s">
        <v>16</v>
      </c>
      <c r="C1837" s="166">
        <v>42644</v>
      </c>
      <c r="D1837" s="159" t="s">
        <v>15</v>
      </c>
      <c r="E1837" s="159" t="s">
        <v>8</v>
      </c>
      <c r="F1837" s="159" t="s">
        <v>61</v>
      </c>
      <c r="G1837" s="159" t="s">
        <v>23</v>
      </c>
      <c r="H1837" s="159" t="s">
        <v>60</v>
      </c>
      <c r="I1837" s="175">
        <v>290</v>
      </c>
      <c r="J1837" s="23"/>
    </row>
    <row r="1838" spans="1:10" x14ac:dyDescent="0.25">
      <c r="A1838" s="65" t="str">
        <f t="shared" si="28"/>
        <v>Cohort 201542644G4 (exclusief Den Haag)Totaal23 tot 30 jaarEritreaTotaal</v>
      </c>
      <c r="B1838" s="159" t="s">
        <v>16</v>
      </c>
      <c r="C1838" s="166">
        <v>42644</v>
      </c>
      <c r="D1838" s="159" t="s">
        <v>15</v>
      </c>
      <c r="E1838" s="159" t="s">
        <v>8</v>
      </c>
      <c r="F1838" s="159" t="s">
        <v>61</v>
      </c>
      <c r="G1838" s="159" t="s">
        <v>24</v>
      </c>
      <c r="H1838" s="162" t="s">
        <v>8</v>
      </c>
      <c r="I1838" s="175">
        <v>180</v>
      </c>
      <c r="J1838" s="23"/>
    </row>
    <row r="1839" spans="1:10" x14ac:dyDescent="0.25">
      <c r="A1839" s="65" t="str">
        <f t="shared" si="28"/>
        <v xml:space="preserve">Cohort 201542644G4 (exclusief Den Haag)Totaal23 tot 30 jaarEritreaPrimair onderwijs </v>
      </c>
      <c r="B1839" s="159" t="s">
        <v>16</v>
      </c>
      <c r="C1839" s="166">
        <v>42644</v>
      </c>
      <c r="D1839" s="159" t="s">
        <v>15</v>
      </c>
      <c r="E1839" s="159" t="s">
        <v>8</v>
      </c>
      <c r="F1839" s="159" t="s">
        <v>61</v>
      </c>
      <c r="G1839" s="159" t="s">
        <v>24</v>
      </c>
      <c r="H1839" s="174" t="s">
        <v>55</v>
      </c>
      <c r="I1839" s="175">
        <v>0</v>
      </c>
      <c r="J1839" s="23"/>
    </row>
    <row r="1840" spans="1:10" x14ac:dyDescent="0.25">
      <c r="A1840" s="65" t="str">
        <f t="shared" si="28"/>
        <v>Cohort 201542644G4 (exclusief Den Haag)Totaal23 tot 30 jaarEritreaVoortgezet onderwijs</v>
      </c>
      <c r="B1840" s="159" t="s">
        <v>16</v>
      </c>
      <c r="C1840" s="166">
        <v>42644</v>
      </c>
      <c r="D1840" s="159" t="s">
        <v>15</v>
      </c>
      <c r="E1840" s="159" t="s">
        <v>8</v>
      </c>
      <c r="F1840" s="159" t="s">
        <v>61</v>
      </c>
      <c r="G1840" s="159" t="s">
        <v>24</v>
      </c>
      <c r="H1840" s="174" t="s">
        <v>56</v>
      </c>
      <c r="I1840" s="175">
        <v>0</v>
      </c>
      <c r="J1840" s="23"/>
    </row>
    <row r="1841" spans="1:10" x14ac:dyDescent="0.25">
      <c r="A1841" s="65" t="str">
        <f t="shared" si="28"/>
        <v xml:space="preserve">Cohort 201542644G4 (exclusief Den Haag)Totaal23 tot 30 jaarEritreaMiddelbaar beroepsonderwijs (mbo) </v>
      </c>
      <c r="B1841" s="159" t="s">
        <v>16</v>
      </c>
      <c r="C1841" s="166">
        <v>42644</v>
      </c>
      <c r="D1841" s="159" t="s">
        <v>15</v>
      </c>
      <c r="E1841" s="159" t="s">
        <v>8</v>
      </c>
      <c r="F1841" s="159" t="s">
        <v>61</v>
      </c>
      <c r="G1841" s="159" t="s">
        <v>24</v>
      </c>
      <c r="H1841" s="174" t="s">
        <v>57</v>
      </c>
      <c r="I1841" s="175">
        <v>0</v>
      </c>
      <c r="J1841" s="23"/>
    </row>
    <row r="1842" spans="1:10" x14ac:dyDescent="0.25">
      <c r="A1842" s="65" t="str">
        <f t="shared" si="28"/>
        <v xml:space="preserve">Cohort 201542644G4 (exclusief Den Haag)Totaal23 tot 30 jaarEritreaHoger beroepsonderwijs (hbo) </v>
      </c>
      <c r="B1842" s="159" t="s">
        <v>16</v>
      </c>
      <c r="C1842" s="166">
        <v>42644</v>
      </c>
      <c r="D1842" s="159" t="s">
        <v>15</v>
      </c>
      <c r="E1842" s="159" t="s">
        <v>8</v>
      </c>
      <c r="F1842" s="159" t="s">
        <v>61</v>
      </c>
      <c r="G1842" s="159" t="s">
        <v>24</v>
      </c>
      <c r="H1842" s="174" t="s">
        <v>58</v>
      </c>
      <c r="I1842" s="175">
        <v>0</v>
      </c>
      <c r="J1842" s="23"/>
    </row>
    <row r="1843" spans="1:10" x14ac:dyDescent="0.25">
      <c r="A1843" s="65" t="str">
        <f t="shared" si="28"/>
        <v xml:space="preserve">Cohort 201542644G4 (exclusief Den Haag)Totaal23 tot 30 jaarEritreaWetenschappelijk onderwijs (wo) </v>
      </c>
      <c r="B1843" s="159" t="s">
        <v>16</v>
      </c>
      <c r="C1843" s="166">
        <v>42644</v>
      </c>
      <c r="D1843" s="159" t="s">
        <v>15</v>
      </c>
      <c r="E1843" s="159" t="s">
        <v>8</v>
      </c>
      <c r="F1843" s="159" t="s">
        <v>61</v>
      </c>
      <c r="G1843" s="159" t="s">
        <v>24</v>
      </c>
      <c r="H1843" s="174" t="s">
        <v>59</v>
      </c>
      <c r="I1843" s="175">
        <v>0</v>
      </c>
      <c r="J1843" s="23"/>
    </row>
    <row r="1844" spans="1:10" x14ac:dyDescent="0.25">
      <c r="A1844" s="65" t="str">
        <f t="shared" si="28"/>
        <v>Cohort 201542644G4 (exclusief Den Haag)Totaal23 tot 30 jaarEritreaGeen onderwijs</v>
      </c>
      <c r="B1844" s="159" t="s">
        <v>16</v>
      </c>
      <c r="C1844" s="166">
        <v>42644</v>
      </c>
      <c r="D1844" s="159" t="s">
        <v>15</v>
      </c>
      <c r="E1844" s="159" t="s">
        <v>8</v>
      </c>
      <c r="F1844" s="159" t="s">
        <v>61</v>
      </c>
      <c r="G1844" s="159" t="s">
        <v>24</v>
      </c>
      <c r="H1844" s="159" t="s">
        <v>60</v>
      </c>
      <c r="I1844" s="175">
        <v>175</v>
      </c>
      <c r="J1844" s="23"/>
    </row>
    <row r="1845" spans="1:10" x14ac:dyDescent="0.25">
      <c r="A1845" s="65" t="str">
        <f t="shared" si="28"/>
        <v>Cohort 201542644G4 (exclusief Den Haag)Totaal23 tot 30 jaarOverigTotaal</v>
      </c>
      <c r="B1845" s="159" t="s">
        <v>16</v>
      </c>
      <c r="C1845" s="166">
        <v>42644</v>
      </c>
      <c r="D1845" s="159" t="s">
        <v>15</v>
      </c>
      <c r="E1845" s="159" t="s">
        <v>8</v>
      </c>
      <c r="F1845" s="159" t="s">
        <v>61</v>
      </c>
      <c r="G1845" s="159" t="s">
        <v>25</v>
      </c>
      <c r="H1845" s="162" t="s">
        <v>8</v>
      </c>
      <c r="I1845" s="175">
        <v>120</v>
      </c>
      <c r="J1845" s="23"/>
    </row>
    <row r="1846" spans="1:10" x14ac:dyDescent="0.25">
      <c r="A1846" s="65" t="str">
        <f t="shared" si="28"/>
        <v xml:space="preserve">Cohort 201542644G4 (exclusief Den Haag)Totaal23 tot 30 jaarOverigPrimair onderwijs </v>
      </c>
      <c r="B1846" s="159" t="s">
        <v>16</v>
      </c>
      <c r="C1846" s="166">
        <v>42644</v>
      </c>
      <c r="D1846" s="159" t="s">
        <v>15</v>
      </c>
      <c r="E1846" s="159" t="s">
        <v>8</v>
      </c>
      <c r="F1846" s="159" t="s">
        <v>61</v>
      </c>
      <c r="G1846" s="159" t="s">
        <v>25</v>
      </c>
      <c r="H1846" s="174" t="s">
        <v>55</v>
      </c>
      <c r="I1846" s="175">
        <v>0</v>
      </c>
      <c r="J1846" s="23"/>
    </row>
    <row r="1847" spans="1:10" x14ac:dyDescent="0.25">
      <c r="A1847" s="65" t="str">
        <f t="shared" si="28"/>
        <v>Cohort 201542644G4 (exclusief Den Haag)Totaal23 tot 30 jaarOverigVoortgezet onderwijs</v>
      </c>
      <c r="B1847" s="159" t="s">
        <v>16</v>
      </c>
      <c r="C1847" s="166">
        <v>42644</v>
      </c>
      <c r="D1847" s="159" t="s">
        <v>15</v>
      </c>
      <c r="E1847" s="159" t="s">
        <v>8</v>
      </c>
      <c r="F1847" s="159" t="s">
        <v>61</v>
      </c>
      <c r="G1847" s="159" t="s">
        <v>25</v>
      </c>
      <c r="H1847" s="174" t="s">
        <v>56</v>
      </c>
      <c r="I1847" s="175">
        <v>0</v>
      </c>
      <c r="J1847" s="23"/>
    </row>
    <row r="1848" spans="1:10" x14ac:dyDescent="0.25">
      <c r="A1848" s="65" t="str">
        <f t="shared" si="28"/>
        <v xml:space="preserve">Cohort 201542644G4 (exclusief Den Haag)Totaal23 tot 30 jaarOverigMiddelbaar beroepsonderwijs (mbo) </v>
      </c>
      <c r="B1848" s="159" t="s">
        <v>16</v>
      </c>
      <c r="C1848" s="166">
        <v>42644</v>
      </c>
      <c r="D1848" s="159" t="s">
        <v>15</v>
      </c>
      <c r="E1848" s="159" t="s">
        <v>8</v>
      </c>
      <c r="F1848" s="159" t="s">
        <v>61</v>
      </c>
      <c r="G1848" s="159" t="s">
        <v>25</v>
      </c>
      <c r="H1848" s="174" t="s">
        <v>57</v>
      </c>
      <c r="I1848" s="175">
        <v>5</v>
      </c>
      <c r="J1848" s="23"/>
    </row>
    <row r="1849" spans="1:10" x14ac:dyDescent="0.25">
      <c r="A1849" s="65" t="str">
        <f t="shared" si="28"/>
        <v xml:space="preserve">Cohort 201542644G4 (exclusief Den Haag)Totaal23 tot 30 jaarOverigHoger beroepsonderwijs (hbo) </v>
      </c>
      <c r="B1849" s="159" t="s">
        <v>16</v>
      </c>
      <c r="C1849" s="166">
        <v>42644</v>
      </c>
      <c r="D1849" s="159" t="s">
        <v>15</v>
      </c>
      <c r="E1849" s="159" t="s">
        <v>8</v>
      </c>
      <c r="F1849" s="159" t="s">
        <v>61</v>
      </c>
      <c r="G1849" s="159" t="s">
        <v>25</v>
      </c>
      <c r="H1849" s="174" t="s">
        <v>58</v>
      </c>
      <c r="I1849" s="175">
        <v>5</v>
      </c>
      <c r="J1849" s="23"/>
    </row>
    <row r="1850" spans="1:10" x14ac:dyDescent="0.25">
      <c r="A1850" s="65" t="str">
        <f t="shared" si="28"/>
        <v xml:space="preserve">Cohort 201542644G4 (exclusief Den Haag)Totaal23 tot 30 jaarOverigWetenschappelijk onderwijs (wo) </v>
      </c>
      <c r="B1850" s="159" t="s">
        <v>16</v>
      </c>
      <c r="C1850" s="166">
        <v>42644</v>
      </c>
      <c r="D1850" s="159" t="s">
        <v>15</v>
      </c>
      <c r="E1850" s="159" t="s">
        <v>8</v>
      </c>
      <c r="F1850" s="159" t="s">
        <v>61</v>
      </c>
      <c r="G1850" s="159" t="s">
        <v>25</v>
      </c>
      <c r="H1850" s="174" t="s">
        <v>59</v>
      </c>
      <c r="I1850" s="175">
        <v>0</v>
      </c>
      <c r="J1850" s="23"/>
    </row>
    <row r="1851" spans="1:10" x14ac:dyDescent="0.25">
      <c r="A1851" s="65" t="str">
        <f t="shared" si="28"/>
        <v>Cohort 201542644G4 (exclusief Den Haag)Totaal23 tot 30 jaarOverigGeen onderwijs</v>
      </c>
      <c r="B1851" s="159" t="s">
        <v>16</v>
      </c>
      <c r="C1851" s="166">
        <v>42644</v>
      </c>
      <c r="D1851" s="159" t="s">
        <v>15</v>
      </c>
      <c r="E1851" s="159" t="s">
        <v>8</v>
      </c>
      <c r="F1851" s="159" t="s">
        <v>61</v>
      </c>
      <c r="G1851" s="159" t="s">
        <v>25</v>
      </c>
      <c r="H1851" s="159" t="s">
        <v>60</v>
      </c>
      <c r="I1851" s="175">
        <v>110</v>
      </c>
      <c r="J1851" s="23"/>
    </row>
    <row r="1852" spans="1:10" x14ac:dyDescent="0.25">
      <c r="A1852" s="65" t="str">
        <f t="shared" si="28"/>
        <v>Cohort 201542644G4 (exclusief Den Haag)ManTotaalTotaalTotaal</v>
      </c>
      <c r="B1852" s="159" t="s">
        <v>16</v>
      </c>
      <c r="C1852" s="166">
        <v>42644</v>
      </c>
      <c r="D1852" s="159" t="s">
        <v>15</v>
      </c>
      <c r="E1852" s="159" t="s">
        <v>28</v>
      </c>
      <c r="F1852" s="159" t="s">
        <v>8</v>
      </c>
      <c r="G1852" s="159" t="s">
        <v>8</v>
      </c>
      <c r="H1852" s="162" t="s">
        <v>8</v>
      </c>
      <c r="I1852" s="175">
        <v>800</v>
      </c>
      <c r="J1852" s="23"/>
    </row>
    <row r="1853" spans="1:10" x14ac:dyDescent="0.25">
      <c r="A1853" s="65" t="str">
        <f t="shared" si="28"/>
        <v xml:space="preserve">Cohort 201542644G4 (exclusief Den Haag)ManTotaalTotaalPrimair onderwijs </v>
      </c>
      <c r="B1853" s="159" t="s">
        <v>16</v>
      </c>
      <c r="C1853" s="166">
        <v>42644</v>
      </c>
      <c r="D1853" s="159" t="s">
        <v>15</v>
      </c>
      <c r="E1853" s="159" t="s">
        <v>28</v>
      </c>
      <c r="F1853" s="159" t="s">
        <v>8</v>
      </c>
      <c r="G1853" s="159" t="s">
        <v>8</v>
      </c>
      <c r="H1853" s="174" t="s">
        <v>55</v>
      </c>
      <c r="I1853" s="175">
        <v>130</v>
      </c>
      <c r="J1853" s="23"/>
    </row>
    <row r="1854" spans="1:10" x14ac:dyDescent="0.25">
      <c r="A1854" s="65" t="str">
        <f t="shared" si="28"/>
        <v>Cohort 201542644G4 (exclusief Den Haag)ManTotaalTotaalVoortgezet onderwijs</v>
      </c>
      <c r="B1854" s="159" t="s">
        <v>16</v>
      </c>
      <c r="C1854" s="166">
        <v>42644</v>
      </c>
      <c r="D1854" s="159" t="s">
        <v>15</v>
      </c>
      <c r="E1854" s="159" t="s">
        <v>28</v>
      </c>
      <c r="F1854" s="159" t="s">
        <v>8</v>
      </c>
      <c r="G1854" s="159" t="s">
        <v>8</v>
      </c>
      <c r="H1854" s="174" t="s">
        <v>56</v>
      </c>
      <c r="I1854" s="175">
        <v>80</v>
      </c>
      <c r="J1854" s="23"/>
    </row>
    <row r="1855" spans="1:10" x14ac:dyDescent="0.25">
      <c r="A1855" s="65" t="str">
        <f t="shared" si="28"/>
        <v xml:space="preserve">Cohort 201542644G4 (exclusief Den Haag)ManTotaalTotaalMiddelbaar beroepsonderwijs (mbo) </v>
      </c>
      <c r="B1855" s="159" t="s">
        <v>16</v>
      </c>
      <c r="C1855" s="166">
        <v>42644</v>
      </c>
      <c r="D1855" s="159" t="s">
        <v>15</v>
      </c>
      <c r="E1855" s="159" t="s">
        <v>28</v>
      </c>
      <c r="F1855" s="159" t="s">
        <v>8</v>
      </c>
      <c r="G1855" s="159" t="s">
        <v>8</v>
      </c>
      <c r="H1855" s="174" t="s">
        <v>57</v>
      </c>
      <c r="I1855" s="175">
        <v>30</v>
      </c>
      <c r="J1855" s="23"/>
    </row>
    <row r="1856" spans="1:10" x14ac:dyDescent="0.25">
      <c r="A1856" s="65" t="str">
        <f t="shared" si="28"/>
        <v xml:space="preserve">Cohort 201542644G4 (exclusief Den Haag)ManTotaalTotaalHoger beroepsonderwijs (hbo) </v>
      </c>
      <c r="B1856" s="159" t="s">
        <v>16</v>
      </c>
      <c r="C1856" s="166">
        <v>42644</v>
      </c>
      <c r="D1856" s="159" t="s">
        <v>15</v>
      </c>
      <c r="E1856" s="159" t="s">
        <v>28</v>
      </c>
      <c r="F1856" s="159" t="s">
        <v>8</v>
      </c>
      <c r="G1856" s="159" t="s">
        <v>8</v>
      </c>
      <c r="H1856" s="174" t="s">
        <v>58</v>
      </c>
      <c r="I1856" s="175">
        <v>5</v>
      </c>
      <c r="J1856" s="23"/>
    </row>
    <row r="1857" spans="1:10" x14ac:dyDescent="0.25">
      <c r="A1857" s="65" t="str">
        <f t="shared" si="28"/>
        <v xml:space="preserve">Cohort 201542644G4 (exclusief Den Haag)ManTotaalTotaalWetenschappelijk onderwijs (wo) </v>
      </c>
      <c r="B1857" s="159" t="s">
        <v>16</v>
      </c>
      <c r="C1857" s="166">
        <v>42644</v>
      </c>
      <c r="D1857" s="159" t="s">
        <v>15</v>
      </c>
      <c r="E1857" s="159" t="s">
        <v>28</v>
      </c>
      <c r="F1857" s="159" t="s">
        <v>8</v>
      </c>
      <c r="G1857" s="159" t="s">
        <v>8</v>
      </c>
      <c r="H1857" s="174" t="s">
        <v>59</v>
      </c>
      <c r="I1857" s="175">
        <v>5</v>
      </c>
      <c r="J1857" s="23"/>
    </row>
    <row r="1858" spans="1:10" x14ac:dyDescent="0.25">
      <c r="A1858" s="65" t="str">
        <f t="shared" si="28"/>
        <v>Cohort 201542644G4 (exclusief Den Haag)ManTotaalTotaalGeen onderwijs</v>
      </c>
      <c r="B1858" s="159" t="s">
        <v>16</v>
      </c>
      <c r="C1858" s="166">
        <v>42644</v>
      </c>
      <c r="D1858" s="159" t="s">
        <v>15</v>
      </c>
      <c r="E1858" s="159" t="s">
        <v>28</v>
      </c>
      <c r="F1858" s="159" t="s">
        <v>8</v>
      </c>
      <c r="G1858" s="159" t="s">
        <v>8</v>
      </c>
      <c r="H1858" s="159" t="s">
        <v>60</v>
      </c>
      <c r="I1858" s="175">
        <v>565</v>
      </c>
      <c r="J1858" s="23"/>
    </row>
    <row r="1859" spans="1:10" x14ac:dyDescent="0.25">
      <c r="A1859" s="65" t="str">
        <f t="shared" si="28"/>
        <v>Cohort 201542644G4 (exclusief Den Haag)ManTotaalSyriëTotaal</v>
      </c>
      <c r="B1859" s="159" t="s">
        <v>16</v>
      </c>
      <c r="C1859" s="166">
        <v>42644</v>
      </c>
      <c r="D1859" s="159" t="s">
        <v>15</v>
      </c>
      <c r="E1859" s="159" t="s">
        <v>28</v>
      </c>
      <c r="F1859" s="159" t="s">
        <v>8</v>
      </c>
      <c r="G1859" s="159" t="s">
        <v>23</v>
      </c>
      <c r="H1859" s="162" t="s">
        <v>8</v>
      </c>
      <c r="I1859" s="175">
        <v>450</v>
      </c>
      <c r="J1859" s="23"/>
    </row>
    <row r="1860" spans="1:10" x14ac:dyDescent="0.25">
      <c r="A1860" s="65" t="str">
        <f t="shared" si="28"/>
        <v xml:space="preserve">Cohort 201542644G4 (exclusief Den Haag)ManTotaalSyriëPrimair onderwijs </v>
      </c>
      <c r="B1860" s="159" t="s">
        <v>16</v>
      </c>
      <c r="C1860" s="166">
        <v>42644</v>
      </c>
      <c r="D1860" s="159" t="s">
        <v>15</v>
      </c>
      <c r="E1860" s="159" t="s">
        <v>28</v>
      </c>
      <c r="F1860" s="159" t="s">
        <v>8</v>
      </c>
      <c r="G1860" s="159" t="s">
        <v>23</v>
      </c>
      <c r="H1860" s="174" t="s">
        <v>55</v>
      </c>
      <c r="I1860" s="175">
        <v>95</v>
      </c>
      <c r="J1860" s="23"/>
    </row>
    <row r="1861" spans="1:10" x14ac:dyDescent="0.25">
      <c r="A1861" s="65" t="str">
        <f t="shared" ref="A1861:A1924" si="29">B1861&amp;C1861&amp;D1861&amp;E1861&amp;F1861&amp;G1861&amp;H1861</f>
        <v>Cohort 201542644G4 (exclusief Den Haag)ManTotaalSyriëVoortgezet onderwijs</v>
      </c>
      <c r="B1861" s="159" t="s">
        <v>16</v>
      </c>
      <c r="C1861" s="166">
        <v>42644</v>
      </c>
      <c r="D1861" s="159" t="s">
        <v>15</v>
      </c>
      <c r="E1861" s="159" t="s">
        <v>28</v>
      </c>
      <c r="F1861" s="159" t="s">
        <v>8</v>
      </c>
      <c r="G1861" s="159" t="s">
        <v>23</v>
      </c>
      <c r="H1861" s="174" t="s">
        <v>56</v>
      </c>
      <c r="I1861" s="175">
        <v>50</v>
      </c>
      <c r="J1861" s="23"/>
    </row>
    <row r="1862" spans="1:10" x14ac:dyDescent="0.25">
      <c r="A1862" s="65" t="str">
        <f t="shared" si="29"/>
        <v xml:space="preserve">Cohort 201542644G4 (exclusief Den Haag)ManTotaalSyriëMiddelbaar beroepsonderwijs (mbo) </v>
      </c>
      <c r="B1862" s="159" t="s">
        <v>16</v>
      </c>
      <c r="C1862" s="166">
        <v>42644</v>
      </c>
      <c r="D1862" s="159" t="s">
        <v>15</v>
      </c>
      <c r="E1862" s="159" t="s">
        <v>28</v>
      </c>
      <c r="F1862" s="159" t="s">
        <v>8</v>
      </c>
      <c r="G1862" s="159" t="s">
        <v>23</v>
      </c>
      <c r="H1862" s="174" t="s">
        <v>57</v>
      </c>
      <c r="I1862" s="175">
        <v>15</v>
      </c>
      <c r="J1862" s="23"/>
    </row>
    <row r="1863" spans="1:10" x14ac:dyDescent="0.25">
      <c r="A1863" s="65" t="str">
        <f t="shared" si="29"/>
        <v xml:space="preserve">Cohort 201542644G4 (exclusief Den Haag)ManTotaalSyriëHoger beroepsonderwijs (hbo) </v>
      </c>
      <c r="B1863" s="159" t="s">
        <v>16</v>
      </c>
      <c r="C1863" s="166">
        <v>42644</v>
      </c>
      <c r="D1863" s="159" t="s">
        <v>15</v>
      </c>
      <c r="E1863" s="159" t="s">
        <v>28</v>
      </c>
      <c r="F1863" s="159" t="s">
        <v>8</v>
      </c>
      <c r="G1863" s="159" t="s">
        <v>23</v>
      </c>
      <c r="H1863" s="174" t="s">
        <v>58</v>
      </c>
      <c r="I1863" s="175">
        <v>0</v>
      </c>
      <c r="J1863" s="23"/>
    </row>
    <row r="1864" spans="1:10" x14ac:dyDescent="0.25">
      <c r="A1864" s="65" t="str">
        <f t="shared" si="29"/>
        <v xml:space="preserve">Cohort 201542644G4 (exclusief Den Haag)ManTotaalSyriëWetenschappelijk onderwijs (wo) </v>
      </c>
      <c r="B1864" s="159" t="s">
        <v>16</v>
      </c>
      <c r="C1864" s="166">
        <v>42644</v>
      </c>
      <c r="D1864" s="159" t="s">
        <v>15</v>
      </c>
      <c r="E1864" s="159" t="s">
        <v>28</v>
      </c>
      <c r="F1864" s="159" t="s">
        <v>8</v>
      </c>
      <c r="G1864" s="159" t="s">
        <v>23</v>
      </c>
      <c r="H1864" s="174" t="s">
        <v>59</v>
      </c>
      <c r="I1864" s="175">
        <v>5</v>
      </c>
      <c r="J1864" s="23"/>
    </row>
    <row r="1865" spans="1:10" x14ac:dyDescent="0.25">
      <c r="A1865" s="65" t="str">
        <f t="shared" si="29"/>
        <v>Cohort 201542644G4 (exclusief Den Haag)ManTotaalSyriëGeen onderwijs</v>
      </c>
      <c r="B1865" s="159" t="s">
        <v>16</v>
      </c>
      <c r="C1865" s="166">
        <v>42644</v>
      </c>
      <c r="D1865" s="159" t="s">
        <v>15</v>
      </c>
      <c r="E1865" s="159" t="s">
        <v>28</v>
      </c>
      <c r="F1865" s="159" t="s">
        <v>8</v>
      </c>
      <c r="G1865" s="159" t="s">
        <v>23</v>
      </c>
      <c r="H1865" s="159" t="s">
        <v>60</v>
      </c>
      <c r="I1865" s="175">
        <v>295</v>
      </c>
      <c r="J1865" s="23"/>
    </row>
    <row r="1866" spans="1:10" x14ac:dyDescent="0.25">
      <c r="A1866" s="65" t="str">
        <f t="shared" si="29"/>
        <v>Cohort 201542644G4 (exclusief Den Haag)ManTotaalEritreaTotaal</v>
      </c>
      <c r="B1866" s="159" t="s">
        <v>16</v>
      </c>
      <c r="C1866" s="166">
        <v>42644</v>
      </c>
      <c r="D1866" s="159" t="s">
        <v>15</v>
      </c>
      <c r="E1866" s="159" t="s">
        <v>28</v>
      </c>
      <c r="F1866" s="159" t="s">
        <v>8</v>
      </c>
      <c r="G1866" s="159" t="s">
        <v>24</v>
      </c>
      <c r="H1866" s="162" t="s">
        <v>8</v>
      </c>
      <c r="I1866" s="175">
        <v>185</v>
      </c>
      <c r="J1866" s="23"/>
    </row>
    <row r="1867" spans="1:10" x14ac:dyDescent="0.25">
      <c r="A1867" s="65" t="str">
        <f t="shared" si="29"/>
        <v xml:space="preserve">Cohort 201542644G4 (exclusief Den Haag)ManTotaalEritreaPrimair onderwijs </v>
      </c>
      <c r="B1867" s="159" t="s">
        <v>16</v>
      </c>
      <c r="C1867" s="166">
        <v>42644</v>
      </c>
      <c r="D1867" s="159" t="s">
        <v>15</v>
      </c>
      <c r="E1867" s="159" t="s">
        <v>28</v>
      </c>
      <c r="F1867" s="159" t="s">
        <v>8</v>
      </c>
      <c r="G1867" s="159" t="s">
        <v>24</v>
      </c>
      <c r="H1867" s="174" t="s">
        <v>55</v>
      </c>
      <c r="I1867" s="175">
        <v>10</v>
      </c>
      <c r="J1867" s="23"/>
    </row>
    <row r="1868" spans="1:10" x14ac:dyDescent="0.25">
      <c r="A1868" s="65" t="str">
        <f t="shared" si="29"/>
        <v>Cohort 201542644G4 (exclusief Den Haag)ManTotaalEritreaVoortgezet onderwijs</v>
      </c>
      <c r="B1868" s="159" t="s">
        <v>16</v>
      </c>
      <c r="C1868" s="166">
        <v>42644</v>
      </c>
      <c r="D1868" s="159" t="s">
        <v>15</v>
      </c>
      <c r="E1868" s="159" t="s">
        <v>28</v>
      </c>
      <c r="F1868" s="159" t="s">
        <v>8</v>
      </c>
      <c r="G1868" s="159" t="s">
        <v>24</v>
      </c>
      <c r="H1868" s="174" t="s">
        <v>56</v>
      </c>
      <c r="I1868" s="175">
        <v>5</v>
      </c>
      <c r="J1868" s="23"/>
    </row>
    <row r="1869" spans="1:10" x14ac:dyDescent="0.25">
      <c r="A1869" s="65" t="str">
        <f t="shared" si="29"/>
        <v xml:space="preserve">Cohort 201542644G4 (exclusief Den Haag)ManTotaalEritreaMiddelbaar beroepsonderwijs (mbo) </v>
      </c>
      <c r="B1869" s="159" t="s">
        <v>16</v>
      </c>
      <c r="C1869" s="166">
        <v>42644</v>
      </c>
      <c r="D1869" s="159" t="s">
        <v>15</v>
      </c>
      <c r="E1869" s="159" t="s">
        <v>28</v>
      </c>
      <c r="F1869" s="159" t="s">
        <v>8</v>
      </c>
      <c r="G1869" s="159" t="s">
        <v>24</v>
      </c>
      <c r="H1869" s="174" t="s">
        <v>57</v>
      </c>
      <c r="I1869" s="175">
        <v>5</v>
      </c>
      <c r="J1869" s="23"/>
    </row>
    <row r="1870" spans="1:10" x14ac:dyDescent="0.25">
      <c r="A1870" s="65" t="str">
        <f t="shared" si="29"/>
        <v xml:space="preserve">Cohort 201542644G4 (exclusief Den Haag)ManTotaalEritreaHoger beroepsonderwijs (hbo) </v>
      </c>
      <c r="B1870" s="159" t="s">
        <v>16</v>
      </c>
      <c r="C1870" s="166">
        <v>42644</v>
      </c>
      <c r="D1870" s="159" t="s">
        <v>15</v>
      </c>
      <c r="E1870" s="159" t="s">
        <v>28</v>
      </c>
      <c r="F1870" s="159" t="s">
        <v>8</v>
      </c>
      <c r="G1870" s="159" t="s">
        <v>24</v>
      </c>
      <c r="H1870" s="174" t="s">
        <v>58</v>
      </c>
      <c r="I1870" s="175">
        <v>0</v>
      </c>
      <c r="J1870" s="23"/>
    </row>
    <row r="1871" spans="1:10" x14ac:dyDescent="0.25">
      <c r="A1871" s="65" t="str">
        <f t="shared" si="29"/>
        <v xml:space="preserve">Cohort 201542644G4 (exclusief Den Haag)ManTotaalEritreaWetenschappelijk onderwijs (wo) </v>
      </c>
      <c r="B1871" s="159" t="s">
        <v>16</v>
      </c>
      <c r="C1871" s="166">
        <v>42644</v>
      </c>
      <c r="D1871" s="159" t="s">
        <v>15</v>
      </c>
      <c r="E1871" s="159" t="s">
        <v>28</v>
      </c>
      <c r="F1871" s="159" t="s">
        <v>8</v>
      </c>
      <c r="G1871" s="159" t="s">
        <v>24</v>
      </c>
      <c r="H1871" s="174" t="s">
        <v>59</v>
      </c>
      <c r="I1871" s="175">
        <v>0</v>
      </c>
      <c r="J1871" s="23"/>
    </row>
    <row r="1872" spans="1:10" x14ac:dyDescent="0.25">
      <c r="A1872" s="65" t="str">
        <f t="shared" si="29"/>
        <v>Cohort 201542644G4 (exclusief Den Haag)ManTotaalEritreaGeen onderwijs</v>
      </c>
      <c r="B1872" s="159" t="s">
        <v>16</v>
      </c>
      <c r="C1872" s="166">
        <v>42644</v>
      </c>
      <c r="D1872" s="159" t="s">
        <v>15</v>
      </c>
      <c r="E1872" s="159" t="s">
        <v>28</v>
      </c>
      <c r="F1872" s="159" t="s">
        <v>8</v>
      </c>
      <c r="G1872" s="159" t="s">
        <v>24</v>
      </c>
      <c r="H1872" s="159" t="s">
        <v>60</v>
      </c>
      <c r="I1872" s="175">
        <v>165</v>
      </c>
      <c r="J1872" s="23"/>
    </row>
    <row r="1873" spans="1:10" x14ac:dyDescent="0.25">
      <c r="A1873" s="65" t="str">
        <f t="shared" si="29"/>
        <v>Cohort 201542644G4 (exclusief Den Haag)ManTotaalOverigTotaal</v>
      </c>
      <c r="B1873" s="159" t="s">
        <v>16</v>
      </c>
      <c r="C1873" s="166">
        <v>42644</v>
      </c>
      <c r="D1873" s="159" t="s">
        <v>15</v>
      </c>
      <c r="E1873" s="159" t="s">
        <v>28</v>
      </c>
      <c r="F1873" s="159" t="s">
        <v>8</v>
      </c>
      <c r="G1873" s="159" t="s">
        <v>25</v>
      </c>
      <c r="H1873" s="162" t="s">
        <v>8</v>
      </c>
      <c r="I1873" s="175">
        <v>160</v>
      </c>
      <c r="J1873" s="23"/>
    </row>
    <row r="1874" spans="1:10" x14ac:dyDescent="0.25">
      <c r="A1874" s="65" t="str">
        <f t="shared" si="29"/>
        <v xml:space="preserve">Cohort 201542644G4 (exclusief Den Haag)ManTotaalOverigPrimair onderwijs </v>
      </c>
      <c r="B1874" s="159" t="s">
        <v>16</v>
      </c>
      <c r="C1874" s="166">
        <v>42644</v>
      </c>
      <c r="D1874" s="159" t="s">
        <v>15</v>
      </c>
      <c r="E1874" s="159" t="s">
        <v>28</v>
      </c>
      <c r="F1874" s="159" t="s">
        <v>8</v>
      </c>
      <c r="G1874" s="159" t="s">
        <v>25</v>
      </c>
      <c r="H1874" s="174" t="s">
        <v>55</v>
      </c>
      <c r="I1874" s="175">
        <v>25</v>
      </c>
      <c r="J1874" s="23"/>
    </row>
    <row r="1875" spans="1:10" x14ac:dyDescent="0.25">
      <c r="A1875" s="65" t="str">
        <f t="shared" si="29"/>
        <v>Cohort 201542644G4 (exclusief Den Haag)ManTotaalOverigVoortgezet onderwijs</v>
      </c>
      <c r="B1875" s="159" t="s">
        <v>16</v>
      </c>
      <c r="C1875" s="166">
        <v>42644</v>
      </c>
      <c r="D1875" s="159" t="s">
        <v>15</v>
      </c>
      <c r="E1875" s="159" t="s">
        <v>28</v>
      </c>
      <c r="F1875" s="159" t="s">
        <v>8</v>
      </c>
      <c r="G1875" s="159" t="s">
        <v>25</v>
      </c>
      <c r="H1875" s="174" t="s">
        <v>56</v>
      </c>
      <c r="I1875" s="175">
        <v>25</v>
      </c>
      <c r="J1875" s="23"/>
    </row>
    <row r="1876" spans="1:10" x14ac:dyDescent="0.25">
      <c r="A1876" s="65" t="str">
        <f t="shared" si="29"/>
        <v xml:space="preserve">Cohort 201542644G4 (exclusief Den Haag)ManTotaalOverigMiddelbaar beroepsonderwijs (mbo) </v>
      </c>
      <c r="B1876" s="159" t="s">
        <v>16</v>
      </c>
      <c r="C1876" s="166">
        <v>42644</v>
      </c>
      <c r="D1876" s="159" t="s">
        <v>15</v>
      </c>
      <c r="E1876" s="159" t="s">
        <v>28</v>
      </c>
      <c r="F1876" s="159" t="s">
        <v>8</v>
      </c>
      <c r="G1876" s="159" t="s">
        <v>25</v>
      </c>
      <c r="H1876" s="174" t="s">
        <v>57</v>
      </c>
      <c r="I1876" s="175">
        <v>10</v>
      </c>
      <c r="J1876" s="23"/>
    </row>
    <row r="1877" spans="1:10" x14ac:dyDescent="0.25">
      <c r="A1877" s="65" t="str">
        <f t="shared" si="29"/>
        <v xml:space="preserve">Cohort 201542644G4 (exclusief Den Haag)ManTotaalOverigHoger beroepsonderwijs (hbo) </v>
      </c>
      <c r="B1877" s="159" t="s">
        <v>16</v>
      </c>
      <c r="C1877" s="166">
        <v>42644</v>
      </c>
      <c r="D1877" s="159" t="s">
        <v>15</v>
      </c>
      <c r="E1877" s="159" t="s">
        <v>28</v>
      </c>
      <c r="F1877" s="159" t="s">
        <v>8</v>
      </c>
      <c r="G1877" s="159" t="s">
        <v>25</v>
      </c>
      <c r="H1877" s="174" t="s">
        <v>58</v>
      </c>
      <c r="I1877" s="175">
        <v>5</v>
      </c>
      <c r="J1877" s="23"/>
    </row>
    <row r="1878" spans="1:10" x14ac:dyDescent="0.25">
      <c r="A1878" s="65" t="str">
        <f t="shared" si="29"/>
        <v xml:space="preserve">Cohort 201542644G4 (exclusief Den Haag)ManTotaalOverigWetenschappelijk onderwijs (wo) </v>
      </c>
      <c r="B1878" s="159" t="s">
        <v>16</v>
      </c>
      <c r="C1878" s="166">
        <v>42644</v>
      </c>
      <c r="D1878" s="159" t="s">
        <v>15</v>
      </c>
      <c r="E1878" s="159" t="s">
        <v>28</v>
      </c>
      <c r="F1878" s="159" t="s">
        <v>8</v>
      </c>
      <c r="G1878" s="159" t="s">
        <v>25</v>
      </c>
      <c r="H1878" s="174" t="s">
        <v>59</v>
      </c>
      <c r="I1878" s="175">
        <v>0</v>
      </c>
      <c r="J1878" s="23"/>
    </row>
    <row r="1879" spans="1:10" x14ac:dyDescent="0.25">
      <c r="A1879" s="65" t="str">
        <f t="shared" si="29"/>
        <v>Cohort 201542644G4 (exclusief Den Haag)ManTotaalOverigGeen onderwijs</v>
      </c>
      <c r="B1879" s="159" t="s">
        <v>16</v>
      </c>
      <c r="C1879" s="166">
        <v>42644</v>
      </c>
      <c r="D1879" s="159" t="s">
        <v>15</v>
      </c>
      <c r="E1879" s="159" t="s">
        <v>28</v>
      </c>
      <c r="F1879" s="159" t="s">
        <v>8</v>
      </c>
      <c r="G1879" s="159" t="s">
        <v>25</v>
      </c>
      <c r="H1879" s="159" t="s">
        <v>60</v>
      </c>
      <c r="I1879" s="175">
        <v>105</v>
      </c>
      <c r="J1879" s="23"/>
    </row>
    <row r="1880" spans="1:10" x14ac:dyDescent="0.25">
      <c r="A1880" s="65" t="str">
        <f t="shared" si="29"/>
        <v>Cohort 201542644G4 (exclusief Den Haag)Man0 tot 23 jaarTotaalTotaal</v>
      </c>
      <c r="B1880" s="159" t="s">
        <v>16</v>
      </c>
      <c r="C1880" s="166">
        <v>42644</v>
      </c>
      <c r="D1880" s="159" t="s">
        <v>15</v>
      </c>
      <c r="E1880" s="159" t="s">
        <v>28</v>
      </c>
      <c r="F1880" s="159" t="s">
        <v>26</v>
      </c>
      <c r="G1880" s="159" t="s">
        <v>8</v>
      </c>
      <c r="H1880" s="162" t="s">
        <v>8</v>
      </c>
      <c r="I1880" s="175">
        <v>375</v>
      </c>
      <c r="J1880" s="23"/>
    </row>
    <row r="1881" spans="1:10" x14ac:dyDescent="0.25">
      <c r="A1881" s="65" t="str">
        <f t="shared" si="29"/>
        <v xml:space="preserve">Cohort 201542644G4 (exclusief Den Haag)Man0 tot 23 jaarTotaalPrimair onderwijs </v>
      </c>
      <c r="B1881" s="159" t="s">
        <v>16</v>
      </c>
      <c r="C1881" s="166">
        <v>42644</v>
      </c>
      <c r="D1881" s="159" t="s">
        <v>15</v>
      </c>
      <c r="E1881" s="159" t="s">
        <v>28</v>
      </c>
      <c r="F1881" s="159" t="s">
        <v>26</v>
      </c>
      <c r="G1881" s="159" t="s">
        <v>8</v>
      </c>
      <c r="H1881" s="174" t="s">
        <v>55</v>
      </c>
      <c r="I1881" s="175">
        <v>130</v>
      </c>
      <c r="J1881" s="23"/>
    </row>
    <row r="1882" spans="1:10" x14ac:dyDescent="0.25">
      <c r="A1882" s="65" t="str">
        <f t="shared" si="29"/>
        <v>Cohort 201542644G4 (exclusief Den Haag)Man0 tot 23 jaarTotaalVoortgezet onderwijs</v>
      </c>
      <c r="B1882" s="159" t="s">
        <v>16</v>
      </c>
      <c r="C1882" s="166">
        <v>42644</v>
      </c>
      <c r="D1882" s="159" t="s">
        <v>15</v>
      </c>
      <c r="E1882" s="159" t="s">
        <v>28</v>
      </c>
      <c r="F1882" s="159" t="s">
        <v>26</v>
      </c>
      <c r="G1882" s="159" t="s">
        <v>8</v>
      </c>
      <c r="H1882" s="174" t="s">
        <v>56</v>
      </c>
      <c r="I1882" s="175">
        <v>75</v>
      </c>
      <c r="J1882" s="23"/>
    </row>
    <row r="1883" spans="1:10" x14ac:dyDescent="0.25">
      <c r="A1883" s="65" t="str">
        <f t="shared" si="29"/>
        <v xml:space="preserve">Cohort 201542644G4 (exclusief Den Haag)Man0 tot 23 jaarTotaalMiddelbaar beroepsonderwijs (mbo) </v>
      </c>
      <c r="B1883" s="159" t="s">
        <v>16</v>
      </c>
      <c r="C1883" s="166">
        <v>42644</v>
      </c>
      <c r="D1883" s="159" t="s">
        <v>15</v>
      </c>
      <c r="E1883" s="159" t="s">
        <v>28</v>
      </c>
      <c r="F1883" s="159" t="s">
        <v>26</v>
      </c>
      <c r="G1883" s="159" t="s">
        <v>8</v>
      </c>
      <c r="H1883" s="174" t="s">
        <v>57</v>
      </c>
      <c r="I1883" s="175">
        <v>20</v>
      </c>
      <c r="J1883" s="23"/>
    </row>
    <row r="1884" spans="1:10" x14ac:dyDescent="0.25">
      <c r="A1884" s="65" t="str">
        <f t="shared" si="29"/>
        <v xml:space="preserve">Cohort 201542644G4 (exclusief Den Haag)Man0 tot 23 jaarTotaalHoger beroepsonderwijs (hbo) </v>
      </c>
      <c r="B1884" s="159" t="s">
        <v>16</v>
      </c>
      <c r="C1884" s="166">
        <v>42644</v>
      </c>
      <c r="D1884" s="159" t="s">
        <v>15</v>
      </c>
      <c r="E1884" s="159" t="s">
        <v>28</v>
      </c>
      <c r="F1884" s="159" t="s">
        <v>26</v>
      </c>
      <c r="G1884" s="159" t="s">
        <v>8</v>
      </c>
      <c r="H1884" s="174" t="s">
        <v>58</v>
      </c>
      <c r="I1884" s="175">
        <v>0</v>
      </c>
      <c r="J1884" s="23"/>
    </row>
    <row r="1885" spans="1:10" x14ac:dyDescent="0.25">
      <c r="A1885" s="65" t="str">
        <f t="shared" si="29"/>
        <v xml:space="preserve">Cohort 201542644G4 (exclusief Den Haag)Man0 tot 23 jaarTotaalWetenschappelijk onderwijs (wo) </v>
      </c>
      <c r="B1885" s="159" t="s">
        <v>16</v>
      </c>
      <c r="C1885" s="166">
        <v>42644</v>
      </c>
      <c r="D1885" s="159" t="s">
        <v>15</v>
      </c>
      <c r="E1885" s="159" t="s">
        <v>28</v>
      </c>
      <c r="F1885" s="159" t="s">
        <v>26</v>
      </c>
      <c r="G1885" s="159" t="s">
        <v>8</v>
      </c>
      <c r="H1885" s="174" t="s">
        <v>59</v>
      </c>
      <c r="I1885" s="175">
        <v>0</v>
      </c>
      <c r="J1885" s="23"/>
    </row>
    <row r="1886" spans="1:10" x14ac:dyDescent="0.25">
      <c r="A1886" s="65" t="str">
        <f t="shared" si="29"/>
        <v>Cohort 201542644G4 (exclusief Den Haag)Man0 tot 23 jaarTotaalGeen onderwijs</v>
      </c>
      <c r="B1886" s="159" t="s">
        <v>16</v>
      </c>
      <c r="C1886" s="166">
        <v>42644</v>
      </c>
      <c r="D1886" s="159" t="s">
        <v>15</v>
      </c>
      <c r="E1886" s="159" t="s">
        <v>28</v>
      </c>
      <c r="F1886" s="159" t="s">
        <v>26</v>
      </c>
      <c r="G1886" s="159" t="s">
        <v>8</v>
      </c>
      <c r="H1886" s="159" t="s">
        <v>60</v>
      </c>
      <c r="I1886" s="175">
        <v>160</v>
      </c>
      <c r="J1886" s="23"/>
    </row>
    <row r="1887" spans="1:10" x14ac:dyDescent="0.25">
      <c r="A1887" s="65" t="str">
        <f t="shared" si="29"/>
        <v>Cohort 201542644G4 (exclusief Den Haag)Man0 tot 23 jaarSyriëTotaal</v>
      </c>
      <c r="B1887" s="159" t="s">
        <v>16</v>
      </c>
      <c r="C1887" s="166">
        <v>42644</v>
      </c>
      <c r="D1887" s="159" t="s">
        <v>15</v>
      </c>
      <c r="E1887" s="159" t="s">
        <v>28</v>
      </c>
      <c r="F1887" s="159" t="s">
        <v>26</v>
      </c>
      <c r="G1887" s="159" t="s">
        <v>23</v>
      </c>
      <c r="H1887" s="162" t="s">
        <v>8</v>
      </c>
      <c r="I1887" s="175">
        <v>230</v>
      </c>
      <c r="J1887" s="23"/>
    </row>
    <row r="1888" spans="1:10" x14ac:dyDescent="0.25">
      <c r="A1888" s="65" t="str">
        <f t="shared" si="29"/>
        <v xml:space="preserve">Cohort 201542644G4 (exclusief Den Haag)Man0 tot 23 jaarSyriëPrimair onderwijs </v>
      </c>
      <c r="B1888" s="159" t="s">
        <v>16</v>
      </c>
      <c r="C1888" s="166">
        <v>42644</v>
      </c>
      <c r="D1888" s="159" t="s">
        <v>15</v>
      </c>
      <c r="E1888" s="159" t="s">
        <v>28</v>
      </c>
      <c r="F1888" s="159" t="s">
        <v>26</v>
      </c>
      <c r="G1888" s="159" t="s">
        <v>23</v>
      </c>
      <c r="H1888" s="174" t="s">
        <v>55</v>
      </c>
      <c r="I1888" s="175">
        <v>95</v>
      </c>
      <c r="J1888" s="23"/>
    </row>
    <row r="1889" spans="1:10" x14ac:dyDescent="0.25">
      <c r="A1889" s="65" t="str">
        <f t="shared" si="29"/>
        <v>Cohort 201542644G4 (exclusief Den Haag)Man0 tot 23 jaarSyriëVoortgezet onderwijs</v>
      </c>
      <c r="B1889" s="159" t="s">
        <v>16</v>
      </c>
      <c r="C1889" s="166">
        <v>42644</v>
      </c>
      <c r="D1889" s="159" t="s">
        <v>15</v>
      </c>
      <c r="E1889" s="159" t="s">
        <v>28</v>
      </c>
      <c r="F1889" s="159" t="s">
        <v>26</v>
      </c>
      <c r="G1889" s="159" t="s">
        <v>23</v>
      </c>
      <c r="H1889" s="174" t="s">
        <v>56</v>
      </c>
      <c r="I1889" s="175">
        <v>50</v>
      </c>
      <c r="J1889" s="23"/>
    </row>
    <row r="1890" spans="1:10" x14ac:dyDescent="0.25">
      <c r="A1890" s="65" t="str">
        <f t="shared" si="29"/>
        <v xml:space="preserve">Cohort 201542644G4 (exclusief Den Haag)Man0 tot 23 jaarSyriëMiddelbaar beroepsonderwijs (mbo) </v>
      </c>
      <c r="B1890" s="159" t="s">
        <v>16</v>
      </c>
      <c r="C1890" s="166">
        <v>42644</v>
      </c>
      <c r="D1890" s="159" t="s">
        <v>15</v>
      </c>
      <c r="E1890" s="159" t="s">
        <v>28</v>
      </c>
      <c r="F1890" s="159" t="s">
        <v>26</v>
      </c>
      <c r="G1890" s="159" t="s">
        <v>23</v>
      </c>
      <c r="H1890" s="174" t="s">
        <v>57</v>
      </c>
      <c r="I1890" s="175">
        <v>10</v>
      </c>
      <c r="J1890" s="23"/>
    </row>
    <row r="1891" spans="1:10" x14ac:dyDescent="0.25">
      <c r="A1891" s="65" t="str">
        <f t="shared" si="29"/>
        <v xml:space="preserve">Cohort 201542644G4 (exclusief Den Haag)Man0 tot 23 jaarSyriëHoger beroepsonderwijs (hbo) </v>
      </c>
      <c r="B1891" s="159" t="s">
        <v>16</v>
      </c>
      <c r="C1891" s="166">
        <v>42644</v>
      </c>
      <c r="D1891" s="159" t="s">
        <v>15</v>
      </c>
      <c r="E1891" s="159" t="s">
        <v>28</v>
      </c>
      <c r="F1891" s="159" t="s">
        <v>26</v>
      </c>
      <c r="G1891" s="159" t="s">
        <v>23</v>
      </c>
      <c r="H1891" s="174" t="s">
        <v>58</v>
      </c>
      <c r="I1891" s="175">
        <v>0</v>
      </c>
      <c r="J1891" s="23"/>
    </row>
    <row r="1892" spans="1:10" x14ac:dyDescent="0.25">
      <c r="A1892" s="65" t="str">
        <f t="shared" si="29"/>
        <v xml:space="preserve">Cohort 201542644G4 (exclusief Den Haag)Man0 tot 23 jaarSyriëWetenschappelijk onderwijs (wo) </v>
      </c>
      <c r="B1892" s="159" t="s">
        <v>16</v>
      </c>
      <c r="C1892" s="166">
        <v>42644</v>
      </c>
      <c r="D1892" s="159" t="s">
        <v>15</v>
      </c>
      <c r="E1892" s="159" t="s">
        <v>28</v>
      </c>
      <c r="F1892" s="159" t="s">
        <v>26</v>
      </c>
      <c r="G1892" s="159" t="s">
        <v>23</v>
      </c>
      <c r="H1892" s="174" t="s">
        <v>59</v>
      </c>
      <c r="I1892" s="175">
        <v>0</v>
      </c>
      <c r="J1892" s="23"/>
    </row>
    <row r="1893" spans="1:10" x14ac:dyDescent="0.25">
      <c r="A1893" s="65" t="str">
        <f t="shared" si="29"/>
        <v>Cohort 201542644G4 (exclusief Den Haag)Man0 tot 23 jaarSyriëGeen onderwijs</v>
      </c>
      <c r="B1893" s="159" t="s">
        <v>16</v>
      </c>
      <c r="C1893" s="166">
        <v>42644</v>
      </c>
      <c r="D1893" s="159" t="s">
        <v>15</v>
      </c>
      <c r="E1893" s="159" t="s">
        <v>28</v>
      </c>
      <c r="F1893" s="159" t="s">
        <v>26</v>
      </c>
      <c r="G1893" s="159" t="s">
        <v>23</v>
      </c>
      <c r="H1893" s="159" t="s">
        <v>60</v>
      </c>
      <c r="I1893" s="175">
        <v>85</v>
      </c>
      <c r="J1893" s="23"/>
    </row>
    <row r="1894" spans="1:10" x14ac:dyDescent="0.25">
      <c r="A1894" s="65" t="str">
        <f t="shared" si="29"/>
        <v>Cohort 201542644G4 (exclusief Den Haag)Man0 tot 23 jaarEritreaTotaal</v>
      </c>
      <c r="B1894" s="159" t="s">
        <v>16</v>
      </c>
      <c r="C1894" s="166">
        <v>42644</v>
      </c>
      <c r="D1894" s="159" t="s">
        <v>15</v>
      </c>
      <c r="E1894" s="159" t="s">
        <v>28</v>
      </c>
      <c r="F1894" s="159" t="s">
        <v>26</v>
      </c>
      <c r="G1894" s="159" t="s">
        <v>24</v>
      </c>
      <c r="H1894" s="162" t="s">
        <v>8</v>
      </c>
      <c r="I1894" s="175">
        <v>60</v>
      </c>
      <c r="J1894" s="23"/>
    </row>
    <row r="1895" spans="1:10" x14ac:dyDescent="0.25">
      <c r="A1895" s="65" t="str">
        <f t="shared" si="29"/>
        <v xml:space="preserve">Cohort 201542644G4 (exclusief Den Haag)Man0 tot 23 jaarEritreaPrimair onderwijs </v>
      </c>
      <c r="B1895" s="159" t="s">
        <v>16</v>
      </c>
      <c r="C1895" s="166">
        <v>42644</v>
      </c>
      <c r="D1895" s="159" t="s">
        <v>15</v>
      </c>
      <c r="E1895" s="159" t="s">
        <v>28</v>
      </c>
      <c r="F1895" s="159" t="s">
        <v>26</v>
      </c>
      <c r="G1895" s="159" t="s">
        <v>24</v>
      </c>
      <c r="H1895" s="174" t="s">
        <v>55</v>
      </c>
      <c r="I1895" s="175">
        <v>10</v>
      </c>
      <c r="J1895" s="23"/>
    </row>
    <row r="1896" spans="1:10" x14ac:dyDescent="0.25">
      <c r="A1896" s="65" t="str">
        <f t="shared" si="29"/>
        <v>Cohort 201542644G4 (exclusief Den Haag)Man0 tot 23 jaarEritreaVoortgezet onderwijs</v>
      </c>
      <c r="B1896" s="159" t="s">
        <v>16</v>
      </c>
      <c r="C1896" s="166">
        <v>42644</v>
      </c>
      <c r="D1896" s="159" t="s">
        <v>15</v>
      </c>
      <c r="E1896" s="159" t="s">
        <v>28</v>
      </c>
      <c r="F1896" s="159" t="s">
        <v>26</v>
      </c>
      <c r="G1896" s="159" t="s">
        <v>24</v>
      </c>
      <c r="H1896" s="174" t="s">
        <v>56</v>
      </c>
      <c r="I1896" s="175">
        <v>5</v>
      </c>
      <c r="J1896" s="23"/>
    </row>
    <row r="1897" spans="1:10" x14ac:dyDescent="0.25">
      <c r="A1897" s="65" t="str">
        <f t="shared" si="29"/>
        <v xml:space="preserve">Cohort 201542644G4 (exclusief Den Haag)Man0 tot 23 jaarEritreaMiddelbaar beroepsonderwijs (mbo) </v>
      </c>
      <c r="B1897" s="159" t="s">
        <v>16</v>
      </c>
      <c r="C1897" s="166">
        <v>42644</v>
      </c>
      <c r="D1897" s="159" t="s">
        <v>15</v>
      </c>
      <c r="E1897" s="159" t="s">
        <v>28</v>
      </c>
      <c r="F1897" s="159" t="s">
        <v>26</v>
      </c>
      <c r="G1897" s="159" t="s">
        <v>24</v>
      </c>
      <c r="H1897" s="174" t="s">
        <v>57</v>
      </c>
      <c r="I1897" s="175">
        <v>5</v>
      </c>
      <c r="J1897" s="23"/>
    </row>
    <row r="1898" spans="1:10" x14ac:dyDescent="0.25">
      <c r="A1898" s="65" t="str">
        <f t="shared" si="29"/>
        <v xml:space="preserve">Cohort 201542644G4 (exclusief Den Haag)Man0 tot 23 jaarEritreaHoger beroepsonderwijs (hbo) </v>
      </c>
      <c r="B1898" s="159" t="s">
        <v>16</v>
      </c>
      <c r="C1898" s="166">
        <v>42644</v>
      </c>
      <c r="D1898" s="159" t="s">
        <v>15</v>
      </c>
      <c r="E1898" s="159" t="s">
        <v>28</v>
      </c>
      <c r="F1898" s="159" t="s">
        <v>26</v>
      </c>
      <c r="G1898" s="159" t="s">
        <v>24</v>
      </c>
      <c r="H1898" s="174" t="s">
        <v>58</v>
      </c>
      <c r="I1898" s="175">
        <v>0</v>
      </c>
      <c r="J1898" s="23"/>
    </row>
    <row r="1899" spans="1:10" x14ac:dyDescent="0.25">
      <c r="A1899" s="65" t="str">
        <f t="shared" si="29"/>
        <v xml:space="preserve">Cohort 201542644G4 (exclusief Den Haag)Man0 tot 23 jaarEritreaWetenschappelijk onderwijs (wo) </v>
      </c>
      <c r="B1899" s="159" t="s">
        <v>16</v>
      </c>
      <c r="C1899" s="166">
        <v>42644</v>
      </c>
      <c r="D1899" s="159" t="s">
        <v>15</v>
      </c>
      <c r="E1899" s="159" t="s">
        <v>28</v>
      </c>
      <c r="F1899" s="159" t="s">
        <v>26</v>
      </c>
      <c r="G1899" s="159" t="s">
        <v>24</v>
      </c>
      <c r="H1899" s="174" t="s">
        <v>59</v>
      </c>
      <c r="I1899" s="175">
        <v>0</v>
      </c>
      <c r="J1899" s="23"/>
    </row>
    <row r="1900" spans="1:10" x14ac:dyDescent="0.25">
      <c r="A1900" s="65" t="str">
        <f t="shared" si="29"/>
        <v>Cohort 201542644G4 (exclusief Den Haag)Man0 tot 23 jaarEritreaGeen onderwijs</v>
      </c>
      <c r="B1900" s="159" t="s">
        <v>16</v>
      </c>
      <c r="C1900" s="166">
        <v>42644</v>
      </c>
      <c r="D1900" s="159" t="s">
        <v>15</v>
      </c>
      <c r="E1900" s="159" t="s">
        <v>28</v>
      </c>
      <c r="F1900" s="159" t="s">
        <v>26</v>
      </c>
      <c r="G1900" s="159" t="s">
        <v>24</v>
      </c>
      <c r="H1900" s="159" t="s">
        <v>60</v>
      </c>
      <c r="I1900" s="175">
        <v>45</v>
      </c>
      <c r="J1900" s="23"/>
    </row>
    <row r="1901" spans="1:10" x14ac:dyDescent="0.25">
      <c r="A1901" s="65" t="str">
        <f t="shared" si="29"/>
        <v>Cohort 201542644G4 (exclusief Den Haag)Man0 tot 23 jaarOverigTotaal</v>
      </c>
      <c r="B1901" s="159" t="s">
        <v>16</v>
      </c>
      <c r="C1901" s="166">
        <v>42644</v>
      </c>
      <c r="D1901" s="159" t="s">
        <v>15</v>
      </c>
      <c r="E1901" s="159" t="s">
        <v>28</v>
      </c>
      <c r="F1901" s="159" t="s">
        <v>26</v>
      </c>
      <c r="G1901" s="159" t="s">
        <v>25</v>
      </c>
      <c r="H1901" s="162" t="s">
        <v>8</v>
      </c>
      <c r="I1901" s="175">
        <v>80</v>
      </c>
      <c r="J1901" s="23"/>
    </row>
    <row r="1902" spans="1:10" x14ac:dyDescent="0.25">
      <c r="A1902" s="65" t="str">
        <f t="shared" si="29"/>
        <v xml:space="preserve">Cohort 201542644G4 (exclusief Den Haag)Man0 tot 23 jaarOverigPrimair onderwijs </v>
      </c>
      <c r="B1902" s="159" t="s">
        <v>16</v>
      </c>
      <c r="C1902" s="166">
        <v>42644</v>
      </c>
      <c r="D1902" s="159" t="s">
        <v>15</v>
      </c>
      <c r="E1902" s="159" t="s">
        <v>28</v>
      </c>
      <c r="F1902" s="159" t="s">
        <v>26</v>
      </c>
      <c r="G1902" s="159" t="s">
        <v>25</v>
      </c>
      <c r="H1902" s="174" t="s">
        <v>55</v>
      </c>
      <c r="I1902" s="175">
        <v>25</v>
      </c>
      <c r="J1902" s="23"/>
    </row>
    <row r="1903" spans="1:10" x14ac:dyDescent="0.25">
      <c r="A1903" s="65" t="str">
        <f t="shared" si="29"/>
        <v>Cohort 201542644G4 (exclusief Den Haag)Man0 tot 23 jaarOverigVoortgezet onderwijs</v>
      </c>
      <c r="B1903" s="159" t="s">
        <v>16</v>
      </c>
      <c r="C1903" s="166">
        <v>42644</v>
      </c>
      <c r="D1903" s="159" t="s">
        <v>15</v>
      </c>
      <c r="E1903" s="159" t="s">
        <v>28</v>
      </c>
      <c r="F1903" s="159" t="s">
        <v>26</v>
      </c>
      <c r="G1903" s="159" t="s">
        <v>25</v>
      </c>
      <c r="H1903" s="174" t="s">
        <v>56</v>
      </c>
      <c r="I1903" s="175">
        <v>25</v>
      </c>
      <c r="J1903" s="23"/>
    </row>
    <row r="1904" spans="1:10" x14ac:dyDescent="0.25">
      <c r="A1904" s="65" t="str">
        <f t="shared" si="29"/>
        <v xml:space="preserve">Cohort 201542644G4 (exclusief Den Haag)Man0 tot 23 jaarOverigMiddelbaar beroepsonderwijs (mbo) </v>
      </c>
      <c r="B1904" s="159" t="s">
        <v>16</v>
      </c>
      <c r="C1904" s="166">
        <v>42644</v>
      </c>
      <c r="D1904" s="159" t="s">
        <v>15</v>
      </c>
      <c r="E1904" s="159" t="s">
        <v>28</v>
      </c>
      <c r="F1904" s="159" t="s">
        <v>26</v>
      </c>
      <c r="G1904" s="159" t="s">
        <v>25</v>
      </c>
      <c r="H1904" s="174" t="s">
        <v>57</v>
      </c>
      <c r="I1904" s="175">
        <v>5</v>
      </c>
      <c r="J1904" s="23"/>
    </row>
    <row r="1905" spans="1:10" x14ac:dyDescent="0.25">
      <c r="A1905" s="65" t="str">
        <f t="shared" si="29"/>
        <v xml:space="preserve">Cohort 201542644G4 (exclusief Den Haag)Man0 tot 23 jaarOverigHoger beroepsonderwijs (hbo) </v>
      </c>
      <c r="B1905" s="159" t="s">
        <v>16</v>
      </c>
      <c r="C1905" s="166">
        <v>42644</v>
      </c>
      <c r="D1905" s="159" t="s">
        <v>15</v>
      </c>
      <c r="E1905" s="159" t="s">
        <v>28</v>
      </c>
      <c r="F1905" s="159" t="s">
        <v>26</v>
      </c>
      <c r="G1905" s="159" t="s">
        <v>25</v>
      </c>
      <c r="H1905" s="174" t="s">
        <v>58</v>
      </c>
      <c r="I1905" s="175">
        <v>0</v>
      </c>
      <c r="J1905" s="23"/>
    </row>
    <row r="1906" spans="1:10" x14ac:dyDescent="0.25">
      <c r="A1906" s="65" t="str">
        <f t="shared" si="29"/>
        <v xml:space="preserve">Cohort 201542644G4 (exclusief Den Haag)Man0 tot 23 jaarOverigWetenschappelijk onderwijs (wo) </v>
      </c>
      <c r="B1906" s="159" t="s">
        <v>16</v>
      </c>
      <c r="C1906" s="166">
        <v>42644</v>
      </c>
      <c r="D1906" s="159" t="s">
        <v>15</v>
      </c>
      <c r="E1906" s="159" t="s">
        <v>28</v>
      </c>
      <c r="F1906" s="159" t="s">
        <v>26</v>
      </c>
      <c r="G1906" s="159" t="s">
        <v>25</v>
      </c>
      <c r="H1906" s="174" t="s">
        <v>59</v>
      </c>
      <c r="I1906" s="175">
        <v>0</v>
      </c>
      <c r="J1906" s="23"/>
    </row>
    <row r="1907" spans="1:10" x14ac:dyDescent="0.25">
      <c r="A1907" s="65" t="str">
        <f t="shared" si="29"/>
        <v>Cohort 201542644G4 (exclusief Den Haag)Man0 tot 23 jaarOverigGeen onderwijs</v>
      </c>
      <c r="B1907" s="159" t="s">
        <v>16</v>
      </c>
      <c r="C1907" s="166">
        <v>42644</v>
      </c>
      <c r="D1907" s="159" t="s">
        <v>15</v>
      </c>
      <c r="E1907" s="159" t="s">
        <v>28</v>
      </c>
      <c r="F1907" s="159" t="s">
        <v>26</v>
      </c>
      <c r="G1907" s="159" t="s">
        <v>25</v>
      </c>
      <c r="H1907" s="159" t="s">
        <v>60</v>
      </c>
      <c r="I1907" s="175">
        <v>30</v>
      </c>
      <c r="J1907" s="23"/>
    </row>
    <row r="1908" spans="1:10" x14ac:dyDescent="0.25">
      <c r="A1908" s="65" t="str">
        <f t="shared" si="29"/>
        <v>Cohort 201542644G4 (exclusief Den Haag)Man23 tot 30 jaarTotaalTotaal</v>
      </c>
      <c r="B1908" s="159" t="s">
        <v>16</v>
      </c>
      <c r="C1908" s="166">
        <v>42644</v>
      </c>
      <c r="D1908" s="159" t="s">
        <v>15</v>
      </c>
      <c r="E1908" s="159" t="s">
        <v>28</v>
      </c>
      <c r="F1908" s="159" t="s">
        <v>61</v>
      </c>
      <c r="G1908" s="159" t="s">
        <v>8</v>
      </c>
      <c r="H1908" s="162" t="s">
        <v>8</v>
      </c>
      <c r="I1908" s="175">
        <v>425</v>
      </c>
      <c r="J1908" s="23"/>
    </row>
    <row r="1909" spans="1:10" x14ac:dyDescent="0.25">
      <c r="A1909" s="65" t="str">
        <f t="shared" si="29"/>
        <v xml:space="preserve">Cohort 201542644G4 (exclusief Den Haag)Man23 tot 30 jaarTotaalPrimair onderwijs </v>
      </c>
      <c r="B1909" s="159" t="s">
        <v>16</v>
      </c>
      <c r="C1909" s="166">
        <v>42644</v>
      </c>
      <c r="D1909" s="159" t="s">
        <v>15</v>
      </c>
      <c r="E1909" s="159" t="s">
        <v>28</v>
      </c>
      <c r="F1909" s="159" t="s">
        <v>61</v>
      </c>
      <c r="G1909" s="159" t="s">
        <v>8</v>
      </c>
      <c r="H1909" s="174" t="s">
        <v>55</v>
      </c>
      <c r="I1909" s="175">
        <v>0</v>
      </c>
      <c r="J1909" s="23"/>
    </row>
    <row r="1910" spans="1:10" x14ac:dyDescent="0.25">
      <c r="A1910" s="65" t="str">
        <f t="shared" si="29"/>
        <v>Cohort 201542644G4 (exclusief Den Haag)Man23 tot 30 jaarTotaalVoortgezet onderwijs</v>
      </c>
      <c r="B1910" s="159" t="s">
        <v>16</v>
      </c>
      <c r="C1910" s="166">
        <v>42644</v>
      </c>
      <c r="D1910" s="159" t="s">
        <v>15</v>
      </c>
      <c r="E1910" s="159" t="s">
        <v>28</v>
      </c>
      <c r="F1910" s="159" t="s">
        <v>61</v>
      </c>
      <c r="G1910" s="159" t="s">
        <v>8</v>
      </c>
      <c r="H1910" s="174" t="s">
        <v>56</v>
      </c>
      <c r="I1910" s="175">
        <v>0</v>
      </c>
      <c r="J1910" s="23"/>
    </row>
    <row r="1911" spans="1:10" x14ac:dyDescent="0.25">
      <c r="A1911" s="65" t="str">
        <f t="shared" si="29"/>
        <v xml:space="preserve">Cohort 201542644G4 (exclusief Den Haag)Man23 tot 30 jaarTotaalMiddelbaar beroepsonderwijs (mbo) </v>
      </c>
      <c r="B1911" s="159" t="s">
        <v>16</v>
      </c>
      <c r="C1911" s="166">
        <v>42644</v>
      </c>
      <c r="D1911" s="159" t="s">
        <v>15</v>
      </c>
      <c r="E1911" s="159" t="s">
        <v>28</v>
      </c>
      <c r="F1911" s="159" t="s">
        <v>61</v>
      </c>
      <c r="G1911" s="159" t="s">
        <v>8</v>
      </c>
      <c r="H1911" s="174" t="s">
        <v>57</v>
      </c>
      <c r="I1911" s="175">
        <v>15</v>
      </c>
      <c r="J1911" s="23"/>
    </row>
    <row r="1912" spans="1:10" x14ac:dyDescent="0.25">
      <c r="A1912" s="65" t="str">
        <f t="shared" si="29"/>
        <v xml:space="preserve">Cohort 201542644G4 (exclusief Den Haag)Man23 tot 30 jaarTotaalHoger beroepsonderwijs (hbo) </v>
      </c>
      <c r="B1912" s="159" t="s">
        <v>16</v>
      </c>
      <c r="C1912" s="166">
        <v>42644</v>
      </c>
      <c r="D1912" s="159" t="s">
        <v>15</v>
      </c>
      <c r="E1912" s="159" t="s">
        <v>28</v>
      </c>
      <c r="F1912" s="159" t="s">
        <v>61</v>
      </c>
      <c r="G1912" s="159" t="s">
        <v>8</v>
      </c>
      <c r="H1912" s="174" t="s">
        <v>58</v>
      </c>
      <c r="I1912" s="175">
        <v>5</v>
      </c>
      <c r="J1912" s="23"/>
    </row>
    <row r="1913" spans="1:10" x14ac:dyDescent="0.25">
      <c r="A1913" s="65" t="str">
        <f t="shared" si="29"/>
        <v xml:space="preserve">Cohort 201542644G4 (exclusief Den Haag)Man23 tot 30 jaarTotaalWetenschappelijk onderwijs (wo) </v>
      </c>
      <c r="B1913" s="159" t="s">
        <v>16</v>
      </c>
      <c r="C1913" s="166">
        <v>42644</v>
      </c>
      <c r="D1913" s="159" t="s">
        <v>15</v>
      </c>
      <c r="E1913" s="159" t="s">
        <v>28</v>
      </c>
      <c r="F1913" s="159" t="s">
        <v>61</v>
      </c>
      <c r="G1913" s="159" t="s">
        <v>8</v>
      </c>
      <c r="H1913" s="174" t="s">
        <v>59</v>
      </c>
      <c r="I1913" s="175">
        <v>5</v>
      </c>
      <c r="J1913" s="23"/>
    </row>
    <row r="1914" spans="1:10" x14ac:dyDescent="0.25">
      <c r="A1914" s="65" t="str">
        <f t="shared" si="29"/>
        <v>Cohort 201542644G4 (exclusief Den Haag)Man23 tot 30 jaarTotaalGeen onderwijs</v>
      </c>
      <c r="B1914" s="159" t="s">
        <v>16</v>
      </c>
      <c r="C1914" s="166">
        <v>42644</v>
      </c>
      <c r="D1914" s="159" t="s">
        <v>15</v>
      </c>
      <c r="E1914" s="159" t="s">
        <v>28</v>
      </c>
      <c r="F1914" s="159" t="s">
        <v>61</v>
      </c>
      <c r="G1914" s="159" t="s">
        <v>8</v>
      </c>
      <c r="H1914" s="159" t="s">
        <v>60</v>
      </c>
      <c r="I1914" s="175">
        <v>405</v>
      </c>
      <c r="J1914" s="23"/>
    </row>
    <row r="1915" spans="1:10" x14ac:dyDescent="0.25">
      <c r="A1915" s="65" t="str">
        <f t="shared" si="29"/>
        <v>Cohort 201542644G4 (exclusief Den Haag)Man23 tot 30 jaarSyriëTotaal</v>
      </c>
      <c r="B1915" s="159" t="s">
        <v>16</v>
      </c>
      <c r="C1915" s="166">
        <v>42644</v>
      </c>
      <c r="D1915" s="159" t="s">
        <v>15</v>
      </c>
      <c r="E1915" s="159" t="s">
        <v>28</v>
      </c>
      <c r="F1915" s="159" t="s">
        <v>61</v>
      </c>
      <c r="G1915" s="159" t="s">
        <v>23</v>
      </c>
      <c r="H1915" s="162" t="s">
        <v>8</v>
      </c>
      <c r="I1915" s="175">
        <v>220</v>
      </c>
      <c r="J1915" s="23"/>
    </row>
    <row r="1916" spans="1:10" x14ac:dyDescent="0.25">
      <c r="A1916" s="65" t="str">
        <f t="shared" si="29"/>
        <v xml:space="preserve">Cohort 201542644G4 (exclusief Den Haag)Man23 tot 30 jaarSyriëPrimair onderwijs </v>
      </c>
      <c r="B1916" s="159" t="s">
        <v>16</v>
      </c>
      <c r="C1916" s="166">
        <v>42644</v>
      </c>
      <c r="D1916" s="159" t="s">
        <v>15</v>
      </c>
      <c r="E1916" s="159" t="s">
        <v>28</v>
      </c>
      <c r="F1916" s="159" t="s">
        <v>61</v>
      </c>
      <c r="G1916" s="159" t="s">
        <v>23</v>
      </c>
      <c r="H1916" s="174" t="s">
        <v>55</v>
      </c>
      <c r="I1916" s="175">
        <v>0</v>
      </c>
      <c r="J1916" s="23"/>
    </row>
    <row r="1917" spans="1:10" x14ac:dyDescent="0.25">
      <c r="A1917" s="65" t="str">
        <f t="shared" si="29"/>
        <v>Cohort 201542644G4 (exclusief Den Haag)Man23 tot 30 jaarSyriëVoortgezet onderwijs</v>
      </c>
      <c r="B1917" s="159" t="s">
        <v>16</v>
      </c>
      <c r="C1917" s="166">
        <v>42644</v>
      </c>
      <c r="D1917" s="159" t="s">
        <v>15</v>
      </c>
      <c r="E1917" s="159" t="s">
        <v>28</v>
      </c>
      <c r="F1917" s="159" t="s">
        <v>61</v>
      </c>
      <c r="G1917" s="159" t="s">
        <v>23</v>
      </c>
      <c r="H1917" s="174" t="s">
        <v>56</v>
      </c>
      <c r="I1917" s="175">
        <v>0</v>
      </c>
      <c r="J1917" s="23"/>
    </row>
    <row r="1918" spans="1:10" x14ac:dyDescent="0.25">
      <c r="A1918" s="65" t="str">
        <f t="shared" si="29"/>
        <v xml:space="preserve">Cohort 201542644G4 (exclusief Den Haag)Man23 tot 30 jaarSyriëMiddelbaar beroepsonderwijs (mbo) </v>
      </c>
      <c r="B1918" s="159" t="s">
        <v>16</v>
      </c>
      <c r="C1918" s="166">
        <v>42644</v>
      </c>
      <c r="D1918" s="159" t="s">
        <v>15</v>
      </c>
      <c r="E1918" s="159" t="s">
        <v>28</v>
      </c>
      <c r="F1918" s="159" t="s">
        <v>61</v>
      </c>
      <c r="G1918" s="159" t="s">
        <v>23</v>
      </c>
      <c r="H1918" s="174" t="s">
        <v>57</v>
      </c>
      <c r="I1918" s="175">
        <v>5</v>
      </c>
      <c r="J1918" s="23"/>
    </row>
    <row r="1919" spans="1:10" x14ac:dyDescent="0.25">
      <c r="A1919" s="65" t="str">
        <f t="shared" si="29"/>
        <v xml:space="preserve">Cohort 201542644G4 (exclusief Den Haag)Man23 tot 30 jaarSyriëHoger beroepsonderwijs (hbo) </v>
      </c>
      <c r="B1919" s="159" t="s">
        <v>16</v>
      </c>
      <c r="C1919" s="166">
        <v>42644</v>
      </c>
      <c r="D1919" s="159" t="s">
        <v>15</v>
      </c>
      <c r="E1919" s="159" t="s">
        <v>28</v>
      </c>
      <c r="F1919" s="159" t="s">
        <v>61</v>
      </c>
      <c r="G1919" s="159" t="s">
        <v>23</v>
      </c>
      <c r="H1919" s="174" t="s">
        <v>58</v>
      </c>
      <c r="I1919" s="175">
        <v>0</v>
      </c>
      <c r="J1919" s="23"/>
    </row>
    <row r="1920" spans="1:10" x14ac:dyDescent="0.25">
      <c r="A1920" s="65" t="str">
        <f t="shared" si="29"/>
        <v xml:space="preserve">Cohort 201542644G4 (exclusief Den Haag)Man23 tot 30 jaarSyriëWetenschappelijk onderwijs (wo) </v>
      </c>
      <c r="B1920" s="159" t="s">
        <v>16</v>
      </c>
      <c r="C1920" s="166">
        <v>42644</v>
      </c>
      <c r="D1920" s="159" t="s">
        <v>15</v>
      </c>
      <c r="E1920" s="159" t="s">
        <v>28</v>
      </c>
      <c r="F1920" s="159" t="s">
        <v>61</v>
      </c>
      <c r="G1920" s="159" t="s">
        <v>23</v>
      </c>
      <c r="H1920" s="174" t="s">
        <v>59</v>
      </c>
      <c r="I1920" s="175">
        <v>5</v>
      </c>
      <c r="J1920" s="23"/>
    </row>
    <row r="1921" spans="1:10" x14ac:dyDescent="0.25">
      <c r="A1921" s="65" t="str">
        <f t="shared" si="29"/>
        <v>Cohort 201542644G4 (exclusief Den Haag)Man23 tot 30 jaarSyriëGeen onderwijs</v>
      </c>
      <c r="B1921" s="159" t="s">
        <v>16</v>
      </c>
      <c r="C1921" s="166">
        <v>42644</v>
      </c>
      <c r="D1921" s="159" t="s">
        <v>15</v>
      </c>
      <c r="E1921" s="159" t="s">
        <v>28</v>
      </c>
      <c r="F1921" s="159" t="s">
        <v>61</v>
      </c>
      <c r="G1921" s="159" t="s">
        <v>23</v>
      </c>
      <c r="H1921" s="159" t="s">
        <v>60</v>
      </c>
      <c r="I1921" s="175">
        <v>210</v>
      </c>
      <c r="J1921" s="23"/>
    </row>
    <row r="1922" spans="1:10" x14ac:dyDescent="0.25">
      <c r="A1922" s="65" t="str">
        <f t="shared" si="29"/>
        <v>Cohort 201542644G4 (exclusief Den Haag)Man23 tot 30 jaarEritreaTotaal</v>
      </c>
      <c r="B1922" s="159" t="s">
        <v>16</v>
      </c>
      <c r="C1922" s="166">
        <v>42644</v>
      </c>
      <c r="D1922" s="159" t="s">
        <v>15</v>
      </c>
      <c r="E1922" s="159" t="s">
        <v>28</v>
      </c>
      <c r="F1922" s="159" t="s">
        <v>61</v>
      </c>
      <c r="G1922" s="159" t="s">
        <v>24</v>
      </c>
      <c r="H1922" s="162" t="s">
        <v>8</v>
      </c>
      <c r="I1922" s="175">
        <v>125</v>
      </c>
      <c r="J1922" s="23"/>
    </row>
    <row r="1923" spans="1:10" x14ac:dyDescent="0.25">
      <c r="A1923" s="65" t="str">
        <f t="shared" si="29"/>
        <v xml:space="preserve">Cohort 201542644G4 (exclusief Den Haag)Man23 tot 30 jaarEritreaPrimair onderwijs </v>
      </c>
      <c r="B1923" s="159" t="s">
        <v>16</v>
      </c>
      <c r="C1923" s="166">
        <v>42644</v>
      </c>
      <c r="D1923" s="159" t="s">
        <v>15</v>
      </c>
      <c r="E1923" s="159" t="s">
        <v>28</v>
      </c>
      <c r="F1923" s="159" t="s">
        <v>61</v>
      </c>
      <c r="G1923" s="159" t="s">
        <v>24</v>
      </c>
      <c r="H1923" s="174" t="s">
        <v>55</v>
      </c>
      <c r="I1923" s="175">
        <v>0</v>
      </c>
      <c r="J1923" s="23"/>
    </row>
    <row r="1924" spans="1:10" x14ac:dyDescent="0.25">
      <c r="A1924" s="65" t="str">
        <f t="shared" si="29"/>
        <v>Cohort 201542644G4 (exclusief Den Haag)Man23 tot 30 jaarEritreaVoortgezet onderwijs</v>
      </c>
      <c r="B1924" s="159" t="s">
        <v>16</v>
      </c>
      <c r="C1924" s="166">
        <v>42644</v>
      </c>
      <c r="D1924" s="159" t="s">
        <v>15</v>
      </c>
      <c r="E1924" s="159" t="s">
        <v>28</v>
      </c>
      <c r="F1924" s="159" t="s">
        <v>61</v>
      </c>
      <c r="G1924" s="159" t="s">
        <v>24</v>
      </c>
      <c r="H1924" s="174" t="s">
        <v>56</v>
      </c>
      <c r="I1924" s="175">
        <v>0</v>
      </c>
      <c r="J1924" s="23"/>
    </row>
    <row r="1925" spans="1:10" x14ac:dyDescent="0.25">
      <c r="A1925" s="65" t="str">
        <f t="shared" ref="A1925:A1988" si="30">B1925&amp;C1925&amp;D1925&amp;E1925&amp;F1925&amp;G1925&amp;H1925</f>
        <v xml:space="preserve">Cohort 201542644G4 (exclusief Den Haag)Man23 tot 30 jaarEritreaMiddelbaar beroepsonderwijs (mbo) </v>
      </c>
      <c r="B1925" s="159" t="s">
        <v>16</v>
      </c>
      <c r="C1925" s="166">
        <v>42644</v>
      </c>
      <c r="D1925" s="159" t="s">
        <v>15</v>
      </c>
      <c r="E1925" s="159" t="s">
        <v>28</v>
      </c>
      <c r="F1925" s="159" t="s">
        <v>61</v>
      </c>
      <c r="G1925" s="159" t="s">
        <v>24</v>
      </c>
      <c r="H1925" s="174" t="s">
        <v>57</v>
      </c>
      <c r="I1925" s="175">
        <v>0</v>
      </c>
      <c r="J1925" s="23"/>
    </row>
    <row r="1926" spans="1:10" x14ac:dyDescent="0.25">
      <c r="A1926" s="65" t="str">
        <f t="shared" si="30"/>
        <v xml:space="preserve">Cohort 201542644G4 (exclusief Den Haag)Man23 tot 30 jaarEritreaHoger beroepsonderwijs (hbo) </v>
      </c>
      <c r="B1926" s="159" t="s">
        <v>16</v>
      </c>
      <c r="C1926" s="166">
        <v>42644</v>
      </c>
      <c r="D1926" s="159" t="s">
        <v>15</v>
      </c>
      <c r="E1926" s="159" t="s">
        <v>28</v>
      </c>
      <c r="F1926" s="159" t="s">
        <v>61</v>
      </c>
      <c r="G1926" s="159" t="s">
        <v>24</v>
      </c>
      <c r="H1926" s="174" t="s">
        <v>58</v>
      </c>
      <c r="I1926" s="175">
        <v>0</v>
      </c>
      <c r="J1926" s="23"/>
    </row>
    <row r="1927" spans="1:10" x14ac:dyDescent="0.25">
      <c r="A1927" s="65" t="str">
        <f t="shared" si="30"/>
        <v xml:space="preserve">Cohort 201542644G4 (exclusief Den Haag)Man23 tot 30 jaarEritreaWetenschappelijk onderwijs (wo) </v>
      </c>
      <c r="B1927" s="159" t="s">
        <v>16</v>
      </c>
      <c r="C1927" s="166">
        <v>42644</v>
      </c>
      <c r="D1927" s="159" t="s">
        <v>15</v>
      </c>
      <c r="E1927" s="159" t="s">
        <v>28</v>
      </c>
      <c r="F1927" s="159" t="s">
        <v>61</v>
      </c>
      <c r="G1927" s="159" t="s">
        <v>24</v>
      </c>
      <c r="H1927" s="174" t="s">
        <v>59</v>
      </c>
      <c r="I1927" s="175">
        <v>0</v>
      </c>
      <c r="J1927" s="23"/>
    </row>
    <row r="1928" spans="1:10" x14ac:dyDescent="0.25">
      <c r="A1928" s="65" t="str">
        <f t="shared" si="30"/>
        <v>Cohort 201542644G4 (exclusief Den Haag)Man23 tot 30 jaarEritreaGeen onderwijs</v>
      </c>
      <c r="B1928" s="159" t="s">
        <v>16</v>
      </c>
      <c r="C1928" s="166">
        <v>42644</v>
      </c>
      <c r="D1928" s="159" t="s">
        <v>15</v>
      </c>
      <c r="E1928" s="159" t="s">
        <v>28</v>
      </c>
      <c r="F1928" s="159" t="s">
        <v>61</v>
      </c>
      <c r="G1928" s="159" t="s">
        <v>24</v>
      </c>
      <c r="H1928" s="159" t="s">
        <v>60</v>
      </c>
      <c r="I1928" s="175">
        <v>125</v>
      </c>
      <c r="J1928" s="23"/>
    </row>
    <row r="1929" spans="1:10" x14ac:dyDescent="0.25">
      <c r="A1929" s="65" t="str">
        <f t="shared" si="30"/>
        <v>Cohort 201542644G4 (exclusief Den Haag)Man23 tot 30 jaarOverigTotaal</v>
      </c>
      <c r="B1929" s="159" t="s">
        <v>16</v>
      </c>
      <c r="C1929" s="166">
        <v>42644</v>
      </c>
      <c r="D1929" s="159" t="s">
        <v>15</v>
      </c>
      <c r="E1929" s="159" t="s">
        <v>28</v>
      </c>
      <c r="F1929" s="159" t="s">
        <v>61</v>
      </c>
      <c r="G1929" s="159" t="s">
        <v>25</v>
      </c>
      <c r="H1929" s="162" t="s">
        <v>8</v>
      </c>
      <c r="I1929" s="175">
        <v>80</v>
      </c>
      <c r="J1929" s="23"/>
    </row>
    <row r="1930" spans="1:10" x14ac:dyDescent="0.25">
      <c r="A1930" s="65" t="str">
        <f t="shared" si="30"/>
        <v xml:space="preserve">Cohort 201542644G4 (exclusief Den Haag)Man23 tot 30 jaarOverigPrimair onderwijs </v>
      </c>
      <c r="B1930" s="159" t="s">
        <v>16</v>
      </c>
      <c r="C1930" s="166">
        <v>42644</v>
      </c>
      <c r="D1930" s="159" t="s">
        <v>15</v>
      </c>
      <c r="E1930" s="159" t="s">
        <v>28</v>
      </c>
      <c r="F1930" s="159" t="s">
        <v>61</v>
      </c>
      <c r="G1930" s="159" t="s">
        <v>25</v>
      </c>
      <c r="H1930" s="174" t="s">
        <v>55</v>
      </c>
      <c r="I1930" s="175">
        <v>0</v>
      </c>
      <c r="J1930" s="23"/>
    </row>
    <row r="1931" spans="1:10" x14ac:dyDescent="0.25">
      <c r="A1931" s="65" t="str">
        <f t="shared" si="30"/>
        <v>Cohort 201542644G4 (exclusief Den Haag)Man23 tot 30 jaarOverigVoortgezet onderwijs</v>
      </c>
      <c r="B1931" s="159" t="s">
        <v>16</v>
      </c>
      <c r="C1931" s="166">
        <v>42644</v>
      </c>
      <c r="D1931" s="159" t="s">
        <v>15</v>
      </c>
      <c r="E1931" s="159" t="s">
        <v>28</v>
      </c>
      <c r="F1931" s="159" t="s">
        <v>61</v>
      </c>
      <c r="G1931" s="159" t="s">
        <v>25</v>
      </c>
      <c r="H1931" s="174" t="s">
        <v>56</v>
      </c>
      <c r="I1931" s="175">
        <v>0</v>
      </c>
      <c r="J1931" s="23"/>
    </row>
    <row r="1932" spans="1:10" x14ac:dyDescent="0.25">
      <c r="A1932" s="65" t="str">
        <f t="shared" si="30"/>
        <v xml:space="preserve">Cohort 201542644G4 (exclusief Den Haag)Man23 tot 30 jaarOverigMiddelbaar beroepsonderwijs (mbo) </v>
      </c>
      <c r="B1932" s="159" t="s">
        <v>16</v>
      </c>
      <c r="C1932" s="166">
        <v>42644</v>
      </c>
      <c r="D1932" s="159" t="s">
        <v>15</v>
      </c>
      <c r="E1932" s="159" t="s">
        <v>28</v>
      </c>
      <c r="F1932" s="159" t="s">
        <v>61</v>
      </c>
      <c r="G1932" s="159" t="s">
        <v>25</v>
      </c>
      <c r="H1932" s="174" t="s">
        <v>57</v>
      </c>
      <c r="I1932" s="175">
        <v>5</v>
      </c>
      <c r="J1932" s="23"/>
    </row>
    <row r="1933" spans="1:10" x14ac:dyDescent="0.25">
      <c r="A1933" s="65" t="str">
        <f t="shared" si="30"/>
        <v xml:space="preserve">Cohort 201542644G4 (exclusief Den Haag)Man23 tot 30 jaarOverigHoger beroepsonderwijs (hbo) </v>
      </c>
      <c r="B1933" s="159" t="s">
        <v>16</v>
      </c>
      <c r="C1933" s="166">
        <v>42644</v>
      </c>
      <c r="D1933" s="159" t="s">
        <v>15</v>
      </c>
      <c r="E1933" s="159" t="s">
        <v>28</v>
      </c>
      <c r="F1933" s="159" t="s">
        <v>61</v>
      </c>
      <c r="G1933" s="159" t="s">
        <v>25</v>
      </c>
      <c r="H1933" s="174" t="s">
        <v>58</v>
      </c>
      <c r="I1933" s="175">
        <v>0</v>
      </c>
      <c r="J1933" s="23"/>
    </row>
    <row r="1934" spans="1:10" x14ac:dyDescent="0.25">
      <c r="A1934" s="65" t="str">
        <f t="shared" si="30"/>
        <v xml:space="preserve">Cohort 201542644G4 (exclusief Den Haag)Man23 tot 30 jaarOverigWetenschappelijk onderwijs (wo) </v>
      </c>
      <c r="B1934" s="159" t="s">
        <v>16</v>
      </c>
      <c r="C1934" s="166">
        <v>42644</v>
      </c>
      <c r="D1934" s="159" t="s">
        <v>15</v>
      </c>
      <c r="E1934" s="159" t="s">
        <v>28</v>
      </c>
      <c r="F1934" s="159" t="s">
        <v>61</v>
      </c>
      <c r="G1934" s="159" t="s">
        <v>25</v>
      </c>
      <c r="H1934" s="174" t="s">
        <v>59</v>
      </c>
      <c r="I1934" s="175">
        <v>0</v>
      </c>
      <c r="J1934" s="23"/>
    </row>
    <row r="1935" spans="1:10" x14ac:dyDescent="0.25">
      <c r="A1935" s="65" t="str">
        <f t="shared" si="30"/>
        <v>Cohort 201542644G4 (exclusief Den Haag)Man23 tot 30 jaarOverigGeen onderwijs</v>
      </c>
      <c r="B1935" s="159" t="s">
        <v>16</v>
      </c>
      <c r="C1935" s="166">
        <v>42644</v>
      </c>
      <c r="D1935" s="159" t="s">
        <v>15</v>
      </c>
      <c r="E1935" s="159" t="s">
        <v>28</v>
      </c>
      <c r="F1935" s="159" t="s">
        <v>61</v>
      </c>
      <c r="G1935" s="159" t="s">
        <v>25</v>
      </c>
      <c r="H1935" s="159" t="s">
        <v>60</v>
      </c>
      <c r="I1935" s="175">
        <v>75</v>
      </c>
      <c r="J1935" s="23"/>
    </row>
    <row r="1936" spans="1:10" x14ac:dyDescent="0.25">
      <c r="A1936" s="65" t="str">
        <f t="shared" si="30"/>
        <v>Cohort 201542644G4 (exclusief Den Haag)VrouwTotaalTotaalTotaal</v>
      </c>
      <c r="B1936" s="159" t="s">
        <v>16</v>
      </c>
      <c r="C1936" s="166">
        <v>42644</v>
      </c>
      <c r="D1936" s="159" t="s">
        <v>15</v>
      </c>
      <c r="E1936" s="159" t="s">
        <v>29</v>
      </c>
      <c r="F1936" s="159" t="s">
        <v>8</v>
      </c>
      <c r="G1936" s="159" t="s">
        <v>8</v>
      </c>
      <c r="H1936" s="162" t="s">
        <v>8</v>
      </c>
      <c r="I1936" s="175">
        <v>470</v>
      </c>
      <c r="J1936" s="23"/>
    </row>
    <row r="1937" spans="1:10" x14ac:dyDescent="0.25">
      <c r="A1937" s="65" t="str">
        <f t="shared" si="30"/>
        <v xml:space="preserve">Cohort 201542644G4 (exclusief Den Haag)VrouwTotaalTotaalPrimair onderwijs </v>
      </c>
      <c r="B1937" s="159" t="s">
        <v>16</v>
      </c>
      <c r="C1937" s="166">
        <v>42644</v>
      </c>
      <c r="D1937" s="159" t="s">
        <v>15</v>
      </c>
      <c r="E1937" s="159" t="s">
        <v>29</v>
      </c>
      <c r="F1937" s="159" t="s">
        <v>8</v>
      </c>
      <c r="G1937" s="159" t="s">
        <v>8</v>
      </c>
      <c r="H1937" s="174" t="s">
        <v>55</v>
      </c>
      <c r="I1937" s="175">
        <v>135</v>
      </c>
      <c r="J1937" s="23"/>
    </row>
    <row r="1938" spans="1:10" x14ac:dyDescent="0.25">
      <c r="A1938" s="65" t="str">
        <f t="shared" si="30"/>
        <v>Cohort 201542644G4 (exclusief Den Haag)VrouwTotaalTotaalVoortgezet onderwijs</v>
      </c>
      <c r="B1938" s="159" t="s">
        <v>16</v>
      </c>
      <c r="C1938" s="166">
        <v>42644</v>
      </c>
      <c r="D1938" s="159" t="s">
        <v>15</v>
      </c>
      <c r="E1938" s="159" t="s">
        <v>29</v>
      </c>
      <c r="F1938" s="159" t="s">
        <v>8</v>
      </c>
      <c r="G1938" s="159" t="s">
        <v>8</v>
      </c>
      <c r="H1938" s="174" t="s">
        <v>56</v>
      </c>
      <c r="I1938" s="175">
        <v>60</v>
      </c>
      <c r="J1938" s="23"/>
    </row>
    <row r="1939" spans="1:10" x14ac:dyDescent="0.25">
      <c r="A1939" s="65" t="str">
        <f t="shared" si="30"/>
        <v xml:space="preserve">Cohort 201542644G4 (exclusief Den Haag)VrouwTotaalTotaalMiddelbaar beroepsonderwijs (mbo) </v>
      </c>
      <c r="B1939" s="159" t="s">
        <v>16</v>
      </c>
      <c r="C1939" s="166">
        <v>42644</v>
      </c>
      <c r="D1939" s="159" t="s">
        <v>15</v>
      </c>
      <c r="E1939" s="159" t="s">
        <v>29</v>
      </c>
      <c r="F1939" s="159" t="s">
        <v>8</v>
      </c>
      <c r="G1939" s="159" t="s">
        <v>8</v>
      </c>
      <c r="H1939" s="174" t="s">
        <v>57</v>
      </c>
      <c r="I1939" s="175">
        <v>10</v>
      </c>
      <c r="J1939" s="23"/>
    </row>
    <row r="1940" spans="1:10" x14ac:dyDescent="0.25">
      <c r="A1940" s="65" t="str">
        <f t="shared" si="30"/>
        <v xml:space="preserve">Cohort 201542644G4 (exclusief Den Haag)VrouwTotaalTotaalHoger beroepsonderwijs (hbo) </v>
      </c>
      <c r="B1940" s="159" t="s">
        <v>16</v>
      </c>
      <c r="C1940" s="166">
        <v>42644</v>
      </c>
      <c r="D1940" s="159" t="s">
        <v>15</v>
      </c>
      <c r="E1940" s="159" t="s">
        <v>29</v>
      </c>
      <c r="F1940" s="159" t="s">
        <v>8</v>
      </c>
      <c r="G1940" s="159" t="s">
        <v>8</v>
      </c>
      <c r="H1940" s="174" t="s">
        <v>58</v>
      </c>
      <c r="I1940" s="175">
        <v>5</v>
      </c>
      <c r="J1940" s="23"/>
    </row>
    <row r="1941" spans="1:10" x14ac:dyDescent="0.25">
      <c r="A1941" s="65" t="str">
        <f t="shared" si="30"/>
        <v xml:space="preserve">Cohort 201542644G4 (exclusief Den Haag)VrouwTotaalTotaalWetenschappelijk onderwijs (wo) </v>
      </c>
      <c r="B1941" s="159" t="s">
        <v>16</v>
      </c>
      <c r="C1941" s="166">
        <v>42644</v>
      </c>
      <c r="D1941" s="159" t="s">
        <v>15</v>
      </c>
      <c r="E1941" s="159" t="s">
        <v>29</v>
      </c>
      <c r="F1941" s="159" t="s">
        <v>8</v>
      </c>
      <c r="G1941" s="159" t="s">
        <v>8</v>
      </c>
      <c r="H1941" s="174" t="s">
        <v>59</v>
      </c>
      <c r="I1941" s="175">
        <v>0</v>
      </c>
      <c r="J1941" s="23"/>
    </row>
    <row r="1942" spans="1:10" x14ac:dyDescent="0.25">
      <c r="A1942" s="65" t="str">
        <f t="shared" si="30"/>
        <v>Cohort 201542644G4 (exclusief Den Haag)VrouwTotaalTotaalGeen onderwijs</v>
      </c>
      <c r="B1942" s="159" t="s">
        <v>16</v>
      </c>
      <c r="C1942" s="166">
        <v>42644</v>
      </c>
      <c r="D1942" s="159" t="s">
        <v>15</v>
      </c>
      <c r="E1942" s="159" t="s">
        <v>29</v>
      </c>
      <c r="F1942" s="159" t="s">
        <v>8</v>
      </c>
      <c r="G1942" s="159" t="s">
        <v>8</v>
      </c>
      <c r="H1942" s="159" t="s">
        <v>60</v>
      </c>
      <c r="I1942" s="175">
        <v>275</v>
      </c>
      <c r="J1942" s="23"/>
    </row>
    <row r="1943" spans="1:10" x14ac:dyDescent="0.25">
      <c r="A1943" s="65" t="str">
        <f t="shared" si="30"/>
        <v>Cohort 201542644G4 (exclusief Den Haag)VrouwTotaalSyriëTotaal</v>
      </c>
      <c r="B1943" s="159" t="s">
        <v>16</v>
      </c>
      <c r="C1943" s="166">
        <v>42644</v>
      </c>
      <c r="D1943" s="159" t="s">
        <v>15</v>
      </c>
      <c r="E1943" s="159" t="s">
        <v>29</v>
      </c>
      <c r="F1943" s="159" t="s">
        <v>8</v>
      </c>
      <c r="G1943" s="159" t="s">
        <v>23</v>
      </c>
      <c r="H1943" s="162" t="s">
        <v>8</v>
      </c>
      <c r="I1943" s="175">
        <v>275</v>
      </c>
      <c r="J1943" s="23"/>
    </row>
    <row r="1944" spans="1:10" x14ac:dyDescent="0.25">
      <c r="A1944" s="65" t="str">
        <f t="shared" si="30"/>
        <v xml:space="preserve">Cohort 201542644G4 (exclusief Den Haag)VrouwTotaalSyriëPrimair onderwijs </v>
      </c>
      <c r="B1944" s="159" t="s">
        <v>16</v>
      </c>
      <c r="C1944" s="166">
        <v>42644</v>
      </c>
      <c r="D1944" s="159" t="s">
        <v>15</v>
      </c>
      <c r="E1944" s="159" t="s">
        <v>29</v>
      </c>
      <c r="F1944" s="159" t="s">
        <v>8</v>
      </c>
      <c r="G1944" s="159" t="s">
        <v>23</v>
      </c>
      <c r="H1944" s="174" t="s">
        <v>55</v>
      </c>
      <c r="I1944" s="175">
        <v>100</v>
      </c>
      <c r="J1944" s="23"/>
    </row>
    <row r="1945" spans="1:10" x14ac:dyDescent="0.25">
      <c r="A1945" s="65" t="str">
        <f t="shared" si="30"/>
        <v>Cohort 201542644G4 (exclusief Den Haag)VrouwTotaalSyriëVoortgezet onderwijs</v>
      </c>
      <c r="B1945" s="159" t="s">
        <v>16</v>
      </c>
      <c r="C1945" s="166">
        <v>42644</v>
      </c>
      <c r="D1945" s="159" t="s">
        <v>15</v>
      </c>
      <c r="E1945" s="159" t="s">
        <v>29</v>
      </c>
      <c r="F1945" s="159" t="s">
        <v>8</v>
      </c>
      <c r="G1945" s="159" t="s">
        <v>23</v>
      </c>
      <c r="H1945" s="174" t="s">
        <v>56</v>
      </c>
      <c r="I1945" s="175">
        <v>35</v>
      </c>
      <c r="J1945" s="23"/>
    </row>
    <row r="1946" spans="1:10" x14ac:dyDescent="0.25">
      <c r="A1946" s="65" t="str">
        <f t="shared" si="30"/>
        <v xml:space="preserve">Cohort 201542644G4 (exclusief Den Haag)VrouwTotaalSyriëMiddelbaar beroepsonderwijs (mbo) </v>
      </c>
      <c r="B1946" s="159" t="s">
        <v>16</v>
      </c>
      <c r="C1946" s="166">
        <v>42644</v>
      </c>
      <c r="D1946" s="159" t="s">
        <v>15</v>
      </c>
      <c r="E1946" s="159" t="s">
        <v>29</v>
      </c>
      <c r="F1946" s="159" t="s">
        <v>8</v>
      </c>
      <c r="G1946" s="159" t="s">
        <v>23</v>
      </c>
      <c r="H1946" s="174" t="s">
        <v>57</v>
      </c>
      <c r="I1946" s="175">
        <v>5</v>
      </c>
      <c r="J1946" s="23"/>
    </row>
    <row r="1947" spans="1:10" x14ac:dyDescent="0.25">
      <c r="A1947" s="65" t="str">
        <f t="shared" si="30"/>
        <v xml:space="preserve">Cohort 201542644G4 (exclusief Den Haag)VrouwTotaalSyriëHoger beroepsonderwijs (hbo) </v>
      </c>
      <c r="B1947" s="159" t="s">
        <v>16</v>
      </c>
      <c r="C1947" s="166">
        <v>42644</v>
      </c>
      <c r="D1947" s="159" t="s">
        <v>15</v>
      </c>
      <c r="E1947" s="159" t="s">
        <v>29</v>
      </c>
      <c r="F1947" s="159" t="s">
        <v>8</v>
      </c>
      <c r="G1947" s="159" t="s">
        <v>23</v>
      </c>
      <c r="H1947" s="174" t="s">
        <v>58</v>
      </c>
      <c r="I1947" s="175">
        <v>0</v>
      </c>
      <c r="J1947" s="23"/>
    </row>
    <row r="1948" spans="1:10" x14ac:dyDescent="0.25">
      <c r="A1948" s="65" t="str">
        <f t="shared" si="30"/>
        <v xml:space="preserve">Cohort 201542644G4 (exclusief Den Haag)VrouwTotaalSyriëWetenschappelijk onderwijs (wo) </v>
      </c>
      <c r="B1948" s="159" t="s">
        <v>16</v>
      </c>
      <c r="C1948" s="166">
        <v>42644</v>
      </c>
      <c r="D1948" s="159" t="s">
        <v>15</v>
      </c>
      <c r="E1948" s="159" t="s">
        <v>29</v>
      </c>
      <c r="F1948" s="159" t="s">
        <v>8</v>
      </c>
      <c r="G1948" s="159" t="s">
        <v>23</v>
      </c>
      <c r="H1948" s="174" t="s">
        <v>59</v>
      </c>
      <c r="I1948" s="175">
        <v>0</v>
      </c>
      <c r="J1948" s="23"/>
    </row>
    <row r="1949" spans="1:10" x14ac:dyDescent="0.25">
      <c r="A1949" s="65" t="str">
        <f t="shared" si="30"/>
        <v>Cohort 201542644G4 (exclusief Den Haag)VrouwTotaalSyriëGeen onderwijs</v>
      </c>
      <c r="B1949" s="159" t="s">
        <v>16</v>
      </c>
      <c r="C1949" s="166">
        <v>42644</v>
      </c>
      <c r="D1949" s="159" t="s">
        <v>15</v>
      </c>
      <c r="E1949" s="159" t="s">
        <v>29</v>
      </c>
      <c r="F1949" s="159" t="s">
        <v>8</v>
      </c>
      <c r="G1949" s="159" t="s">
        <v>23</v>
      </c>
      <c r="H1949" s="159" t="s">
        <v>60</v>
      </c>
      <c r="I1949" s="175">
        <v>135</v>
      </c>
      <c r="J1949" s="23"/>
    </row>
    <row r="1950" spans="1:10" x14ac:dyDescent="0.25">
      <c r="A1950" s="65" t="str">
        <f t="shared" si="30"/>
        <v>Cohort 201542644G4 (exclusief Den Haag)VrouwTotaalEritreaTotaal</v>
      </c>
      <c r="B1950" s="159" t="s">
        <v>16</v>
      </c>
      <c r="C1950" s="166">
        <v>42644</v>
      </c>
      <c r="D1950" s="159" t="s">
        <v>15</v>
      </c>
      <c r="E1950" s="159" t="s">
        <v>29</v>
      </c>
      <c r="F1950" s="159" t="s">
        <v>8</v>
      </c>
      <c r="G1950" s="159" t="s">
        <v>24</v>
      </c>
      <c r="H1950" s="162" t="s">
        <v>8</v>
      </c>
      <c r="I1950" s="175">
        <v>75</v>
      </c>
      <c r="J1950" s="23"/>
    </row>
    <row r="1951" spans="1:10" x14ac:dyDescent="0.25">
      <c r="A1951" s="65" t="str">
        <f t="shared" si="30"/>
        <v xml:space="preserve">Cohort 201542644G4 (exclusief Den Haag)VrouwTotaalEritreaPrimair onderwijs </v>
      </c>
      <c r="B1951" s="159" t="s">
        <v>16</v>
      </c>
      <c r="C1951" s="166">
        <v>42644</v>
      </c>
      <c r="D1951" s="159" t="s">
        <v>15</v>
      </c>
      <c r="E1951" s="159" t="s">
        <v>29</v>
      </c>
      <c r="F1951" s="159" t="s">
        <v>8</v>
      </c>
      <c r="G1951" s="159" t="s">
        <v>24</v>
      </c>
      <c r="H1951" s="174" t="s">
        <v>55</v>
      </c>
      <c r="I1951" s="175">
        <v>5</v>
      </c>
      <c r="J1951" s="23"/>
    </row>
    <row r="1952" spans="1:10" x14ac:dyDescent="0.25">
      <c r="A1952" s="65" t="str">
        <f t="shared" si="30"/>
        <v>Cohort 201542644G4 (exclusief Den Haag)VrouwTotaalEritreaVoortgezet onderwijs</v>
      </c>
      <c r="B1952" s="159" t="s">
        <v>16</v>
      </c>
      <c r="C1952" s="166">
        <v>42644</v>
      </c>
      <c r="D1952" s="159" t="s">
        <v>15</v>
      </c>
      <c r="E1952" s="159" t="s">
        <v>29</v>
      </c>
      <c r="F1952" s="159" t="s">
        <v>8</v>
      </c>
      <c r="G1952" s="159" t="s">
        <v>24</v>
      </c>
      <c r="H1952" s="174" t="s">
        <v>56</v>
      </c>
      <c r="I1952" s="175">
        <v>0</v>
      </c>
      <c r="J1952" s="23"/>
    </row>
    <row r="1953" spans="1:10" x14ac:dyDescent="0.25">
      <c r="A1953" s="65" t="str">
        <f t="shared" si="30"/>
        <v xml:space="preserve">Cohort 201542644G4 (exclusief Den Haag)VrouwTotaalEritreaMiddelbaar beroepsonderwijs (mbo) </v>
      </c>
      <c r="B1953" s="159" t="s">
        <v>16</v>
      </c>
      <c r="C1953" s="166">
        <v>42644</v>
      </c>
      <c r="D1953" s="159" t="s">
        <v>15</v>
      </c>
      <c r="E1953" s="159" t="s">
        <v>29</v>
      </c>
      <c r="F1953" s="159" t="s">
        <v>8</v>
      </c>
      <c r="G1953" s="159" t="s">
        <v>24</v>
      </c>
      <c r="H1953" s="174" t="s">
        <v>57</v>
      </c>
      <c r="I1953" s="175">
        <v>0</v>
      </c>
      <c r="J1953" s="23"/>
    </row>
    <row r="1954" spans="1:10" x14ac:dyDescent="0.25">
      <c r="A1954" s="65" t="str">
        <f t="shared" si="30"/>
        <v xml:space="preserve">Cohort 201542644G4 (exclusief Den Haag)VrouwTotaalEritreaHoger beroepsonderwijs (hbo) </v>
      </c>
      <c r="B1954" s="159" t="s">
        <v>16</v>
      </c>
      <c r="C1954" s="166">
        <v>42644</v>
      </c>
      <c r="D1954" s="159" t="s">
        <v>15</v>
      </c>
      <c r="E1954" s="159" t="s">
        <v>29</v>
      </c>
      <c r="F1954" s="159" t="s">
        <v>8</v>
      </c>
      <c r="G1954" s="159" t="s">
        <v>24</v>
      </c>
      <c r="H1954" s="174" t="s">
        <v>58</v>
      </c>
      <c r="I1954" s="175">
        <v>0</v>
      </c>
      <c r="J1954" s="23"/>
    </row>
    <row r="1955" spans="1:10" x14ac:dyDescent="0.25">
      <c r="A1955" s="65" t="str">
        <f t="shared" si="30"/>
        <v xml:space="preserve">Cohort 201542644G4 (exclusief Den Haag)VrouwTotaalEritreaWetenschappelijk onderwijs (wo) </v>
      </c>
      <c r="B1955" s="159" t="s">
        <v>16</v>
      </c>
      <c r="C1955" s="166">
        <v>42644</v>
      </c>
      <c r="D1955" s="159" t="s">
        <v>15</v>
      </c>
      <c r="E1955" s="159" t="s">
        <v>29</v>
      </c>
      <c r="F1955" s="159" t="s">
        <v>8</v>
      </c>
      <c r="G1955" s="159" t="s">
        <v>24</v>
      </c>
      <c r="H1955" s="174" t="s">
        <v>59</v>
      </c>
      <c r="I1955" s="175">
        <v>0</v>
      </c>
      <c r="J1955" s="23"/>
    </row>
    <row r="1956" spans="1:10" x14ac:dyDescent="0.25">
      <c r="A1956" s="65" t="str">
        <f t="shared" si="30"/>
        <v>Cohort 201542644G4 (exclusief Den Haag)VrouwTotaalEritreaGeen onderwijs</v>
      </c>
      <c r="B1956" s="159" t="s">
        <v>16</v>
      </c>
      <c r="C1956" s="166">
        <v>42644</v>
      </c>
      <c r="D1956" s="159" t="s">
        <v>15</v>
      </c>
      <c r="E1956" s="159" t="s">
        <v>29</v>
      </c>
      <c r="F1956" s="159" t="s">
        <v>8</v>
      </c>
      <c r="G1956" s="159" t="s">
        <v>24</v>
      </c>
      <c r="H1956" s="159" t="s">
        <v>60</v>
      </c>
      <c r="I1956" s="175">
        <v>70</v>
      </c>
      <c r="J1956" s="23"/>
    </row>
    <row r="1957" spans="1:10" x14ac:dyDescent="0.25">
      <c r="A1957" s="65" t="str">
        <f t="shared" si="30"/>
        <v>Cohort 201542644G4 (exclusief Den Haag)VrouwTotaalOverigTotaal</v>
      </c>
      <c r="B1957" s="159" t="s">
        <v>16</v>
      </c>
      <c r="C1957" s="166">
        <v>42644</v>
      </c>
      <c r="D1957" s="159" t="s">
        <v>15</v>
      </c>
      <c r="E1957" s="159" t="s">
        <v>29</v>
      </c>
      <c r="F1957" s="159" t="s">
        <v>8</v>
      </c>
      <c r="G1957" s="159" t="s">
        <v>25</v>
      </c>
      <c r="H1957" s="162" t="s">
        <v>8</v>
      </c>
      <c r="I1957" s="175">
        <v>120</v>
      </c>
      <c r="J1957" s="23"/>
    </row>
    <row r="1958" spans="1:10" x14ac:dyDescent="0.25">
      <c r="A1958" s="65" t="str">
        <f t="shared" si="30"/>
        <v xml:space="preserve">Cohort 201542644G4 (exclusief Den Haag)VrouwTotaalOverigPrimair onderwijs </v>
      </c>
      <c r="B1958" s="159" t="s">
        <v>16</v>
      </c>
      <c r="C1958" s="166">
        <v>42644</v>
      </c>
      <c r="D1958" s="159" t="s">
        <v>15</v>
      </c>
      <c r="E1958" s="159" t="s">
        <v>29</v>
      </c>
      <c r="F1958" s="159" t="s">
        <v>8</v>
      </c>
      <c r="G1958" s="159" t="s">
        <v>25</v>
      </c>
      <c r="H1958" s="174" t="s">
        <v>55</v>
      </c>
      <c r="I1958" s="175">
        <v>30</v>
      </c>
      <c r="J1958" s="23"/>
    </row>
    <row r="1959" spans="1:10" x14ac:dyDescent="0.25">
      <c r="A1959" s="65" t="str">
        <f t="shared" si="30"/>
        <v>Cohort 201542644G4 (exclusief Den Haag)VrouwTotaalOverigVoortgezet onderwijs</v>
      </c>
      <c r="B1959" s="159" t="s">
        <v>16</v>
      </c>
      <c r="C1959" s="166">
        <v>42644</v>
      </c>
      <c r="D1959" s="159" t="s">
        <v>15</v>
      </c>
      <c r="E1959" s="159" t="s">
        <v>29</v>
      </c>
      <c r="F1959" s="159" t="s">
        <v>8</v>
      </c>
      <c r="G1959" s="159" t="s">
        <v>25</v>
      </c>
      <c r="H1959" s="174" t="s">
        <v>56</v>
      </c>
      <c r="I1959" s="175">
        <v>25</v>
      </c>
      <c r="J1959" s="23"/>
    </row>
    <row r="1960" spans="1:10" x14ac:dyDescent="0.25">
      <c r="A1960" s="65" t="str">
        <f t="shared" si="30"/>
        <v xml:space="preserve">Cohort 201542644G4 (exclusief Den Haag)VrouwTotaalOverigMiddelbaar beroepsonderwijs (mbo) </v>
      </c>
      <c r="B1960" s="159" t="s">
        <v>16</v>
      </c>
      <c r="C1960" s="166">
        <v>42644</v>
      </c>
      <c r="D1960" s="159" t="s">
        <v>15</v>
      </c>
      <c r="E1960" s="159" t="s">
        <v>29</v>
      </c>
      <c r="F1960" s="159" t="s">
        <v>8</v>
      </c>
      <c r="G1960" s="159" t="s">
        <v>25</v>
      </c>
      <c r="H1960" s="174" t="s">
        <v>57</v>
      </c>
      <c r="I1960" s="175">
        <v>5</v>
      </c>
      <c r="J1960" s="23"/>
    </row>
    <row r="1961" spans="1:10" x14ac:dyDescent="0.25">
      <c r="A1961" s="65" t="str">
        <f t="shared" si="30"/>
        <v xml:space="preserve">Cohort 201542644G4 (exclusief Den Haag)VrouwTotaalOverigHoger beroepsonderwijs (hbo) </v>
      </c>
      <c r="B1961" s="159" t="s">
        <v>16</v>
      </c>
      <c r="C1961" s="166">
        <v>42644</v>
      </c>
      <c r="D1961" s="159" t="s">
        <v>15</v>
      </c>
      <c r="E1961" s="159" t="s">
        <v>29</v>
      </c>
      <c r="F1961" s="159" t="s">
        <v>8</v>
      </c>
      <c r="G1961" s="159" t="s">
        <v>25</v>
      </c>
      <c r="H1961" s="174" t="s">
        <v>58</v>
      </c>
      <c r="I1961" s="175">
        <v>5</v>
      </c>
      <c r="J1961" s="23"/>
    </row>
    <row r="1962" spans="1:10" x14ac:dyDescent="0.25">
      <c r="A1962" s="65" t="str">
        <f t="shared" si="30"/>
        <v xml:space="preserve">Cohort 201542644G4 (exclusief Den Haag)VrouwTotaalOverigWetenschappelijk onderwijs (wo) </v>
      </c>
      <c r="B1962" s="159" t="s">
        <v>16</v>
      </c>
      <c r="C1962" s="166">
        <v>42644</v>
      </c>
      <c r="D1962" s="159" t="s">
        <v>15</v>
      </c>
      <c r="E1962" s="159" t="s">
        <v>29</v>
      </c>
      <c r="F1962" s="159" t="s">
        <v>8</v>
      </c>
      <c r="G1962" s="159" t="s">
        <v>25</v>
      </c>
      <c r="H1962" s="174" t="s">
        <v>59</v>
      </c>
      <c r="I1962" s="175">
        <v>0</v>
      </c>
      <c r="J1962" s="23"/>
    </row>
    <row r="1963" spans="1:10" x14ac:dyDescent="0.25">
      <c r="A1963" s="65" t="str">
        <f t="shared" si="30"/>
        <v>Cohort 201542644G4 (exclusief Den Haag)VrouwTotaalOverigGeen onderwijs</v>
      </c>
      <c r="B1963" s="159" t="s">
        <v>16</v>
      </c>
      <c r="C1963" s="166">
        <v>42644</v>
      </c>
      <c r="D1963" s="159" t="s">
        <v>15</v>
      </c>
      <c r="E1963" s="159" t="s">
        <v>29</v>
      </c>
      <c r="F1963" s="159" t="s">
        <v>8</v>
      </c>
      <c r="G1963" s="159" t="s">
        <v>25</v>
      </c>
      <c r="H1963" s="159" t="s">
        <v>60</v>
      </c>
      <c r="I1963" s="175">
        <v>70</v>
      </c>
      <c r="J1963" s="23"/>
    </row>
    <row r="1964" spans="1:10" x14ac:dyDescent="0.25">
      <c r="A1964" s="65" t="str">
        <f t="shared" si="30"/>
        <v>Cohort 201542644G4 (exclusief Den Haag)Vrouw0 tot 23 jaarTotaalTotaal</v>
      </c>
      <c r="B1964" s="159" t="s">
        <v>16</v>
      </c>
      <c r="C1964" s="166">
        <v>42644</v>
      </c>
      <c r="D1964" s="159" t="s">
        <v>15</v>
      </c>
      <c r="E1964" s="159" t="s">
        <v>29</v>
      </c>
      <c r="F1964" s="159" t="s">
        <v>26</v>
      </c>
      <c r="G1964" s="159" t="s">
        <v>8</v>
      </c>
      <c r="H1964" s="162" t="s">
        <v>8</v>
      </c>
      <c r="I1964" s="175">
        <v>295</v>
      </c>
      <c r="J1964" s="23"/>
    </row>
    <row r="1965" spans="1:10" x14ac:dyDescent="0.25">
      <c r="A1965" s="65" t="str">
        <f t="shared" si="30"/>
        <v xml:space="preserve">Cohort 201542644G4 (exclusief Den Haag)Vrouw0 tot 23 jaarTotaalPrimair onderwijs </v>
      </c>
      <c r="B1965" s="159" t="s">
        <v>16</v>
      </c>
      <c r="C1965" s="166">
        <v>42644</v>
      </c>
      <c r="D1965" s="159" t="s">
        <v>15</v>
      </c>
      <c r="E1965" s="159" t="s">
        <v>29</v>
      </c>
      <c r="F1965" s="159" t="s">
        <v>26</v>
      </c>
      <c r="G1965" s="159" t="s">
        <v>8</v>
      </c>
      <c r="H1965" s="174" t="s">
        <v>55</v>
      </c>
      <c r="I1965" s="175">
        <v>135</v>
      </c>
      <c r="J1965" s="23"/>
    </row>
    <row r="1966" spans="1:10" x14ac:dyDescent="0.25">
      <c r="A1966" s="65" t="str">
        <f t="shared" si="30"/>
        <v>Cohort 201542644G4 (exclusief Den Haag)Vrouw0 tot 23 jaarTotaalVoortgezet onderwijs</v>
      </c>
      <c r="B1966" s="159" t="s">
        <v>16</v>
      </c>
      <c r="C1966" s="166">
        <v>42644</v>
      </c>
      <c r="D1966" s="159" t="s">
        <v>15</v>
      </c>
      <c r="E1966" s="159" t="s">
        <v>29</v>
      </c>
      <c r="F1966" s="159" t="s">
        <v>26</v>
      </c>
      <c r="G1966" s="159" t="s">
        <v>8</v>
      </c>
      <c r="H1966" s="174" t="s">
        <v>56</v>
      </c>
      <c r="I1966" s="175">
        <v>60</v>
      </c>
      <c r="J1966" s="23"/>
    </row>
    <row r="1967" spans="1:10" x14ac:dyDescent="0.25">
      <c r="A1967" s="65" t="str">
        <f t="shared" si="30"/>
        <v xml:space="preserve">Cohort 201542644G4 (exclusief Den Haag)Vrouw0 tot 23 jaarTotaalMiddelbaar beroepsonderwijs (mbo) </v>
      </c>
      <c r="B1967" s="159" t="s">
        <v>16</v>
      </c>
      <c r="C1967" s="166">
        <v>42644</v>
      </c>
      <c r="D1967" s="159" t="s">
        <v>15</v>
      </c>
      <c r="E1967" s="159" t="s">
        <v>29</v>
      </c>
      <c r="F1967" s="159" t="s">
        <v>26</v>
      </c>
      <c r="G1967" s="159" t="s">
        <v>8</v>
      </c>
      <c r="H1967" s="174" t="s">
        <v>57</v>
      </c>
      <c r="I1967" s="175">
        <v>10</v>
      </c>
      <c r="J1967" s="23"/>
    </row>
    <row r="1968" spans="1:10" x14ac:dyDescent="0.25">
      <c r="A1968" s="65" t="str">
        <f t="shared" si="30"/>
        <v xml:space="preserve">Cohort 201542644G4 (exclusief Den Haag)Vrouw0 tot 23 jaarTotaalHoger beroepsonderwijs (hbo) </v>
      </c>
      <c r="B1968" s="159" t="s">
        <v>16</v>
      </c>
      <c r="C1968" s="166">
        <v>42644</v>
      </c>
      <c r="D1968" s="159" t="s">
        <v>15</v>
      </c>
      <c r="E1968" s="159" t="s">
        <v>29</v>
      </c>
      <c r="F1968" s="159" t="s">
        <v>26</v>
      </c>
      <c r="G1968" s="159" t="s">
        <v>8</v>
      </c>
      <c r="H1968" s="174" t="s">
        <v>58</v>
      </c>
      <c r="I1968" s="175">
        <v>0</v>
      </c>
      <c r="J1968" s="23"/>
    </row>
    <row r="1969" spans="1:10" x14ac:dyDescent="0.25">
      <c r="A1969" s="65" t="str">
        <f t="shared" si="30"/>
        <v xml:space="preserve">Cohort 201542644G4 (exclusief Den Haag)Vrouw0 tot 23 jaarTotaalWetenschappelijk onderwijs (wo) </v>
      </c>
      <c r="B1969" s="159" t="s">
        <v>16</v>
      </c>
      <c r="C1969" s="166">
        <v>42644</v>
      </c>
      <c r="D1969" s="159" t="s">
        <v>15</v>
      </c>
      <c r="E1969" s="159" t="s">
        <v>29</v>
      </c>
      <c r="F1969" s="159" t="s">
        <v>26</v>
      </c>
      <c r="G1969" s="159" t="s">
        <v>8</v>
      </c>
      <c r="H1969" s="174" t="s">
        <v>59</v>
      </c>
      <c r="I1969" s="175">
        <v>0</v>
      </c>
      <c r="J1969" s="23"/>
    </row>
    <row r="1970" spans="1:10" x14ac:dyDescent="0.25">
      <c r="A1970" s="65" t="str">
        <f t="shared" si="30"/>
        <v>Cohort 201542644G4 (exclusief Den Haag)Vrouw0 tot 23 jaarTotaalGeen onderwijs</v>
      </c>
      <c r="B1970" s="159" t="s">
        <v>16</v>
      </c>
      <c r="C1970" s="166">
        <v>42644</v>
      </c>
      <c r="D1970" s="159" t="s">
        <v>15</v>
      </c>
      <c r="E1970" s="159" t="s">
        <v>29</v>
      </c>
      <c r="F1970" s="159" t="s">
        <v>26</v>
      </c>
      <c r="G1970" s="159" t="s">
        <v>8</v>
      </c>
      <c r="H1970" s="159" t="s">
        <v>60</v>
      </c>
      <c r="I1970" s="175">
        <v>105</v>
      </c>
      <c r="J1970" s="23"/>
    </row>
    <row r="1971" spans="1:10" x14ac:dyDescent="0.25">
      <c r="A1971" s="65" t="str">
        <f t="shared" si="30"/>
        <v>Cohort 201542644G4 (exclusief Den Haag)Vrouw0 tot 23 jaarSyriëTotaal</v>
      </c>
      <c r="B1971" s="159" t="s">
        <v>16</v>
      </c>
      <c r="C1971" s="166">
        <v>42644</v>
      </c>
      <c r="D1971" s="159" t="s">
        <v>15</v>
      </c>
      <c r="E1971" s="159" t="s">
        <v>29</v>
      </c>
      <c r="F1971" s="159" t="s">
        <v>26</v>
      </c>
      <c r="G1971" s="159" t="s">
        <v>23</v>
      </c>
      <c r="H1971" s="162" t="s">
        <v>8</v>
      </c>
      <c r="I1971" s="175">
        <v>195</v>
      </c>
      <c r="J1971" s="23"/>
    </row>
    <row r="1972" spans="1:10" x14ac:dyDescent="0.25">
      <c r="A1972" s="65" t="str">
        <f t="shared" si="30"/>
        <v xml:space="preserve">Cohort 201542644G4 (exclusief Den Haag)Vrouw0 tot 23 jaarSyriëPrimair onderwijs </v>
      </c>
      <c r="B1972" s="159" t="s">
        <v>16</v>
      </c>
      <c r="C1972" s="166">
        <v>42644</v>
      </c>
      <c r="D1972" s="159" t="s">
        <v>15</v>
      </c>
      <c r="E1972" s="159" t="s">
        <v>29</v>
      </c>
      <c r="F1972" s="159" t="s">
        <v>26</v>
      </c>
      <c r="G1972" s="159" t="s">
        <v>23</v>
      </c>
      <c r="H1972" s="174" t="s">
        <v>55</v>
      </c>
      <c r="I1972" s="175">
        <v>100</v>
      </c>
      <c r="J1972" s="23"/>
    </row>
    <row r="1973" spans="1:10" x14ac:dyDescent="0.25">
      <c r="A1973" s="65" t="str">
        <f t="shared" si="30"/>
        <v>Cohort 201542644G4 (exclusief Den Haag)Vrouw0 tot 23 jaarSyriëVoortgezet onderwijs</v>
      </c>
      <c r="B1973" s="159" t="s">
        <v>16</v>
      </c>
      <c r="C1973" s="166">
        <v>42644</v>
      </c>
      <c r="D1973" s="159" t="s">
        <v>15</v>
      </c>
      <c r="E1973" s="159" t="s">
        <v>29</v>
      </c>
      <c r="F1973" s="159" t="s">
        <v>26</v>
      </c>
      <c r="G1973" s="159" t="s">
        <v>23</v>
      </c>
      <c r="H1973" s="174" t="s">
        <v>56</v>
      </c>
      <c r="I1973" s="175">
        <v>35</v>
      </c>
      <c r="J1973" s="23"/>
    </row>
    <row r="1974" spans="1:10" x14ac:dyDescent="0.25">
      <c r="A1974" s="65" t="str">
        <f t="shared" si="30"/>
        <v xml:space="preserve">Cohort 201542644G4 (exclusief Den Haag)Vrouw0 tot 23 jaarSyriëMiddelbaar beroepsonderwijs (mbo) </v>
      </c>
      <c r="B1974" s="159" t="s">
        <v>16</v>
      </c>
      <c r="C1974" s="166">
        <v>42644</v>
      </c>
      <c r="D1974" s="159" t="s">
        <v>15</v>
      </c>
      <c r="E1974" s="159" t="s">
        <v>29</v>
      </c>
      <c r="F1974" s="159" t="s">
        <v>26</v>
      </c>
      <c r="G1974" s="159" t="s">
        <v>23</v>
      </c>
      <c r="H1974" s="174" t="s">
        <v>57</v>
      </c>
      <c r="I1974" s="175">
        <v>5</v>
      </c>
      <c r="J1974" s="23"/>
    </row>
    <row r="1975" spans="1:10" x14ac:dyDescent="0.25">
      <c r="A1975" s="65" t="str">
        <f t="shared" si="30"/>
        <v xml:space="preserve">Cohort 201542644G4 (exclusief Den Haag)Vrouw0 tot 23 jaarSyriëHoger beroepsonderwijs (hbo) </v>
      </c>
      <c r="B1975" s="159" t="s">
        <v>16</v>
      </c>
      <c r="C1975" s="166">
        <v>42644</v>
      </c>
      <c r="D1975" s="159" t="s">
        <v>15</v>
      </c>
      <c r="E1975" s="159" t="s">
        <v>29</v>
      </c>
      <c r="F1975" s="159" t="s">
        <v>26</v>
      </c>
      <c r="G1975" s="159" t="s">
        <v>23</v>
      </c>
      <c r="H1975" s="174" t="s">
        <v>58</v>
      </c>
      <c r="I1975" s="175">
        <v>0</v>
      </c>
      <c r="J1975" s="23"/>
    </row>
    <row r="1976" spans="1:10" x14ac:dyDescent="0.25">
      <c r="A1976" s="65" t="str">
        <f t="shared" si="30"/>
        <v xml:space="preserve">Cohort 201542644G4 (exclusief Den Haag)Vrouw0 tot 23 jaarSyriëWetenschappelijk onderwijs (wo) </v>
      </c>
      <c r="B1976" s="159" t="s">
        <v>16</v>
      </c>
      <c r="C1976" s="166">
        <v>42644</v>
      </c>
      <c r="D1976" s="159" t="s">
        <v>15</v>
      </c>
      <c r="E1976" s="159" t="s">
        <v>29</v>
      </c>
      <c r="F1976" s="159" t="s">
        <v>26</v>
      </c>
      <c r="G1976" s="159" t="s">
        <v>23</v>
      </c>
      <c r="H1976" s="174" t="s">
        <v>59</v>
      </c>
      <c r="I1976" s="175">
        <v>0</v>
      </c>
      <c r="J1976" s="23"/>
    </row>
    <row r="1977" spans="1:10" x14ac:dyDescent="0.25">
      <c r="A1977" s="65" t="str">
        <f t="shared" si="30"/>
        <v>Cohort 201542644G4 (exclusief Den Haag)Vrouw0 tot 23 jaarSyriëGeen onderwijs</v>
      </c>
      <c r="B1977" s="159" t="s">
        <v>16</v>
      </c>
      <c r="C1977" s="166">
        <v>42644</v>
      </c>
      <c r="D1977" s="159" t="s">
        <v>15</v>
      </c>
      <c r="E1977" s="159" t="s">
        <v>29</v>
      </c>
      <c r="F1977" s="159" t="s">
        <v>26</v>
      </c>
      <c r="G1977" s="159" t="s">
        <v>23</v>
      </c>
      <c r="H1977" s="159" t="s">
        <v>60</v>
      </c>
      <c r="I1977" s="175">
        <v>55</v>
      </c>
      <c r="J1977" s="23"/>
    </row>
    <row r="1978" spans="1:10" x14ac:dyDescent="0.25">
      <c r="A1978" s="65" t="str">
        <f t="shared" si="30"/>
        <v>Cohort 201542644G4 (exclusief Den Haag)Vrouw0 tot 23 jaarEritreaTotaal</v>
      </c>
      <c r="B1978" s="159" t="s">
        <v>16</v>
      </c>
      <c r="C1978" s="166">
        <v>42644</v>
      </c>
      <c r="D1978" s="159" t="s">
        <v>15</v>
      </c>
      <c r="E1978" s="159" t="s">
        <v>29</v>
      </c>
      <c r="F1978" s="159" t="s">
        <v>26</v>
      </c>
      <c r="G1978" s="159" t="s">
        <v>24</v>
      </c>
      <c r="H1978" s="162" t="s">
        <v>8</v>
      </c>
      <c r="I1978" s="175">
        <v>25</v>
      </c>
      <c r="J1978" s="23"/>
    </row>
    <row r="1979" spans="1:10" x14ac:dyDescent="0.25">
      <c r="A1979" s="65" t="str">
        <f t="shared" si="30"/>
        <v xml:space="preserve">Cohort 201542644G4 (exclusief Den Haag)Vrouw0 tot 23 jaarEritreaPrimair onderwijs </v>
      </c>
      <c r="B1979" s="159" t="s">
        <v>16</v>
      </c>
      <c r="C1979" s="166">
        <v>42644</v>
      </c>
      <c r="D1979" s="159" t="s">
        <v>15</v>
      </c>
      <c r="E1979" s="159" t="s">
        <v>29</v>
      </c>
      <c r="F1979" s="159" t="s">
        <v>26</v>
      </c>
      <c r="G1979" s="159" t="s">
        <v>24</v>
      </c>
      <c r="H1979" s="174" t="s">
        <v>55</v>
      </c>
      <c r="I1979" s="175">
        <v>5</v>
      </c>
      <c r="J1979" s="23"/>
    </row>
    <row r="1980" spans="1:10" x14ac:dyDescent="0.25">
      <c r="A1980" s="65" t="str">
        <f t="shared" si="30"/>
        <v>Cohort 201542644G4 (exclusief Den Haag)Vrouw0 tot 23 jaarEritreaVoortgezet onderwijs</v>
      </c>
      <c r="B1980" s="159" t="s">
        <v>16</v>
      </c>
      <c r="C1980" s="166">
        <v>42644</v>
      </c>
      <c r="D1980" s="159" t="s">
        <v>15</v>
      </c>
      <c r="E1980" s="159" t="s">
        <v>29</v>
      </c>
      <c r="F1980" s="159" t="s">
        <v>26</v>
      </c>
      <c r="G1980" s="159" t="s">
        <v>24</v>
      </c>
      <c r="H1980" s="174" t="s">
        <v>56</v>
      </c>
      <c r="I1980" s="175">
        <v>0</v>
      </c>
      <c r="J1980" s="23"/>
    </row>
    <row r="1981" spans="1:10" x14ac:dyDescent="0.25">
      <c r="A1981" s="65" t="str">
        <f t="shared" si="30"/>
        <v xml:space="preserve">Cohort 201542644G4 (exclusief Den Haag)Vrouw0 tot 23 jaarEritreaMiddelbaar beroepsonderwijs (mbo) </v>
      </c>
      <c r="B1981" s="159" t="s">
        <v>16</v>
      </c>
      <c r="C1981" s="166">
        <v>42644</v>
      </c>
      <c r="D1981" s="159" t="s">
        <v>15</v>
      </c>
      <c r="E1981" s="159" t="s">
        <v>29</v>
      </c>
      <c r="F1981" s="159" t="s">
        <v>26</v>
      </c>
      <c r="G1981" s="159" t="s">
        <v>24</v>
      </c>
      <c r="H1981" s="174" t="s">
        <v>57</v>
      </c>
      <c r="I1981" s="175">
        <v>0</v>
      </c>
      <c r="J1981" s="23"/>
    </row>
    <row r="1982" spans="1:10" x14ac:dyDescent="0.25">
      <c r="A1982" s="65" t="str">
        <f t="shared" si="30"/>
        <v xml:space="preserve">Cohort 201542644G4 (exclusief Den Haag)Vrouw0 tot 23 jaarEritreaHoger beroepsonderwijs (hbo) </v>
      </c>
      <c r="B1982" s="159" t="s">
        <v>16</v>
      </c>
      <c r="C1982" s="166">
        <v>42644</v>
      </c>
      <c r="D1982" s="159" t="s">
        <v>15</v>
      </c>
      <c r="E1982" s="159" t="s">
        <v>29</v>
      </c>
      <c r="F1982" s="159" t="s">
        <v>26</v>
      </c>
      <c r="G1982" s="159" t="s">
        <v>24</v>
      </c>
      <c r="H1982" s="174" t="s">
        <v>58</v>
      </c>
      <c r="I1982" s="175">
        <v>0</v>
      </c>
      <c r="J1982" s="23"/>
    </row>
    <row r="1983" spans="1:10" x14ac:dyDescent="0.25">
      <c r="A1983" s="65" t="str">
        <f t="shared" si="30"/>
        <v xml:space="preserve">Cohort 201542644G4 (exclusief Den Haag)Vrouw0 tot 23 jaarEritreaWetenschappelijk onderwijs (wo) </v>
      </c>
      <c r="B1983" s="159" t="s">
        <v>16</v>
      </c>
      <c r="C1983" s="166">
        <v>42644</v>
      </c>
      <c r="D1983" s="159" t="s">
        <v>15</v>
      </c>
      <c r="E1983" s="159" t="s">
        <v>29</v>
      </c>
      <c r="F1983" s="159" t="s">
        <v>26</v>
      </c>
      <c r="G1983" s="159" t="s">
        <v>24</v>
      </c>
      <c r="H1983" s="174" t="s">
        <v>59</v>
      </c>
      <c r="I1983" s="175">
        <v>0</v>
      </c>
      <c r="J1983" s="23"/>
    </row>
    <row r="1984" spans="1:10" x14ac:dyDescent="0.25">
      <c r="A1984" s="65" t="str">
        <f t="shared" si="30"/>
        <v>Cohort 201542644G4 (exclusief Den Haag)Vrouw0 tot 23 jaarEritreaGeen onderwijs</v>
      </c>
      <c r="B1984" s="159" t="s">
        <v>16</v>
      </c>
      <c r="C1984" s="166">
        <v>42644</v>
      </c>
      <c r="D1984" s="159" t="s">
        <v>15</v>
      </c>
      <c r="E1984" s="159" t="s">
        <v>29</v>
      </c>
      <c r="F1984" s="159" t="s">
        <v>26</v>
      </c>
      <c r="G1984" s="159" t="s">
        <v>24</v>
      </c>
      <c r="H1984" s="159" t="s">
        <v>60</v>
      </c>
      <c r="I1984" s="175">
        <v>15</v>
      </c>
      <c r="J1984" s="23"/>
    </row>
    <row r="1985" spans="1:10" x14ac:dyDescent="0.25">
      <c r="A1985" s="65" t="str">
        <f t="shared" si="30"/>
        <v>Cohort 201542644G4 (exclusief Den Haag)Vrouw0 tot 23 jaarOverigTotaal</v>
      </c>
      <c r="B1985" s="159" t="s">
        <v>16</v>
      </c>
      <c r="C1985" s="166">
        <v>42644</v>
      </c>
      <c r="D1985" s="159" t="s">
        <v>15</v>
      </c>
      <c r="E1985" s="159" t="s">
        <v>29</v>
      </c>
      <c r="F1985" s="159" t="s">
        <v>26</v>
      </c>
      <c r="G1985" s="159" t="s">
        <v>25</v>
      </c>
      <c r="H1985" s="162" t="s">
        <v>8</v>
      </c>
      <c r="I1985" s="175">
        <v>80</v>
      </c>
      <c r="J1985" s="23"/>
    </row>
    <row r="1986" spans="1:10" x14ac:dyDescent="0.25">
      <c r="A1986" s="65" t="str">
        <f t="shared" si="30"/>
        <v xml:space="preserve">Cohort 201542644G4 (exclusief Den Haag)Vrouw0 tot 23 jaarOverigPrimair onderwijs </v>
      </c>
      <c r="B1986" s="159" t="s">
        <v>16</v>
      </c>
      <c r="C1986" s="166">
        <v>42644</v>
      </c>
      <c r="D1986" s="159" t="s">
        <v>15</v>
      </c>
      <c r="E1986" s="159" t="s">
        <v>29</v>
      </c>
      <c r="F1986" s="159" t="s">
        <v>26</v>
      </c>
      <c r="G1986" s="159" t="s">
        <v>25</v>
      </c>
      <c r="H1986" s="174" t="s">
        <v>55</v>
      </c>
      <c r="I1986" s="175">
        <v>30</v>
      </c>
      <c r="J1986" s="23"/>
    </row>
    <row r="1987" spans="1:10" x14ac:dyDescent="0.25">
      <c r="A1987" s="65" t="str">
        <f t="shared" si="30"/>
        <v>Cohort 201542644G4 (exclusief Den Haag)Vrouw0 tot 23 jaarOverigVoortgezet onderwijs</v>
      </c>
      <c r="B1987" s="159" t="s">
        <v>16</v>
      </c>
      <c r="C1987" s="166">
        <v>42644</v>
      </c>
      <c r="D1987" s="159" t="s">
        <v>15</v>
      </c>
      <c r="E1987" s="159" t="s">
        <v>29</v>
      </c>
      <c r="F1987" s="159" t="s">
        <v>26</v>
      </c>
      <c r="G1987" s="159" t="s">
        <v>25</v>
      </c>
      <c r="H1987" s="174" t="s">
        <v>56</v>
      </c>
      <c r="I1987" s="175">
        <v>25</v>
      </c>
      <c r="J1987" s="23"/>
    </row>
    <row r="1988" spans="1:10" x14ac:dyDescent="0.25">
      <c r="A1988" s="65" t="str">
        <f t="shared" si="30"/>
        <v xml:space="preserve">Cohort 201542644G4 (exclusief Den Haag)Vrouw0 tot 23 jaarOverigMiddelbaar beroepsonderwijs (mbo) </v>
      </c>
      <c r="B1988" s="159" t="s">
        <v>16</v>
      </c>
      <c r="C1988" s="166">
        <v>42644</v>
      </c>
      <c r="D1988" s="159" t="s">
        <v>15</v>
      </c>
      <c r="E1988" s="159" t="s">
        <v>29</v>
      </c>
      <c r="F1988" s="159" t="s">
        <v>26</v>
      </c>
      <c r="G1988" s="159" t="s">
        <v>25</v>
      </c>
      <c r="H1988" s="174" t="s">
        <v>57</v>
      </c>
      <c r="I1988" s="175">
        <v>5</v>
      </c>
      <c r="J1988" s="23"/>
    </row>
    <row r="1989" spans="1:10" x14ac:dyDescent="0.25">
      <c r="A1989" s="65" t="str">
        <f t="shared" ref="A1989:A2052" si="31">B1989&amp;C1989&amp;D1989&amp;E1989&amp;F1989&amp;G1989&amp;H1989</f>
        <v xml:space="preserve">Cohort 201542644G4 (exclusief Den Haag)Vrouw0 tot 23 jaarOverigHoger beroepsonderwijs (hbo) </v>
      </c>
      <c r="B1989" s="159" t="s">
        <v>16</v>
      </c>
      <c r="C1989" s="166">
        <v>42644</v>
      </c>
      <c r="D1989" s="159" t="s">
        <v>15</v>
      </c>
      <c r="E1989" s="159" t="s">
        <v>29</v>
      </c>
      <c r="F1989" s="159" t="s">
        <v>26</v>
      </c>
      <c r="G1989" s="159" t="s">
        <v>25</v>
      </c>
      <c r="H1989" s="174" t="s">
        <v>58</v>
      </c>
      <c r="I1989" s="175">
        <v>0</v>
      </c>
      <c r="J1989" s="23"/>
    </row>
    <row r="1990" spans="1:10" x14ac:dyDescent="0.25">
      <c r="A1990" s="65" t="str">
        <f t="shared" si="31"/>
        <v xml:space="preserve">Cohort 201542644G4 (exclusief Den Haag)Vrouw0 tot 23 jaarOverigWetenschappelijk onderwijs (wo) </v>
      </c>
      <c r="B1990" s="159" t="s">
        <v>16</v>
      </c>
      <c r="C1990" s="166">
        <v>42644</v>
      </c>
      <c r="D1990" s="159" t="s">
        <v>15</v>
      </c>
      <c r="E1990" s="159" t="s">
        <v>29</v>
      </c>
      <c r="F1990" s="159" t="s">
        <v>26</v>
      </c>
      <c r="G1990" s="159" t="s">
        <v>25</v>
      </c>
      <c r="H1990" s="174" t="s">
        <v>59</v>
      </c>
      <c r="I1990" s="175">
        <v>0</v>
      </c>
      <c r="J1990" s="23"/>
    </row>
    <row r="1991" spans="1:10" x14ac:dyDescent="0.25">
      <c r="A1991" s="65" t="str">
        <f t="shared" si="31"/>
        <v>Cohort 201542644G4 (exclusief Den Haag)Vrouw0 tot 23 jaarOverigGeen onderwijs</v>
      </c>
      <c r="B1991" s="159" t="s">
        <v>16</v>
      </c>
      <c r="C1991" s="166">
        <v>42644</v>
      </c>
      <c r="D1991" s="159" t="s">
        <v>15</v>
      </c>
      <c r="E1991" s="159" t="s">
        <v>29</v>
      </c>
      <c r="F1991" s="159" t="s">
        <v>26</v>
      </c>
      <c r="G1991" s="159" t="s">
        <v>25</v>
      </c>
      <c r="H1991" s="159" t="s">
        <v>60</v>
      </c>
      <c r="I1991" s="175">
        <v>30</v>
      </c>
      <c r="J1991" s="23"/>
    </row>
    <row r="1992" spans="1:10" x14ac:dyDescent="0.25">
      <c r="A1992" s="65" t="str">
        <f t="shared" si="31"/>
        <v>Cohort 201542644G4 (exclusief Den Haag)Vrouw23 tot 30 jaarTotaalTotaal</v>
      </c>
      <c r="B1992" s="159" t="s">
        <v>16</v>
      </c>
      <c r="C1992" s="166">
        <v>42644</v>
      </c>
      <c r="D1992" s="159" t="s">
        <v>15</v>
      </c>
      <c r="E1992" s="159" t="s">
        <v>29</v>
      </c>
      <c r="F1992" s="159" t="s">
        <v>61</v>
      </c>
      <c r="G1992" s="159" t="s">
        <v>8</v>
      </c>
      <c r="H1992" s="162" t="s">
        <v>8</v>
      </c>
      <c r="I1992" s="175">
        <v>175</v>
      </c>
      <c r="J1992" s="23"/>
    </row>
    <row r="1993" spans="1:10" x14ac:dyDescent="0.25">
      <c r="A1993" s="65" t="str">
        <f t="shared" si="31"/>
        <v xml:space="preserve">Cohort 201542644G4 (exclusief Den Haag)Vrouw23 tot 30 jaarTotaalPrimair onderwijs </v>
      </c>
      <c r="B1993" s="159" t="s">
        <v>16</v>
      </c>
      <c r="C1993" s="166">
        <v>42644</v>
      </c>
      <c r="D1993" s="159" t="s">
        <v>15</v>
      </c>
      <c r="E1993" s="159" t="s">
        <v>29</v>
      </c>
      <c r="F1993" s="159" t="s">
        <v>61</v>
      </c>
      <c r="G1993" s="159" t="s">
        <v>8</v>
      </c>
      <c r="H1993" s="174" t="s">
        <v>55</v>
      </c>
      <c r="I1993" s="175">
        <v>0</v>
      </c>
      <c r="J1993" s="23"/>
    </row>
    <row r="1994" spans="1:10" x14ac:dyDescent="0.25">
      <c r="A1994" s="65" t="str">
        <f t="shared" si="31"/>
        <v>Cohort 201542644G4 (exclusief Den Haag)Vrouw23 tot 30 jaarTotaalVoortgezet onderwijs</v>
      </c>
      <c r="B1994" s="159" t="s">
        <v>16</v>
      </c>
      <c r="C1994" s="166">
        <v>42644</v>
      </c>
      <c r="D1994" s="159" t="s">
        <v>15</v>
      </c>
      <c r="E1994" s="159" t="s">
        <v>29</v>
      </c>
      <c r="F1994" s="159" t="s">
        <v>61</v>
      </c>
      <c r="G1994" s="159" t="s">
        <v>8</v>
      </c>
      <c r="H1994" s="174" t="s">
        <v>56</v>
      </c>
      <c r="I1994" s="175">
        <v>0</v>
      </c>
      <c r="J1994" s="23"/>
    </row>
    <row r="1995" spans="1:10" x14ac:dyDescent="0.25">
      <c r="A1995" s="65" t="str">
        <f t="shared" si="31"/>
        <v xml:space="preserve">Cohort 201542644G4 (exclusief Den Haag)Vrouw23 tot 30 jaarTotaalMiddelbaar beroepsonderwijs (mbo) </v>
      </c>
      <c r="B1995" s="159" t="s">
        <v>16</v>
      </c>
      <c r="C1995" s="166">
        <v>42644</v>
      </c>
      <c r="D1995" s="159" t="s">
        <v>15</v>
      </c>
      <c r="E1995" s="159" t="s">
        <v>29</v>
      </c>
      <c r="F1995" s="159" t="s">
        <v>61</v>
      </c>
      <c r="G1995" s="159" t="s">
        <v>8</v>
      </c>
      <c r="H1995" s="174" t="s">
        <v>57</v>
      </c>
      <c r="I1995" s="175">
        <v>0</v>
      </c>
      <c r="J1995" s="23"/>
    </row>
    <row r="1996" spans="1:10" x14ac:dyDescent="0.25">
      <c r="A1996" s="65" t="str">
        <f t="shared" si="31"/>
        <v xml:space="preserve">Cohort 201542644G4 (exclusief Den Haag)Vrouw23 tot 30 jaarTotaalHoger beroepsonderwijs (hbo) </v>
      </c>
      <c r="B1996" s="159" t="s">
        <v>16</v>
      </c>
      <c r="C1996" s="166">
        <v>42644</v>
      </c>
      <c r="D1996" s="159" t="s">
        <v>15</v>
      </c>
      <c r="E1996" s="159" t="s">
        <v>29</v>
      </c>
      <c r="F1996" s="159" t="s">
        <v>61</v>
      </c>
      <c r="G1996" s="159" t="s">
        <v>8</v>
      </c>
      <c r="H1996" s="174" t="s">
        <v>58</v>
      </c>
      <c r="I1996" s="175">
        <v>5</v>
      </c>
      <c r="J1996" s="23"/>
    </row>
    <row r="1997" spans="1:10" x14ac:dyDescent="0.25">
      <c r="A1997" s="65" t="str">
        <f t="shared" si="31"/>
        <v xml:space="preserve">Cohort 201542644G4 (exclusief Den Haag)Vrouw23 tot 30 jaarTotaalWetenschappelijk onderwijs (wo) </v>
      </c>
      <c r="B1997" s="159" t="s">
        <v>16</v>
      </c>
      <c r="C1997" s="166">
        <v>42644</v>
      </c>
      <c r="D1997" s="159" t="s">
        <v>15</v>
      </c>
      <c r="E1997" s="159" t="s">
        <v>29</v>
      </c>
      <c r="F1997" s="159" t="s">
        <v>61</v>
      </c>
      <c r="G1997" s="159" t="s">
        <v>8</v>
      </c>
      <c r="H1997" s="174" t="s">
        <v>59</v>
      </c>
      <c r="I1997" s="175">
        <v>0</v>
      </c>
      <c r="J1997" s="23"/>
    </row>
    <row r="1998" spans="1:10" x14ac:dyDescent="0.25">
      <c r="A1998" s="65" t="str">
        <f t="shared" si="31"/>
        <v>Cohort 201542644G4 (exclusief Den Haag)Vrouw23 tot 30 jaarTotaalGeen onderwijs</v>
      </c>
      <c r="B1998" s="159" t="s">
        <v>16</v>
      </c>
      <c r="C1998" s="166">
        <v>42644</v>
      </c>
      <c r="D1998" s="159" t="s">
        <v>15</v>
      </c>
      <c r="E1998" s="159" t="s">
        <v>29</v>
      </c>
      <c r="F1998" s="159" t="s">
        <v>61</v>
      </c>
      <c r="G1998" s="159" t="s">
        <v>8</v>
      </c>
      <c r="H1998" s="159" t="s">
        <v>60</v>
      </c>
      <c r="I1998" s="175">
        <v>170</v>
      </c>
      <c r="J1998" s="23"/>
    </row>
    <row r="1999" spans="1:10" x14ac:dyDescent="0.25">
      <c r="A1999" s="65" t="str">
        <f t="shared" si="31"/>
        <v>Cohort 201542644G4 (exclusief Den Haag)Vrouw23 tot 30 jaarSyriëTotaal</v>
      </c>
      <c r="B1999" s="159" t="s">
        <v>16</v>
      </c>
      <c r="C1999" s="166">
        <v>42644</v>
      </c>
      <c r="D1999" s="159" t="s">
        <v>15</v>
      </c>
      <c r="E1999" s="159" t="s">
        <v>29</v>
      </c>
      <c r="F1999" s="159" t="s">
        <v>61</v>
      </c>
      <c r="G1999" s="159" t="s">
        <v>23</v>
      </c>
      <c r="H1999" s="162" t="s">
        <v>8</v>
      </c>
      <c r="I1999" s="175">
        <v>80</v>
      </c>
      <c r="J1999" s="23"/>
    </row>
    <row r="2000" spans="1:10" x14ac:dyDescent="0.25">
      <c r="A2000" s="65" t="str">
        <f t="shared" si="31"/>
        <v xml:space="preserve">Cohort 201542644G4 (exclusief Den Haag)Vrouw23 tot 30 jaarSyriëPrimair onderwijs </v>
      </c>
      <c r="B2000" s="159" t="s">
        <v>16</v>
      </c>
      <c r="C2000" s="166">
        <v>42644</v>
      </c>
      <c r="D2000" s="159" t="s">
        <v>15</v>
      </c>
      <c r="E2000" s="159" t="s">
        <v>29</v>
      </c>
      <c r="F2000" s="159" t="s">
        <v>61</v>
      </c>
      <c r="G2000" s="159" t="s">
        <v>23</v>
      </c>
      <c r="H2000" s="174" t="s">
        <v>55</v>
      </c>
      <c r="I2000" s="175">
        <v>0</v>
      </c>
      <c r="J2000" s="23"/>
    </row>
    <row r="2001" spans="1:10" x14ac:dyDescent="0.25">
      <c r="A2001" s="65" t="str">
        <f t="shared" si="31"/>
        <v>Cohort 201542644G4 (exclusief Den Haag)Vrouw23 tot 30 jaarSyriëVoortgezet onderwijs</v>
      </c>
      <c r="B2001" s="159" t="s">
        <v>16</v>
      </c>
      <c r="C2001" s="166">
        <v>42644</v>
      </c>
      <c r="D2001" s="159" t="s">
        <v>15</v>
      </c>
      <c r="E2001" s="159" t="s">
        <v>29</v>
      </c>
      <c r="F2001" s="159" t="s">
        <v>61</v>
      </c>
      <c r="G2001" s="159" t="s">
        <v>23</v>
      </c>
      <c r="H2001" s="174" t="s">
        <v>56</v>
      </c>
      <c r="I2001" s="175">
        <v>0</v>
      </c>
      <c r="J2001" s="23"/>
    </row>
    <row r="2002" spans="1:10" x14ac:dyDescent="0.25">
      <c r="A2002" s="65" t="str">
        <f t="shared" si="31"/>
        <v xml:space="preserve">Cohort 201542644G4 (exclusief Den Haag)Vrouw23 tot 30 jaarSyriëMiddelbaar beroepsonderwijs (mbo) </v>
      </c>
      <c r="B2002" s="159" t="s">
        <v>16</v>
      </c>
      <c r="C2002" s="166">
        <v>42644</v>
      </c>
      <c r="D2002" s="159" t="s">
        <v>15</v>
      </c>
      <c r="E2002" s="159" t="s">
        <v>29</v>
      </c>
      <c r="F2002" s="159" t="s">
        <v>61</v>
      </c>
      <c r="G2002" s="159" t="s">
        <v>23</v>
      </c>
      <c r="H2002" s="174" t="s">
        <v>57</v>
      </c>
      <c r="I2002" s="175">
        <v>0</v>
      </c>
      <c r="J2002" s="23"/>
    </row>
    <row r="2003" spans="1:10" x14ac:dyDescent="0.25">
      <c r="A2003" s="65" t="str">
        <f t="shared" si="31"/>
        <v xml:space="preserve">Cohort 201542644G4 (exclusief Den Haag)Vrouw23 tot 30 jaarSyriëHoger beroepsonderwijs (hbo) </v>
      </c>
      <c r="B2003" s="159" t="s">
        <v>16</v>
      </c>
      <c r="C2003" s="166">
        <v>42644</v>
      </c>
      <c r="D2003" s="159" t="s">
        <v>15</v>
      </c>
      <c r="E2003" s="159" t="s">
        <v>29</v>
      </c>
      <c r="F2003" s="159" t="s">
        <v>61</v>
      </c>
      <c r="G2003" s="159" t="s">
        <v>23</v>
      </c>
      <c r="H2003" s="174" t="s">
        <v>58</v>
      </c>
      <c r="I2003" s="175">
        <v>0</v>
      </c>
      <c r="J2003" s="23"/>
    </row>
    <row r="2004" spans="1:10" x14ac:dyDescent="0.25">
      <c r="A2004" s="65" t="str">
        <f t="shared" si="31"/>
        <v xml:space="preserve">Cohort 201542644G4 (exclusief Den Haag)Vrouw23 tot 30 jaarSyriëWetenschappelijk onderwijs (wo) </v>
      </c>
      <c r="B2004" s="159" t="s">
        <v>16</v>
      </c>
      <c r="C2004" s="166">
        <v>42644</v>
      </c>
      <c r="D2004" s="159" t="s">
        <v>15</v>
      </c>
      <c r="E2004" s="159" t="s">
        <v>29</v>
      </c>
      <c r="F2004" s="159" t="s">
        <v>61</v>
      </c>
      <c r="G2004" s="159" t="s">
        <v>23</v>
      </c>
      <c r="H2004" s="174" t="s">
        <v>59</v>
      </c>
      <c r="I2004" s="175">
        <v>0</v>
      </c>
      <c r="J2004" s="23"/>
    </row>
    <row r="2005" spans="1:10" x14ac:dyDescent="0.25">
      <c r="A2005" s="65" t="str">
        <f t="shared" si="31"/>
        <v>Cohort 201542644G4 (exclusief Den Haag)Vrouw23 tot 30 jaarSyriëGeen onderwijs</v>
      </c>
      <c r="B2005" s="159" t="s">
        <v>16</v>
      </c>
      <c r="C2005" s="166">
        <v>42644</v>
      </c>
      <c r="D2005" s="159" t="s">
        <v>15</v>
      </c>
      <c r="E2005" s="159" t="s">
        <v>29</v>
      </c>
      <c r="F2005" s="159" t="s">
        <v>61</v>
      </c>
      <c r="G2005" s="159" t="s">
        <v>23</v>
      </c>
      <c r="H2005" s="159" t="s">
        <v>60</v>
      </c>
      <c r="I2005" s="175">
        <v>80</v>
      </c>
      <c r="J2005" s="23"/>
    </row>
    <row r="2006" spans="1:10" x14ac:dyDescent="0.25">
      <c r="A2006" s="65" t="str">
        <f t="shared" si="31"/>
        <v>Cohort 201542644G4 (exclusief Den Haag)Vrouw23 tot 30 jaarEritreaTotaal</v>
      </c>
      <c r="B2006" s="159" t="s">
        <v>16</v>
      </c>
      <c r="C2006" s="166">
        <v>42644</v>
      </c>
      <c r="D2006" s="159" t="s">
        <v>15</v>
      </c>
      <c r="E2006" s="159" t="s">
        <v>29</v>
      </c>
      <c r="F2006" s="159" t="s">
        <v>61</v>
      </c>
      <c r="G2006" s="159" t="s">
        <v>24</v>
      </c>
      <c r="H2006" s="162" t="s">
        <v>8</v>
      </c>
      <c r="I2006" s="175">
        <v>55</v>
      </c>
      <c r="J2006" s="23"/>
    </row>
    <row r="2007" spans="1:10" x14ac:dyDescent="0.25">
      <c r="A2007" s="65" t="str">
        <f t="shared" si="31"/>
        <v xml:space="preserve">Cohort 201542644G4 (exclusief Den Haag)Vrouw23 tot 30 jaarEritreaPrimair onderwijs </v>
      </c>
      <c r="B2007" s="159" t="s">
        <v>16</v>
      </c>
      <c r="C2007" s="166">
        <v>42644</v>
      </c>
      <c r="D2007" s="159" t="s">
        <v>15</v>
      </c>
      <c r="E2007" s="159" t="s">
        <v>29</v>
      </c>
      <c r="F2007" s="159" t="s">
        <v>61</v>
      </c>
      <c r="G2007" s="159" t="s">
        <v>24</v>
      </c>
      <c r="H2007" s="174" t="s">
        <v>55</v>
      </c>
      <c r="I2007" s="175">
        <v>0</v>
      </c>
      <c r="J2007" s="23"/>
    </row>
    <row r="2008" spans="1:10" x14ac:dyDescent="0.25">
      <c r="A2008" s="65" t="str">
        <f t="shared" si="31"/>
        <v>Cohort 201542644G4 (exclusief Den Haag)Vrouw23 tot 30 jaarEritreaVoortgezet onderwijs</v>
      </c>
      <c r="B2008" s="159" t="s">
        <v>16</v>
      </c>
      <c r="C2008" s="166">
        <v>42644</v>
      </c>
      <c r="D2008" s="159" t="s">
        <v>15</v>
      </c>
      <c r="E2008" s="159" t="s">
        <v>29</v>
      </c>
      <c r="F2008" s="159" t="s">
        <v>61</v>
      </c>
      <c r="G2008" s="159" t="s">
        <v>24</v>
      </c>
      <c r="H2008" s="174" t="s">
        <v>56</v>
      </c>
      <c r="I2008" s="175">
        <v>0</v>
      </c>
      <c r="J2008" s="23"/>
    </row>
    <row r="2009" spans="1:10" x14ac:dyDescent="0.25">
      <c r="A2009" s="65" t="str">
        <f t="shared" si="31"/>
        <v xml:space="preserve">Cohort 201542644G4 (exclusief Den Haag)Vrouw23 tot 30 jaarEritreaMiddelbaar beroepsonderwijs (mbo) </v>
      </c>
      <c r="B2009" s="159" t="s">
        <v>16</v>
      </c>
      <c r="C2009" s="166">
        <v>42644</v>
      </c>
      <c r="D2009" s="159" t="s">
        <v>15</v>
      </c>
      <c r="E2009" s="159" t="s">
        <v>29</v>
      </c>
      <c r="F2009" s="159" t="s">
        <v>61</v>
      </c>
      <c r="G2009" s="159" t="s">
        <v>24</v>
      </c>
      <c r="H2009" s="174" t="s">
        <v>57</v>
      </c>
      <c r="I2009" s="175">
        <v>0</v>
      </c>
      <c r="J2009" s="23"/>
    </row>
    <row r="2010" spans="1:10" x14ac:dyDescent="0.25">
      <c r="A2010" s="65" t="str">
        <f t="shared" si="31"/>
        <v xml:space="preserve">Cohort 201542644G4 (exclusief Den Haag)Vrouw23 tot 30 jaarEritreaHoger beroepsonderwijs (hbo) </v>
      </c>
      <c r="B2010" s="159" t="s">
        <v>16</v>
      </c>
      <c r="C2010" s="166">
        <v>42644</v>
      </c>
      <c r="D2010" s="159" t="s">
        <v>15</v>
      </c>
      <c r="E2010" s="159" t="s">
        <v>29</v>
      </c>
      <c r="F2010" s="159" t="s">
        <v>61</v>
      </c>
      <c r="G2010" s="159" t="s">
        <v>24</v>
      </c>
      <c r="H2010" s="174" t="s">
        <v>58</v>
      </c>
      <c r="I2010" s="175">
        <v>0</v>
      </c>
      <c r="J2010" s="23"/>
    </row>
    <row r="2011" spans="1:10" x14ac:dyDescent="0.25">
      <c r="A2011" s="65" t="str">
        <f t="shared" si="31"/>
        <v xml:space="preserve">Cohort 201542644G4 (exclusief Den Haag)Vrouw23 tot 30 jaarEritreaWetenschappelijk onderwijs (wo) </v>
      </c>
      <c r="B2011" s="159" t="s">
        <v>16</v>
      </c>
      <c r="C2011" s="166">
        <v>42644</v>
      </c>
      <c r="D2011" s="159" t="s">
        <v>15</v>
      </c>
      <c r="E2011" s="159" t="s">
        <v>29</v>
      </c>
      <c r="F2011" s="159" t="s">
        <v>61</v>
      </c>
      <c r="G2011" s="159" t="s">
        <v>24</v>
      </c>
      <c r="H2011" s="174" t="s">
        <v>59</v>
      </c>
      <c r="I2011" s="175">
        <v>0</v>
      </c>
      <c r="J2011" s="23"/>
    </row>
    <row r="2012" spans="1:10" x14ac:dyDescent="0.25">
      <c r="A2012" s="65" t="str">
        <f t="shared" si="31"/>
        <v>Cohort 201542644G4 (exclusief Den Haag)Vrouw23 tot 30 jaarEritreaGeen onderwijs</v>
      </c>
      <c r="B2012" s="159" t="s">
        <v>16</v>
      </c>
      <c r="C2012" s="166">
        <v>42644</v>
      </c>
      <c r="D2012" s="159" t="s">
        <v>15</v>
      </c>
      <c r="E2012" s="159" t="s">
        <v>29</v>
      </c>
      <c r="F2012" s="159" t="s">
        <v>61</v>
      </c>
      <c r="G2012" s="159" t="s">
        <v>24</v>
      </c>
      <c r="H2012" s="159" t="s">
        <v>60</v>
      </c>
      <c r="I2012" s="175">
        <v>50</v>
      </c>
      <c r="J2012" s="23"/>
    </row>
    <row r="2013" spans="1:10" x14ac:dyDescent="0.25">
      <c r="A2013" s="65" t="str">
        <f t="shared" si="31"/>
        <v>Cohort 201542644G4 (exclusief Den Haag)Vrouw23 tot 30 jaarOverigTotaal</v>
      </c>
      <c r="B2013" s="159" t="s">
        <v>16</v>
      </c>
      <c r="C2013" s="166">
        <v>42644</v>
      </c>
      <c r="D2013" s="159" t="s">
        <v>15</v>
      </c>
      <c r="E2013" s="159" t="s">
        <v>29</v>
      </c>
      <c r="F2013" s="159" t="s">
        <v>61</v>
      </c>
      <c r="G2013" s="159" t="s">
        <v>25</v>
      </c>
      <c r="H2013" s="162" t="s">
        <v>8</v>
      </c>
      <c r="I2013" s="175">
        <v>40</v>
      </c>
      <c r="J2013" s="23"/>
    </row>
    <row r="2014" spans="1:10" x14ac:dyDescent="0.25">
      <c r="A2014" s="65" t="str">
        <f t="shared" si="31"/>
        <v xml:space="preserve">Cohort 201542644G4 (exclusief Den Haag)Vrouw23 tot 30 jaarOverigPrimair onderwijs </v>
      </c>
      <c r="B2014" s="159" t="s">
        <v>16</v>
      </c>
      <c r="C2014" s="166">
        <v>42644</v>
      </c>
      <c r="D2014" s="159" t="s">
        <v>15</v>
      </c>
      <c r="E2014" s="159" t="s">
        <v>29</v>
      </c>
      <c r="F2014" s="159" t="s">
        <v>61</v>
      </c>
      <c r="G2014" s="159" t="s">
        <v>25</v>
      </c>
      <c r="H2014" s="174" t="s">
        <v>55</v>
      </c>
      <c r="I2014" s="175">
        <v>0</v>
      </c>
      <c r="J2014" s="23"/>
    </row>
    <row r="2015" spans="1:10" x14ac:dyDescent="0.25">
      <c r="A2015" s="65" t="str">
        <f t="shared" si="31"/>
        <v>Cohort 201542644G4 (exclusief Den Haag)Vrouw23 tot 30 jaarOverigVoortgezet onderwijs</v>
      </c>
      <c r="B2015" s="159" t="s">
        <v>16</v>
      </c>
      <c r="C2015" s="166">
        <v>42644</v>
      </c>
      <c r="D2015" s="159" t="s">
        <v>15</v>
      </c>
      <c r="E2015" s="159" t="s">
        <v>29</v>
      </c>
      <c r="F2015" s="159" t="s">
        <v>61</v>
      </c>
      <c r="G2015" s="159" t="s">
        <v>25</v>
      </c>
      <c r="H2015" s="174" t="s">
        <v>56</v>
      </c>
      <c r="I2015" s="175">
        <v>0</v>
      </c>
      <c r="J2015" s="23"/>
    </row>
    <row r="2016" spans="1:10" x14ac:dyDescent="0.25">
      <c r="A2016" s="65" t="str">
        <f t="shared" si="31"/>
        <v xml:space="preserve">Cohort 201542644G4 (exclusief Den Haag)Vrouw23 tot 30 jaarOverigMiddelbaar beroepsonderwijs (mbo) </v>
      </c>
      <c r="B2016" s="159" t="s">
        <v>16</v>
      </c>
      <c r="C2016" s="166">
        <v>42644</v>
      </c>
      <c r="D2016" s="159" t="s">
        <v>15</v>
      </c>
      <c r="E2016" s="159" t="s">
        <v>29</v>
      </c>
      <c r="F2016" s="159" t="s">
        <v>61</v>
      </c>
      <c r="G2016" s="159" t="s">
        <v>25</v>
      </c>
      <c r="H2016" s="174" t="s">
        <v>57</v>
      </c>
      <c r="I2016" s="175">
        <v>0</v>
      </c>
      <c r="J2016" s="23"/>
    </row>
    <row r="2017" spans="1:10" x14ac:dyDescent="0.25">
      <c r="A2017" s="65" t="str">
        <f t="shared" si="31"/>
        <v xml:space="preserve">Cohort 201542644G4 (exclusief Den Haag)Vrouw23 tot 30 jaarOverigHoger beroepsonderwijs (hbo) </v>
      </c>
      <c r="B2017" s="159" t="s">
        <v>16</v>
      </c>
      <c r="C2017" s="166">
        <v>42644</v>
      </c>
      <c r="D2017" s="159" t="s">
        <v>15</v>
      </c>
      <c r="E2017" s="159" t="s">
        <v>29</v>
      </c>
      <c r="F2017" s="159" t="s">
        <v>61</v>
      </c>
      <c r="G2017" s="159" t="s">
        <v>25</v>
      </c>
      <c r="H2017" s="174" t="s">
        <v>58</v>
      </c>
      <c r="I2017" s="175">
        <v>0</v>
      </c>
      <c r="J2017" s="23"/>
    </row>
    <row r="2018" spans="1:10" x14ac:dyDescent="0.25">
      <c r="A2018" s="65" t="str">
        <f t="shared" si="31"/>
        <v xml:space="preserve">Cohort 201542644G4 (exclusief Den Haag)Vrouw23 tot 30 jaarOverigWetenschappelijk onderwijs (wo) </v>
      </c>
      <c r="B2018" s="159" t="s">
        <v>16</v>
      </c>
      <c r="C2018" s="166">
        <v>42644</v>
      </c>
      <c r="D2018" s="159" t="s">
        <v>15</v>
      </c>
      <c r="E2018" s="159" t="s">
        <v>29</v>
      </c>
      <c r="F2018" s="159" t="s">
        <v>61</v>
      </c>
      <c r="G2018" s="159" t="s">
        <v>25</v>
      </c>
      <c r="H2018" s="174" t="s">
        <v>59</v>
      </c>
      <c r="I2018" s="175">
        <v>0</v>
      </c>
      <c r="J2018" s="23"/>
    </row>
    <row r="2019" spans="1:10" x14ac:dyDescent="0.25">
      <c r="A2019" s="65" t="str">
        <f t="shared" si="31"/>
        <v>Cohort 201542644G4 (exclusief Den Haag)Vrouw23 tot 30 jaarOverigGeen onderwijs</v>
      </c>
      <c r="B2019" s="159" t="s">
        <v>16</v>
      </c>
      <c r="C2019" s="166">
        <v>42644</v>
      </c>
      <c r="D2019" s="159" t="s">
        <v>15</v>
      </c>
      <c r="E2019" s="159" t="s">
        <v>29</v>
      </c>
      <c r="F2019" s="159" t="s">
        <v>61</v>
      </c>
      <c r="G2019" s="159" t="s">
        <v>25</v>
      </c>
      <c r="H2019" s="159" t="s">
        <v>60</v>
      </c>
      <c r="I2019" s="175">
        <v>40</v>
      </c>
      <c r="J2019" s="23"/>
    </row>
    <row r="2020" spans="1:10" x14ac:dyDescent="0.25">
      <c r="A2020" s="65" t="str">
        <f t="shared" si="31"/>
        <v>Cohort 201642644Den HaagTotaalTotaalTotaalTotaal</v>
      </c>
      <c r="B2020" s="159" t="s">
        <v>17</v>
      </c>
      <c r="C2020" s="166">
        <v>42644</v>
      </c>
      <c r="D2020" s="159" t="s">
        <v>7</v>
      </c>
      <c r="E2020" s="159" t="s">
        <v>8</v>
      </c>
      <c r="F2020" s="159" t="s">
        <v>8</v>
      </c>
      <c r="G2020" s="159" t="s">
        <v>8</v>
      </c>
      <c r="H2020" s="162" t="s">
        <v>8</v>
      </c>
      <c r="I2020" s="175">
        <v>620</v>
      </c>
      <c r="J2020" s="23"/>
    </row>
    <row r="2021" spans="1:10" x14ac:dyDescent="0.25">
      <c r="A2021" s="65" t="str">
        <f t="shared" si="31"/>
        <v xml:space="preserve">Cohort 201642644Den HaagTotaalTotaalTotaalPrimair onderwijs </v>
      </c>
      <c r="B2021" s="159" t="s">
        <v>17</v>
      </c>
      <c r="C2021" s="166">
        <v>42644</v>
      </c>
      <c r="D2021" s="159" t="s">
        <v>7</v>
      </c>
      <c r="E2021" s="159" t="s">
        <v>8</v>
      </c>
      <c r="F2021" s="159" t="s">
        <v>8</v>
      </c>
      <c r="G2021" s="159" t="s">
        <v>8</v>
      </c>
      <c r="H2021" s="174" t="s">
        <v>55</v>
      </c>
      <c r="I2021" s="175">
        <v>50</v>
      </c>
      <c r="J2021" s="23"/>
    </row>
    <row r="2022" spans="1:10" x14ac:dyDescent="0.25">
      <c r="A2022" s="65" t="str">
        <f t="shared" si="31"/>
        <v>Cohort 201642644Den HaagTotaalTotaalTotaalVoortgezet onderwijs</v>
      </c>
      <c r="B2022" s="159" t="s">
        <v>17</v>
      </c>
      <c r="C2022" s="166">
        <v>42644</v>
      </c>
      <c r="D2022" s="159" t="s">
        <v>7</v>
      </c>
      <c r="E2022" s="159" t="s">
        <v>8</v>
      </c>
      <c r="F2022" s="159" t="s">
        <v>8</v>
      </c>
      <c r="G2022" s="159" t="s">
        <v>8</v>
      </c>
      <c r="H2022" s="174" t="s">
        <v>56</v>
      </c>
      <c r="I2022" s="175">
        <v>85</v>
      </c>
      <c r="J2022" s="23"/>
    </row>
    <row r="2023" spans="1:10" x14ac:dyDescent="0.25">
      <c r="A2023" s="65" t="str">
        <f t="shared" si="31"/>
        <v xml:space="preserve">Cohort 201642644Den HaagTotaalTotaalTotaalMiddelbaar beroepsonderwijs (mbo) </v>
      </c>
      <c r="B2023" s="159" t="s">
        <v>17</v>
      </c>
      <c r="C2023" s="166">
        <v>42644</v>
      </c>
      <c r="D2023" s="159" t="s">
        <v>7</v>
      </c>
      <c r="E2023" s="159" t="s">
        <v>8</v>
      </c>
      <c r="F2023" s="159" t="s">
        <v>8</v>
      </c>
      <c r="G2023" s="159" t="s">
        <v>8</v>
      </c>
      <c r="H2023" s="174" t="s">
        <v>57</v>
      </c>
      <c r="I2023" s="175">
        <v>10</v>
      </c>
      <c r="J2023" s="23"/>
    </row>
    <row r="2024" spans="1:10" x14ac:dyDescent="0.25">
      <c r="A2024" s="65" t="str">
        <f t="shared" si="31"/>
        <v xml:space="preserve">Cohort 201642644Den HaagTotaalTotaalTotaalHoger beroepsonderwijs (hbo) </v>
      </c>
      <c r="B2024" s="159" t="s">
        <v>17</v>
      </c>
      <c r="C2024" s="166">
        <v>42644</v>
      </c>
      <c r="D2024" s="159" t="s">
        <v>7</v>
      </c>
      <c r="E2024" s="159" t="s">
        <v>8</v>
      </c>
      <c r="F2024" s="159" t="s">
        <v>8</v>
      </c>
      <c r="G2024" s="159" t="s">
        <v>8</v>
      </c>
      <c r="H2024" s="174" t="s">
        <v>58</v>
      </c>
      <c r="I2024" s="175">
        <v>0</v>
      </c>
      <c r="J2024" s="23"/>
    </row>
    <row r="2025" spans="1:10" x14ac:dyDescent="0.25">
      <c r="A2025" s="65" t="str">
        <f t="shared" si="31"/>
        <v xml:space="preserve">Cohort 201642644Den HaagTotaalTotaalTotaalWetenschappelijk onderwijs (wo) </v>
      </c>
      <c r="B2025" s="159" t="s">
        <v>17</v>
      </c>
      <c r="C2025" s="166">
        <v>42644</v>
      </c>
      <c r="D2025" s="159" t="s">
        <v>7</v>
      </c>
      <c r="E2025" s="159" t="s">
        <v>8</v>
      </c>
      <c r="F2025" s="159" t="s">
        <v>8</v>
      </c>
      <c r="G2025" s="159" t="s">
        <v>8</v>
      </c>
      <c r="H2025" s="174" t="s">
        <v>59</v>
      </c>
      <c r="I2025" s="175">
        <v>0</v>
      </c>
      <c r="J2025" s="23"/>
    </row>
    <row r="2026" spans="1:10" x14ac:dyDescent="0.25">
      <c r="A2026" s="65" t="str">
        <f t="shared" si="31"/>
        <v>Cohort 201642644Den HaagTotaalTotaalTotaalGeen onderwijs</v>
      </c>
      <c r="B2026" s="159" t="s">
        <v>17</v>
      </c>
      <c r="C2026" s="166">
        <v>42644</v>
      </c>
      <c r="D2026" s="159" t="s">
        <v>7</v>
      </c>
      <c r="E2026" s="159" t="s">
        <v>8</v>
      </c>
      <c r="F2026" s="159" t="s">
        <v>8</v>
      </c>
      <c r="G2026" s="159" t="s">
        <v>8</v>
      </c>
      <c r="H2026" s="159" t="s">
        <v>60</v>
      </c>
      <c r="I2026" s="175">
        <v>480</v>
      </c>
      <c r="J2026" s="23"/>
    </row>
    <row r="2027" spans="1:10" x14ac:dyDescent="0.25">
      <c r="A2027" s="65" t="str">
        <f t="shared" si="31"/>
        <v>Cohort 201642644Den HaagTotaalTotaalSyriëTotaal</v>
      </c>
      <c r="B2027" s="159" t="s">
        <v>17</v>
      </c>
      <c r="C2027" s="166">
        <v>42644</v>
      </c>
      <c r="D2027" s="159" t="s">
        <v>7</v>
      </c>
      <c r="E2027" s="159" t="s">
        <v>8</v>
      </c>
      <c r="F2027" s="159" t="s">
        <v>8</v>
      </c>
      <c r="G2027" s="159" t="s">
        <v>23</v>
      </c>
      <c r="H2027" s="162" t="s">
        <v>8</v>
      </c>
      <c r="I2027" s="175">
        <v>235</v>
      </c>
      <c r="J2027" s="23"/>
    </row>
    <row r="2028" spans="1:10" x14ac:dyDescent="0.25">
      <c r="A2028" s="65" t="str">
        <f t="shared" si="31"/>
        <v xml:space="preserve">Cohort 201642644Den HaagTotaalTotaalSyriëPrimair onderwijs </v>
      </c>
      <c r="B2028" s="159" t="s">
        <v>17</v>
      </c>
      <c r="C2028" s="166">
        <v>42644</v>
      </c>
      <c r="D2028" s="159" t="s">
        <v>7</v>
      </c>
      <c r="E2028" s="159" t="s">
        <v>8</v>
      </c>
      <c r="F2028" s="159" t="s">
        <v>8</v>
      </c>
      <c r="G2028" s="159" t="s">
        <v>23</v>
      </c>
      <c r="H2028" s="174" t="s">
        <v>55</v>
      </c>
      <c r="I2028" s="175">
        <v>25</v>
      </c>
      <c r="J2028" s="23"/>
    </row>
    <row r="2029" spans="1:10" x14ac:dyDescent="0.25">
      <c r="A2029" s="65" t="str">
        <f t="shared" si="31"/>
        <v>Cohort 201642644Den HaagTotaalTotaalSyriëVoortgezet onderwijs</v>
      </c>
      <c r="B2029" s="159" t="s">
        <v>17</v>
      </c>
      <c r="C2029" s="166">
        <v>42644</v>
      </c>
      <c r="D2029" s="159" t="s">
        <v>7</v>
      </c>
      <c r="E2029" s="159" t="s">
        <v>8</v>
      </c>
      <c r="F2029" s="159" t="s">
        <v>8</v>
      </c>
      <c r="G2029" s="159" t="s">
        <v>23</v>
      </c>
      <c r="H2029" s="174" t="s">
        <v>56</v>
      </c>
      <c r="I2029" s="175">
        <v>30</v>
      </c>
      <c r="J2029" s="23"/>
    </row>
    <row r="2030" spans="1:10" x14ac:dyDescent="0.25">
      <c r="A2030" s="65" t="str">
        <f t="shared" si="31"/>
        <v xml:space="preserve">Cohort 201642644Den HaagTotaalTotaalSyriëMiddelbaar beroepsonderwijs (mbo) </v>
      </c>
      <c r="B2030" s="159" t="s">
        <v>17</v>
      </c>
      <c r="C2030" s="166">
        <v>42644</v>
      </c>
      <c r="D2030" s="159" t="s">
        <v>7</v>
      </c>
      <c r="E2030" s="159" t="s">
        <v>8</v>
      </c>
      <c r="F2030" s="159" t="s">
        <v>8</v>
      </c>
      <c r="G2030" s="159" t="s">
        <v>23</v>
      </c>
      <c r="H2030" s="174" t="s">
        <v>57</v>
      </c>
      <c r="I2030" s="175">
        <v>5</v>
      </c>
      <c r="J2030" s="23"/>
    </row>
    <row r="2031" spans="1:10" x14ac:dyDescent="0.25">
      <c r="A2031" s="65" t="str">
        <f t="shared" si="31"/>
        <v xml:space="preserve">Cohort 201642644Den HaagTotaalTotaalSyriëHoger beroepsonderwijs (hbo) </v>
      </c>
      <c r="B2031" s="159" t="s">
        <v>17</v>
      </c>
      <c r="C2031" s="166">
        <v>42644</v>
      </c>
      <c r="D2031" s="159" t="s">
        <v>7</v>
      </c>
      <c r="E2031" s="159" t="s">
        <v>8</v>
      </c>
      <c r="F2031" s="159" t="s">
        <v>8</v>
      </c>
      <c r="G2031" s="159" t="s">
        <v>23</v>
      </c>
      <c r="H2031" s="174" t="s">
        <v>58</v>
      </c>
      <c r="I2031" s="175">
        <v>0</v>
      </c>
      <c r="J2031" s="23"/>
    </row>
    <row r="2032" spans="1:10" x14ac:dyDescent="0.25">
      <c r="A2032" s="65" t="str">
        <f t="shared" si="31"/>
        <v xml:space="preserve">Cohort 201642644Den HaagTotaalTotaalSyriëWetenschappelijk onderwijs (wo) </v>
      </c>
      <c r="B2032" s="159" t="s">
        <v>17</v>
      </c>
      <c r="C2032" s="166">
        <v>42644</v>
      </c>
      <c r="D2032" s="159" t="s">
        <v>7</v>
      </c>
      <c r="E2032" s="159" t="s">
        <v>8</v>
      </c>
      <c r="F2032" s="159" t="s">
        <v>8</v>
      </c>
      <c r="G2032" s="159" t="s">
        <v>23</v>
      </c>
      <c r="H2032" s="174" t="s">
        <v>59</v>
      </c>
      <c r="I2032" s="175">
        <v>0</v>
      </c>
      <c r="J2032" s="23"/>
    </row>
    <row r="2033" spans="1:10" x14ac:dyDescent="0.25">
      <c r="A2033" s="65" t="str">
        <f t="shared" si="31"/>
        <v>Cohort 201642644Den HaagTotaalTotaalSyriëGeen onderwijs</v>
      </c>
      <c r="B2033" s="159" t="s">
        <v>17</v>
      </c>
      <c r="C2033" s="166">
        <v>42644</v>
      </c>
      <c r="D2033" s="159" t="s">
        <v>7</v>
      </c>
      <c r="E2033" s="159" t="s">
        <v>8</v>
      </c>
      <c r="F2033" s="159" t="s">
        <v>8</v>
      </c>
      <c r="G2033" s="159" t="s">
        <v>23</v>
      </c>
      <c r="H2033" s="159" t="s">
        <v>60</v>
      </c>
      <c r="I2033" s="175">
        <v>180</v>
      </c>
      <c r="J2033" s="23"/>
    </row>
    <row r="2034" spans="1:10" x14ac:dyDescent="0.25">
      <c r="A2034" s="65" t="str">
        <f t="shared" si="31"/>
        <v>Cohort 201642644Den HaagTotaalTotaalEritreaTotaal</v>
      </c>
      <c r="B2034" s="159" t="s">
        <v>17</v>
      </c>
      <c r="C2034" s="166">
        <v>42644</v>
      </c>
      <c r="D2034" s="159" t="s">
        <v>7</v>
      </c>
      <c r="E2034" s="159" t="s">
        <v>8</v>
      </c>
      <c r="F2034" s="159" t="s">
        <v>8</v>
      </c>
      <c r="G2034" s="159" t="s">
        <v>24</v>
      </c>
      <c r="H2034" s="162" t="s">
        <v>8</v>
      </c>
      <c r="I2034" s="175">
        <v>300</v>
      </c>
      <c r="J2034" s="23"/>
    </row>
    <row r="2035" spans="1:10" x14ac:dyDescent="0.25">
      <c r="A2035" s="65" t="str">
        <f t="shared" si="31"/>
        <v xml:space="preserve">Cohort 201642644Den HaagTotaalTotaalEritreaPrimair onderwijs </v>
      </c>
      <c r="B2035" s="159" t="s">
        <v>17</v>
      </c>
      <c r="C2035" s="166">
        <v>42644</v>
      </c>
      <c r="D2035" s="159" t="s">
        <v>7</v>
      </c>
      <c r="E2035" s="159" t="s">
        <v>8</v>
      </c>
      <c r="F2035" s="159" t="s">
        <v>8</v>
      </c>
      <c r="G2035" s="159" t="s">
        <v>24</v>
      </c>
      <c r="H2035" s="174" t="s">
        <v>55</v>
      </c>
      <c r="I2035" s="175">
        <v>10</v>
      </c>
      <c r="J2035" s="23"/>
    </row>
    <row r="2036" spans="1:10" x14ac:dyDescent="0.25">
      <c r="A2036" s="65" t="str">
        <f t="shared" si="31"/>
        <v>Cohort 201642644Den HaagTotaalTotaalEritreaVoortgezet onderwijs</v>
      </c>
      <c r="B2036" s="159" t="s">
        <v>17</v>
      </c>
      <c r="C2036" s="166">
        <v>42644</v>
      </c>
      <c r="D2036" s="159" t="s">
        <v>7</v>
      </c>
      <c r="E2036" s="159" t="s">
        <v>8</v>
      </c>
      <c r="F2036" s="159" t="s">
        <v>8</v>
      </c>
      <c r="G2036" s="159" t="s">
        <v>24</v>
      </c>
      <c r="H2036" s="174" t="s">
        <v>56</v>
      </c>
      <c r="I2036" s="175">
        <v>45</v>
      </c>
      <c r="J2036" s="23"/>
    </row>
    <row r="2037" spans="1:10" x14ac:dyDescent="0.25">
      <c r="A2037" s="65" t="str">
        <f t="shared" si="31"/>
        <v xml:space="preserve">Cohort 201642644Den HaagTotaalTotaalEritreaMiddelbaar beroepsonderwijs (mbo) </v>
      </c>
      <c r="B2037" s="159" t="s">
        <v>17</v>
      </c>
      <c r="C2037" s="166">
        <v>42644</v>
      </c>
      <c r="D2037" s="159" t="s">
        <v>7</v>
      </c>
      <c r="E2037" s="159" t="s">
        <v>8</v>
      </c>
      <c r="F2037" s="159" t="s">
        <v>8</v>
      </c>
      <c r="G2037" s="159" t="s">
        <v>24</v>
      </c>
      <c r="H2037" s="174" t="s">
        <v>57</v>
      </c>
      <c r="I2037" s="175">
        <v>0</v>
      </c>
      <c r="J2037" s="23"/>
    </row>
    <row r="2038" spans="1:10" x14ac:dyDescent="0.25">
      <c r="A2038" s="65" t="str">
        <f t="shared" si="31"/>
        <v xml:space="preserve">Cohort 201642644Den HaagTotaalTotaalEritreaHoger beroepsonderwijs (hbo) </v>
      </c>
      <c r="B2038" s="159" t="s">
        <v>17</v>
      </c>
      <c r="C2038" s="166">
        <v>42644</v>
      </c>
      <c r="D2038" s="159" t="s">
        <v>7</v>
      </c>
      <c r="E2038" s="159" t="s">
        <v>8</v>
      </c>
      <c r="F2038" s="159" t="s">
        <v>8</v>
      </c>
      <c r="G2038" s="159" t="s">
        <v>24</v>
      </c>
      <c r="H2038" s="174" t="s">
        <v>58</v>
      </c>
      <c r="I2038" s="175">
        <v>0</v>
      </c>
      <c r="J2038" s="23"/>
    </row>
    <row r="2039" spans="1:10" x14ac:dyDescent="0.25">
      <c r="A2039" s="65" t="str">
        <f t="shared" si="31"/>
        <v xml:space="preserve">Cohort 201642644Den HaagTotaalTotaalEritreaWetenschappelijk onderwijs (wo) </v>
      </c>
      <c r="B2039" s="159" t="s">
        <v>17</v>
      </c>
      <c r="C2039" s="166">
        <v>42644</v>
      </c>
      <c r="D2039" s="159" t="s">
        <v>7</v>
      </c>
      <c r="E2039" s="159" t="s">
        <v>8</v>
      </c>
      <c r="F2039" s="159" t="s">
        <v>8</v>
      </c>
      <c r="G2039" s="159" t="s">
        <v>24</v>
      </c>
      <c r="H2039" s="174" t="s">
        <v>59</v>
      </c>
      <c r="I2039" s="175">
        <v>0</v>
      </c>
      <c r="J2039" s="23"/>
    </row>
    <row r="2040" spans="1:10" x14ac:dyDescent="0.25">
      <c r="A2040" s="65" t="str">
        <f t="shared" si="31"/>
        <v>Cohort 201642644Den HaagTotaalTotaalEritreaGeen onderwijs</v>
      </c>
      <c r="B2040" s="159" t="s">
        <v>17</v>
      </c>
      <c r="C2040" s="166">
        <v>42644</v>
      </c>
      <c r="D2040" s="159" t="s">
        <v>7</v>
      </c>
      <c r="E2040" s="159" t="s">
        <v>8</v>
      </c>
      <c r="F2040" s="159" t="s">
        <v>8</v>
      </c>
      <c r="G2040" s="159" t="s">
        <v>24</v>
      </c>
      <c r="H2040" s="159" t="s">
        <v>60</v>
      </c>
      <c r="I2040" s="175">
        <v>245</v>
      </c>
      <c r="J2040" s="23"/>
    </row>
    <row r="2041" spans="1:10" x14ac:dyDescent="0.25">
      <c r="A2041" s="65" t="str">
        <f t="shared" si="31"/>
        <v>Cohort 201642644Den HaagTotaalTotaalOverigTotaal</v>
      </c>
      <c r="B2041" s="159" t="s">
        <v>17</v>
      </c>
      <c r="C2041" s="166">
        <v>42644</v>
      </c>
      <c r="D2041" s="159" t="s">
        <v>7</v>
      </c>
      <c r="E2041" s="159" t="s">
        <v>8</v>
      </c>
      <c r="F2041" s="159" t="s">
        <v>8</v>
      </c>
      <c r="G2041" s="159" t="s">
        <v>25</v>
      </c>
      <c r="H2041" s="162" t="s">
        <v>8</v>
      </c>
      <c r="I2041" s="175">
        <v>85</v>
      </c>
      <c r="J2041" s="23"/>
    </row>
    <row r="2042" spans="1:10" x14ac:dyDescent="0.25">
      <c r="A2042" s="65" t="str">
        <f t="shared" si="31"/>
        <v xml:space="preserve">Cohort 201642644Den HaagTotaalTotaalOverigPrimair onderwijs </v>
      </c>
      <c r="B2042" s="159" t="s">
        <v>17</v>
      </c>
      <c r="C2042" s="166">
        <v>42644</v>
      </c>
      <c r="D2042" s="159" t="s">
        <v>7</v>
      </c>
      <c r="E2042" s="159" t="s">
        <v>8</v>
      </c>
      <c r="F2042" s="159" t="s">
        <v>8</v>
      </c>
      <c r="G2042" s="159" t="s">
        <v>25</v>
      </c>
      <c r="H2042" s="174" t="s">
        <v>55</v>
      </c>
      <c r="I2042" s="175">
        <v>15</v>
      </c>
      <c r="J2042" s="23"/>
    </row>
    <row r="2043" spans="1:10" x14ac:dyDescent="0.25">
      <c r="A2043" s="65" t="str">
        <f t="shared" si="31"/>
        <v>Cohort 201642644Den HaagTotaalTotaalOverigVoortgezet onderwijs</v>
      </c>
      <c r="B2043" s="159" t="s">
        <v>17</v>
      </c>
      <c r="C2043" s="166">
        <v>42644</v>
      </c>
      <c r="D2043" s="159" t="s">
        <v>7</v>
      </c>
      <c r="E2043" s="159" t="s">
        <v>8</v>
      </c>
      <c r="F2043" s="159" t="s">
        <v>8</v>
      </c>
      <c r="G2043" s="159" t="s">
        <v>25</v>
      </c>
      <c r="H2043" s="174" t="s">
        <v>56</v>
      </c>
      <c r="I2043" s="175">
        <v>15</v>
      </c>
      <c r="J2043" s="23"/>
    </row>
    <row r="2044" spans="1:10" x14ac:dyDescent="0.25">
      <c r="A2044" s="65" t="str">
        <f t="shared" si="31"/>
        <v xml:space="preserve">Cohort 201642644Den HaagTotaalTotaalOverigMiddelbaar beroepsonderwijs (mbo) </v>
      </c>
      <c r="B2044" s="159" t="s">
        <v>17</v>
      </c>
      <c r="C2044" s="166">
        <v>42644</v>
      </c>
      <c r="D2044" s="159" t="s">
        <v>7</v>
      </c>
      <c r="E2044" s="159" t="s">
        <v>8</v>
      </c>
      <c r="F2044" s="159" t="s">
        <v>8</v>
      </c>
      <c r="G2044" s="159" t="s">
        <v>25</v>
      </c>
      <c r="H2044" s="174" t="s">
        <v>57</v>
      </c>
      <c r="I2044" s="175">
        <v>5</v>
      </c>
      <c r="J2044" s="23"/>
    </row>
    <row r="2045" spans="1:10" x14ac:dyDescent="0.25">
      <c r="A2045" s="65" t="str">
        <f t="shared" si="31"/>
        <v xml:space="preserve">Cohort 201642644Den HaagTotaalTotaalOverigHoger beroepsonderwijs (hbo) </v>
      </c>
      <c r="B2045" s="159" t="s">
        <v>17</v>
      </c>
      <c r="C2045" s="166">
        <v>42644</v>
      </c>
      <c r="D2045" s="159" t="s">
        <v>7</v>
      </c>
      <c r="E2045" s="159" t="s">
        <v>8</v>
      </c>
      <c r="F2045" s="159" t="s">
        <v>8</v>
      </c>
      <c r="G2045" s="159" t="s">
        <v>25</v>
      </c>
      <c r="H2045" s="174" t="s">
        <v>58</v>
      </c>
      <c r="I2045" s="175">
        <v>0</v>
      </c>
      <c r="J2045" s="23"/>
    </row>
    <row r="2046" spans="1:10" x14ac:dyDescent="0.25">
      <c r="A2046" s="65" t="str">
        <f t="shared" si="31"/>
        <v xml:space="preserve">Cohort 201642644Den HaagTotaalTotaalOverigWetenschappelijk onderwijs (wo) </v>
      </c>
      <c r="B2046" s="159" t="s">
        <v>17</v>
      </c>
      <c r="C2046" s="166">
        <v>42644</v>
      </c>
      <c r="D2046" s="159" t="s">
        <v>7</v>
      </c>
      <c r="E2046" s="159" t="s">
        <v>8</v>
      </c>
      <c r="F2046" s="159" t="s">
        <v>8</v>
      </c>
      <c r="G2046" s="159" t="s">
        <v>25</v>
      </c>
      <c r="H2046" s="174" t="s">
        <v>59</v>
      </c>
      <c r="I2046" s="175">
        <v>0</v>
      </c>
      <c r="J2046" s="23"/>
    </row>
    <row r="2047" spans="1:10" x14ac:dyDescent="0.25">
      <c r="A2047" s="65" t="str">
        <f t="shared" si="31"/>
        <v>Cohort 201642644Den HaagTotaalTotaalOverigGeen onderwijs</v>
      </c>
      <c r="B2047" s="159" t="s">
        <v>17</v>
      </c>
      <c r="C2047" s="166">
        <v>42644</v>
      </c>
      <c r="D2047" s="159" t="s">
        <v>7</v>
      </c>
      <c r="E2047" s="159" t="s">
        <v>8</v>
      </c>
      <c r="F2047" s="159" t="s">
        <v>8</v>
      </c>
      <c r="G2047" s="159" t="s">
        <v>25</v>
      </c>
      <c r="H2047" s="159" t="s">
        <v>60</v>
      </c>
      <c r="I2047" s="175">
        <v>55</v>
      </c>
      <c r="J2047" s="23"/>
    </row>
    <row r="2048" spans="1:10" x14ac:dyDescent="0.25">
      <c r="A2048" s="65" t="str">
        <f t="shared" si="31"/>
        <v>Cohort 201642644Den HaagTotaal0 tot 23 jaarTotaalTotaal</v>
      </c>
      <c r="B2048" s="159" t="s">
        <v>17</v>
      </c>
      <c r="C2048" s="166">
        <v>42644</v>
      </c>
      <c r="D2048" s="159" t="s">
        <v>7</v>
      </c>
      <c r="E2048" s="159" t="s">
        <v>8</v>
      </c>
      <c r="F2048" s="159" t="s">
        <v>26</v>
      </c>
      <c r="G2048" s="159" t="s">
        <v>8</v>
      </c>
      <c r="H2048" s="162" t="s">
        <v>8</v>
      </c>
      <c r="I2048" s="175">
        <v>345</v>
      </c>
      <c r="J2048" s="23"/>
    </row>
    <row r="2049" spans="1:10" x14ac:dyDescent="0.25">
      <c r="A2049" s="65" t="str">
        <f t="shared" si="31"/>
        <v xml:space="preserve">Cohort 201642644Den HaagTotaal0 tot 23 jaarTotaalPrimair onderwijs </v>
      </c>
      <c r="B2049" s="159" t="s">
        <v>17</v>
      </c>
      <c r="C2049" s="166">
        <v>42644</v>
      </c>
      <c r="D2049" s="159" t="s">
        <v>7</v>
      </c>
      <c r="E2049" s="159" t="s">
        <v>8</v>
      </c>
      <c r="F2049" s="159" t="s">
        <v>26</v>
      </c>
      <c r="G2049" s="159" t="s">
        <v>8</v>
      </c>
      <c r="H2049" s="174" t="s">
        <v>55</v>
      </c>
      <c r="I2049" s="175">
        <v>50</v>
      </c>
      <c r="J2049" s="23"/>
    </row>
    <row r="2050" spans="1:10" x14ac:dyDescent="0.25">
      <c r="A2050" s="65" t="str">
        <f t="shared" si="31"/>
        <v>Cohort 201642644Den HaagTotaal0 tot 23 jaarTotaalVoortgezet onderwijs</v>
      </c>
      <c r="B2050" s="159" t="s">
        <v>17</v>
      </c>
      <c r="C2050" s="166">
        <v>42644</v>
      </c>
      <c r="D2050" s="159" t="s">
        <v>7</v>
      </c>
      <c r="E2050" s="159" t="s">
        <v>8</v>
      </c>
      <c r="F2050" s="159" t="s">
        <v>26</v>
      </c>
      <c r="G2050" s="159" t="s">
        <v>8</v>
      </c>
      <c r="H2050" s="174" t="s">
        <v>56</v>
      </c>
      <c r="I2050" s="175">
        <v>85</v>
      </c>
      <c r="J2050" s="23"/>
    </row>
    <row r="2051" spans="1:10" x14ac:dyDescent="0.25">
      <c r="A2051" s="65" t="str">
        <f t="shared" si="31"/>
        <v xml:space="preserve">Cohort 201642644Den HaagTotaal0 tot 23 jaarTotaalMiddelbaar beroepsonderwijs (mbo) </v>
      </c>
      <c r="B2051" s="159" t="s">
        <v>17</v>
      </c>
      <c r="C2051" s="166">
        <v>42644</v>
      </c>
      <c r="D2051" s="159" t="s">
        <v>7</v>
      </c>
      <c r="E2051" s="159" t="s">
        <v>8</v>
      </c>
      <c r="F2051" s="159" t="s">
        <v>26</v>
      </c>
      <c r="G2051" s="159" t="s">
        <v>8</v>
      </c>
      <c r="H2051" s="174" t="s">
        <v>57</v>
      </c>
      <c r="I2051" s="175">
        <v>10</v>
      </c>
      <c r="J2051" s="23"/>
    </row>
    <row r="2052" spans="1:10" x14ac:dyDescent="0.25">
      <c r="A2052" s="65" t="str">
        <f t="shared" si="31"/>
        <v xml:space="preserve">Cohort 201642644Den HaagTotaal0 tot 23 jaarTotaalHoger beroepsonderwijs (hbo) </v>
      </c>
      <c r="B2052" s="159" t="s">
        <v>17</v>
      </c>
      <c r="C2052" s="166">
        <v>42644</v>
      </c>
      <c r="D2052" s="159" t="s">
        <v>7</v>
      </c>
      <c r="E2052" s="159" t="s">
        <v>8</v>
      </c>
      <c r="F2052" s="159" t="s">
        <v>26</v>
      </c>
      <c r="G2052" s="159" t="s">
        <v>8</v>
      </c>
      <c r="H2052" s="174" t="s">
        <v>58</v>
      </c>
      <c r="I2052" s="175">
        <v>0</v>
      </c>
      <c r="J2052" s="23"/>
    </row>
    <row r="2053" spans="1:10" x14ac:dyDescent="0.25">
      <c r="A2053" s="65" t="str">
        <f t="shared" ref="A2053:A2116" si="32">B2053&amp;C2053&amp;D2053&amp;E2053&amp;F2053&amp;G2053&amp;H2053</f>
        <v xml:space="preserve">Cohort 201642644Den HaagTotaal0 tot 23 jaarTotaalWetenschappelijk onderwijs (wo) </v>
      </c>
      <c r="B2053" s="159" t="s">
        <v>17</v>
      </c>
      <c r="C2053" s="166">
        <v>42644</v>
      </c>
      <c r="D2053" s="159" t="s">
        <v>7</v>
      </c>
      <c r="E2053" s="159" t="s">
        <v>8</v>
      </c>
      <c r="F2053" s="159" t="s">
        <v>26</v>
      </c>
      <c r="G2053" s="159" t="s">
        <v>8</v>
      </c>
      <c r="H2053" s="174" t="s">
        <v>59</v>
      </c>
      <c r="I2053" s="175">
        <v>0</v>
      </c>
      <c r="J2053" s="23"/>
    </row>
    <row r="2054" spans="1:10" x14ac:dyDescent="0.25">
      <c r="A2054" s="65" t="str">
        <f t="shared" si="32"/>
        <v>Cohort 201642644Den HaagTotaal0 tot 23 jaarTotaalGeen onderwijs</v>
      </c>
      <c r="B2054" s="159" t="s">
        <v>17</v>
      </c>
      <c r="C2054" s="166">
        <v>42644</v>
      </c>
      <c r="D2054" s="159" t="s">
        <v>7</v>
      </c>
      <c r="E2054" s="159" t="s">
        <v>8</v>
      </c>
      <c r="F2054" s="159" t="s">
        <v>26</v>
      </c>
      <c r="G2054" s="159" t="s">
        <v>8</v>
      </c>
      <c r="H2054" s="159" t="s">
        <v>60</v>
      </c>
      <c r="I2054" s="175">
        <v>205</v>
      </c>
      <c r="J2054" s="23"/>
    </row>
    <row r="2055" spans="1:10" x14ac:dyDescent="0.25">
      <c r="A2055" s="65" t="str">
        <f t="shared" si="32"/>
        <v>Cohort 201642644Den HaagTotaal0 tot 23 jaarSyriëTotaal</v>
      </c>
      <c r="B2055" s="159" t="s">
        <v>17</v>
      </c>
      <c r="C2055" s="166">
        <v>42644</v>
      </c>
      <c r="D2055" s="159" t="s">
        <v>7</v>
      </c>
      <c r="E2055" s="159" t="s">
        <v>8</v>
      </c>
      <c r="F2055" s="159" t="s">
        <v>26</v>
      </c>
      <c r="G2055" s="159" t="s">
        <v>23</v>
      </c>
      <c r="H2055" s="162" t="s">
        <v>8</v>
      </c>
      <c r="I2055" s="175">
        <v>135</v>
      </c>
      <c r="J2055" s="23"/>
    </row>
    <row r="2056" spans="1:10" x14ac:dyDescent="0.25">
      <c r="A2056" s="65" t="str">
        <f t="shared" si="32"/>
        <v xml:space="preserve">Cohort 201642644Den HaagTotaal0 tot 23 jaarSyriëPrimair onderwijs </v>
      </c>
      <c r="B2056" s="159" t="s">
        <v>17</v>
      </c>
      <c r="C2056" s="166">
        <v>42644</v>
      </c>
      <c r="D2056" s="159" t="s">
        <v>7</v>
      </c>
      <c r="E2056" s="159" t="s">
        <v>8</v>
      </c>
      <c r="F2056" s="159" t="s">
        <v>26</v>
      </c>
      <c r="G2056" s="159" t="s">
        <v>23</v>
      </c>
      <c r="H2056" s="174" t="s">
        <v>55</v>
      </c>
      <c r="I2056" s="175">
        <v>25</v>
      </c>
      <c r="J2056" s="23"/>
    </row>
    <row r="2057" spans="1:10" x14ac:dyDescent="0.25">
      <c r="A2057" s="65" t="str">
        <f t="shared" si="32"/>
        <v>Cohort 201642644Den HaagTotaal0 tot 23 jaarSyriëVoortgezet onderwijs</v>
      </c>
      <c r="B2057" s="159" t="s">
        <v>17</v>
      </c>
      <c r="C2057" s="166">
        <v>42644</v>
      </c>
      <c r="D2057" s="159" t="s">
        <v>7</v>
      </c>
      <c r="E2057" s="159" t="s">
        <v>8</v>
      </c>
      <c r="F2057" s="159" t="s">
        <v>26</v>
      </c>
      <c r="G2057" s="159" t="s">
        <v>23</v>
      </c>
      <c r="H2057" s="174" t="s">
        <v>56</v>
      </c>
      <c r="I2057" s="175">
        <v>30</v>
      </c>
      <c r="J2057" s="23"/>
    </row>
    <row r="2058" spans="1:10" x14ac:dyDescent="0.25">
      <c r="A2058" s="65" t="str">
        <f t="shared" si="32"/>
        <v xml:space="preserve">Cohort 201642644Den HaagTotaal0 tot 23 jaarSyriëMiddelbaar beroepsonderwijs (mbo) </v>
      </c>
      <c r="B2058" s="159" t="s">
        <v>17</v>
      </c>
      <c r="C2058" s="166">
        <v>42644</v>
      </c>
      <c r="D2058" s="159" t="s">
        <v>7</v>
      </c>
      <c r="E2058" s="159" t="s">
        <v>8</v>
      </c>
      <c r="F2058" s="159" t="s">
        <v>26</v>
      </c>
      <c r="G2058" s="159" t="s">
        <v>23</v>
      </c>
      <c r="H2058" s="174" t="s">
        <v>57</v>
      </c>
      <c r="I2058" s="175">
        <v>5</v>
      </c>
      <c r="J2058" s="23"/>
    </row>
    <row r="2059" spans="1:10" x14ac:dyDescent="0.25">
      <c r="A2059" s="65" t="str">
        <f t="shared" si="32"/>
        <v xml:space="preserve">Cohort 201642644Den HaagTotaal0 tot 23 jaarSyriëHoger beroepsonderwijs (hbo) </v>
      </c>
      <c r="B2059" s="159" t="s">
        <v>17</v>
      </c>
      <c r="C2059" s="166">
        <v>42644</v>
      </c>
      <c r="D2059" s="159" t="s">
        <v>7</v>
      </c>
      <c r="E2059" s="159" t="s">
        <v>8</v>
      </c>
      <c r="F2059" s="159" t="s">
        <v>26</v>
      </c>
      <c r="G2059" s="159" t="s">
        <v>23</v>
      </c>
      <c r="H2059" s="174" t="s">
        <v>58</v>
      </c>
      <c r="I2059" s="175">
        <v>0</v>
      </c>
      <c r="J2059" s="23"/>
    </row>
    <row r="2060" spans="1:10" x14ac:dyDescent="0.25">
      <c r="A2060" s="65" t="str">
        <f t="shared" si="32"/>
        <v xml:space="preserve">Cohort 201642644Den HaagTotaal0 tot 23 jaarSyriëWetenschappelijk onderwijs (wo) </v>
      </c>
      <c r="B2060" s="159" t="s">
        <v>17</v>
      </c>
      <c r="C2060" s="166">
        <v>42644</v>
      </c>
      <c r="D2060" s="159" t="s">
        <v>7</v>
      </c>
      <c r="E2060" s="159" t="s">
        <v>8</v>
      </c>
      <c r="F2060" s="159" t="s">
        <v>26</v>
      </c>
      <c r="G2060" s="159" t="s">
        <v>23</v>
      </c>
      <c r="H2060" s="174" t="s">
        <v>59</v>
      </c>
      <c r="I2060" s="175">
        <v>0</v>
      </c>
      <c r="J2060" s="23"/>
    </row>
    <row r="2061" spans="1:10" x14ac:dyDescent="0.25">
      <c r="A2061" s="65" t="str">
        <f t="shared" si="32"/>
        <v>Cohort 201642644Den HaagTotaal0 tot 23 jaarSyriëGeen onderwijs</v>
      </c>
      <c r="B2061" s="159" t="s">
        <v>17</v>
      </c>
      <c r="C2061" s="166">
        <v>42644</v>
      </c>
      <c r="D2061" s="159" t="s">
        <v>7</v>
      </c>
      <c r="E2061" s="159" t="s">
        <v>8</v>
      </c>
      <c r="F2061" s="159" t="s">
        <v>26</v>
      </c>
      <c r="G2061" s="159" t="s">
        <v>23</v>
      </c>
      <c r="H2061" s="159" t="s">
        <v>60</v>
      </c>
      <c r="I2061" s="175">
        <v>75</v>
      </c>
      <c r="J2061" s="23"/>
    </row>
    <row r="2062" spans="1:10" x14ac:dyDescent="0.25">
      <c r="A2062" s="65" t="str">
        <f t="shared" si="32"/>
        <v>Cohort 201642644Den HaagTotaal0 tot 23 jaarEritreaTotaal</v>
      </c>
      <c r="B2062" s="159" t="s">
        <v>17</v>
      </c>
      <c r="C2062" s="166">
        <v>42644</v>
      </c>
      <c r="D2062" s="159" t="s">
        <v>7</v>
      </c>
      <c r="E2062" s="159" t="s">
        <v>8</v>
      </c>
      <c r="F2062" s="159" t="s">
        <v>26</v>
      </c>
      <c r="G2062" s="159" t="s">
        <v>24</v>
      </c>
      <c r="H2062" s="162" t="s">
        <v>8</v>
      </c>
      <c r="I2062" s="175">
        <v>150</v>
      </c>
      <c r="J2062" s="23"/>
    </row>
    <row r="2063" spans="1:10" x14ac:dyDescent="0.25">
      <c r="A2063" s="65" t="str">
        <f t="shared" si="32"/>
        <v xml:space="preserve">Cohort 201642644Den HaagTotaal0 tot 23 jaarEritreaPrimair onderwijs </v>
      </c>
      <c r="B2063" s="159" t="s">
        <v>17</v>
      </c>
      <c r="C2063" s="166">
        <v>42644</v>
      </c>
      <c r="D2063" s="159" t="s">
        <v>7</v>
      </c>
      <c r="E2063" s="159" t="s">
        <v>8</v>
      </c>
      <c r="F2063" s="159" t="s">
        <v>26</v>
      </c>
      <c r="G2063" s="159" t="s">
        <v>24</v>
      </c>
      <c r="H2063" s="174" t="s">
        <v>55</v>
      </c>
      <c r="I2063" s="175">
        <v>10</v>
      </c>
      <c r="J2063" s="23"/>
    </row>
    <row r="2064" spans="1:10" x14ac:dyDescent="0.25">
      <c r="A2064" s="65" t="str">
        <f t="shared" si="32"/>
        <v>Cohort 201642644Den HaagTotaal0 tot 23 jaarEritreaVoortgezet onderwijs</v>
      </c>
      <c r="B2064" s="159" t="s">
        <v>17</v>
      </c>
      <c r="C2064" s="166">
        <v>42644</v>
      </c>
      <c r="D2064" s="159" t="s">
        <v>7</v>
      </c>
      <c r="E2064" s="159" t="s">
        <v>8</v>
      </c>
      <c r="F2064" s="159" t="s">
        <v>26</v>
      </c>
      <c r="G2064" s="159" t="s">
        <v>24</v>
      </c>
      <c r="H2064" s="174" t="s">
        <v>56</v>
      </c>
      <c r="I2064" s="175">
        <v>45</v>
      </c>
      <c r="J2064" s="23"/>
    </row>
    <row r="2065" spans="1:10" x14ac:dyDescent="0.25">
      <c r="A2065" s="65" t="str">
        <f t="shared" si="32"/>
        <v xml:space="preserve">Cohort 201642644Den HaagTotaal0 tot 23 jaarEritreaMiddelbaar beroepsonderwijs (mbo) </v>
      </c>
      <c r="B2065" s="159" t="s">
        <v>17</v>
      </c>
      <c r="C2065" s="166">
        <v>42644</v>
      </c>
      <c r="D2065" s="159" t="s">
        <v>7</v>
      </c>
      <c r="E2065" s="159" t="s">
        <v>8</v>
      </c>
      <c r="F2065" s="159" t="s">
        <v>26</v>
      </c>
      <c r="G2065" s="159" t="s">
        <v>24</v>
      </c>
      <c r="H2065" s="174" t="s">
        <v>57</v>
      </c>
      <c r="I2065" s="175">
        <v>0</v>
      </c>
      <c r="J2065" s="23"/>
    </row>
    <row r="2066" spans="1:10" x14ac:dyDescent="0.25">
      <c r="A2066" s="65" t="str">
        <f t="shared" si="32"/>
        <v xml:space="preserve">Cohort 201642644Den HaagTotaal0 tot 23 jaarEritreaHoger beroepsonderwijs (hbo) </v>
      </c>
      <c r="B2066" s="159" t="s">
        <v>17</v>
      </c>
      <c r="C2066" s="166">
        <v>42644</v>
      </c>
      <c r="D2066" s="159" t="s">
        <v>7</v>
      </c>
      <c r="E2066" s="159" t="s">
        <v>8</v>
      </c>
      <c r="F2066" s="159" t="s">
        <v>26</v>
      </c>
      <c r="G2066" s="159" t="s">
        <v>24</v>
      </c>
      <c r="H2066" s="174" t="s">
        <v>58</v>
      </c>
      <c r="I2066" s="175">
        <v>0</v>
      </c>
      <c r="J2066" s="23"/>
    </row>
    <row r="2067" spans="1:10" x14ac:dyDescent="0.25">
      <c r="A2067" s="65" t="str">
        <f t="shared" si="32"/>
        <v xml:space="preserve">Cohort 201642644Den HaagTotaal0 tot 23 jaarEritreaWetenschappelijk onderwijs (wo) </v>
      </c>
      <c r="B2067" s="159" t="s">
        <v>17</v>
      </c>
      <c r="C2067" s="166">
        <v>42644</v>
      </c>
      <c r="D2067" s="159" t="s">
        <v>7</v>
      </c>
      <c r="E2067" s="159" t="s">
        <v>8</v>
      </c>
      <c r="F2067" s="159" t="s">
        <v>26</v>
      </c>
      <c r="G2067" s="159" t="s">
        <v>24</v>
      </c>
      <c r="H2067" s="174" t="s">
        <v>59</v>
      </c>
      <c r="I2067" s="175">
        <v>0</v>
      </c>
      <c r="J2067" s="23"/>
    </row>
    <row r="2068" spans="1:10" x14ac:dyDescent="0.25">
      <c r="A2068" s="65" t="str">
        <f t="shared" si="32"/>
        <v>Cohort 201642644Den HaagTotaal0 tot 23 jaarEritreaGeen onderwijs</v>
      </c>
      <c r="B2068" s="159" t="s">
        <v>17</v>
      </c>
      <c r="C2068" s="166">
        <v>42644</v>
      </c>
      <c r="D2068" s="159" t="s">
        <v>7</v>
      </c>
      <c r="E2068" s="159" t="s">
        <v>8</v>
      </c>
      <c r="F2068" s="159" t="s">
        <v>26</v>
      </c>
      <c r="G2068" s="159" t="s">
        <v>24</v>
      </c>
      <c r="H2068" s="159" t="s">
        <v>60</v>
      </c>
      <c r="I2068" s="175">
        <v>95</v>
      </c>
      <c r="J2068" s="23"/>
    </row>
    <row r="2069" spans="1:10" x14ac:dyDescent="0.25">
      <c r="A2069" s="65" t="str">
        <f t="shared" si="32"/>
        <v>Cohort 201642644Den HaagTotaal0 tot 23 jaarOverigTotaal</v>
      </c>
      <c r="B2069" s="159" t="s">
        <v>17</v>
      </c>
      <c r="C2069" s="166">
        <v>42644</v>
      </c>
      <c r="D2069" s="159" t="s">
        <v>7</v>
      </c>
      <c r="E2069" s="159" t="s">
        <v>8</v>
      </c>
      <c r="F2069" s="159" t="s">
        <v>26</v>
      </c>
      <c r="G2069" s="159" t="s">
        <v>25</v>
      </c>
      <c r="H2069" s="162" t="s">
        <v>8</v>
      </c>
      <c r="I2069" s="175">
        <v>60</v>
      </c>
      <c r="J2069" s="23"/>
    </row>
    <row r="2070" spans="1:10" x14ac:dyDescent="0.25">
      <c r="A2070" s="65" t="str">
        <f t="shared" si="32"/>
        <v xml:space="preserve">Cohort 201642644Den HaagTotaal0 tot 23 jaarOverigPrimair onderwijs </v>
      </c>
      <c r="B2070" s="159" t="s">
        <v>17</v>
      </c>
      <c r="C2070" s="166">
        <v>42644</v>
      </c>
      <c r="D2070" s="159" t="s">
        <v>7</v>
      </c>
      <c r="E2070" s="159" t="s">
        <v>8</v>
      </c>
      <c r="F2070" s="159" t="s">
        <v>26</v>
      </c>
      <c r="G2070" s="159" t="s">
        <v>25</v>
      </c>
      <c r="H2070" s="174" t="s">
        <v>55</v>
      </c>
      <c r="I2070" s="175">
        <v>15</v>
      </c>
      <c r="J2070" s="23"/>
    </row>
    <row r="2071" spans="1:10" x14ac:dyDescent="0.25">
      <c r="A2071" s="65" t="str">
        <f t="shared" si="32"/>
        <v>Cohort 201642644Den HaagTotaal0 tot 23 jaarOverigVoortgezet onderwijs</v>
      </c>
      <c r="B2071" s="159" t="s">
        <v>17</v>
      </c>
      <c r="C2071" s="166">
        <v>42644</v>
      </c>
      <c r="D2071" s="159" t="s">
        <v>7</v>
      </c>
      <c r="E2071" s="159" t="s">
        <v>8</v>
      </c>
      <c r="F2071" s="159" t="s">
        <v>26</v>
      </c>
      <c r="G2071" s="159" t="s">
        <v>25</v>
      </c>
      <c r="H2071" s="174" t="s">
        <v>56</v>
      </c>
      <c r="I2071" s="175">
        <v>15</v>
      </c>
      <c r="J2071" s="23"/>
    </row>
    <row r="2072" spans="1:10" x14ac:dyDescent="0.25">
      <c r="A2072" s="65" t="str">
        <f t="shared" si="32"/>
        <v xml:space="preserve">Cohort 201642644Den HaagTotaal0 tot 23 jaarOverigMiddelbaar beroepsonderwijs (mbo) </v>
      </c>
      <c r="B2072" s="159" t="s">
        <v>17</v>
      </c>
      <c r="C2072" s="166">
        <v>42644</v>
      </c>
      <c r="D2072" s="159" t="s">
        <v>7</v>
      </c>
      <c r="E2072" s="159" t="s">
        <v>8</v>
      </c>
      <c r="F2072" s="159" t="s">
        <v>26</v>
      </c>
      <c r="G2072" s="159" t="s">
        <v>25</v>
      </c>
      <c r="H2072" s="174" t="s">
        <v>57</v>
      </c>
      <c r="I2072" s="175">
        <v>5</v>
      </c>
      <c r="J2072" s="23"/>
    </row>
    <row r="2073" spans="1:10" x14ac:dyDescent="0.25">
      <c r="A2073" s="65" t="str">
        <f t="shared" si="32"/>
        <v xml:space="preserve">Cohort 201642644Den HaagTotaal0 tot 23 jaarOverigHoger beroepsonderwijs (hbo) </v>
      </c>
      <c r="B2073" s="159" t="s">
        <v>17</v>
      </c>
      <c r="C2073" s="166">
        <v>42644</v>
      </c>
      <c r="D2073" s="159" t="s">
        <v>7</v>
      </c>
      <c r="E2073" s="159" t="s">
        <v>8</v>
      </c>
      <c r="F2073" s="159" t="s">
        <v>26</v>
      </c>
      <c r="G2073" s="159" t="s">
        <v>25</v>
      </c>
      <c r="H2073" s="174" t="s">
        <v>58</v>
      </c>
      <c r="I2073" s="175">
        <v>0</v>
      </c>
      <c r="J2073" s="23"/>
    </row>
    <row r="2074" spans="1:10" x14ac:dyDescent="0.25">
      <c r="A2074" s="65" t="str">
        <f t="shared" si="32"/>
        <v xml:space="preserve">Cohort 201642644Den HaagTotaal0 tot 23 jaarOverigWetenschappelijk onderwijs (wo) </v>
      </c>
      <c r="B2074" s="159" t="s">
        <v>17</v>
      </c>
      <c r="C2074" s="166">
        <v>42644</v>
      </c>
      <c r="D2074" s="159" t="s">
        <v>7</v>
      </c>
      <c r="E2074" s="159" t="s">
        <v>8</v>
      </c>
      <c r="F2074" s="159" t="s">
        <v>26</v>
      </c>
      <c r="G2074" s="159" t="s">
        <v>25</v>
      </c>
      <c r="H2074" s="174" t="s">
        <v>59</v>
      </c>
      <c r="I2074" s="175">
        <v>0</v>
      </c>
      <c r="J2074" s="23"/>
    </row>
    <row r="2075" spans="1:10" x14ac:dyDescent="0.25">
      <c r="A2075" s="65" t="str">
        <f t="shared" si="32"/>
        <v>Cohort 201642644Den HaagTotaal0 tot 23 jaarOverigGeen onderwijs</v>
      </c>
      <c r="B2075" s="159" t="s">
        <v>17</v>
      </c>
      <c r="C2075" s="166">
        <v>42644</v>
      </c>
      <c r="D2075" s="159" t="s">
        <v>7</v>
      </c>
      <c r="E2075" s="159" t="s">
        <v>8</v>
      </c>
      <c r="F2075" s="159" t="s">
        <v>26</v>
      </c>
      <c r="G2075" s="159" t="s">
        <v>25</v>
      </c>
      <c r="H2075" s="159" t="s">
        <v>60</v>
      </c>
      <c r="I2075" s="175">
        <v>30</v>
      </c>
      <c r="J2075" s="23"/>
    </row>
    <row r="2076" spans="1:10" x14ac:dyDescent="0.25">
      <c r="A2076" s="65" t="str">
        <f t="shared" si="32"/>
        <v>Cohort 201642644Den HaagTotaal23 tot 30 jaarTotaalTotaal</v>
      </c>
      <c r="B2076" s="159" t="s">
        <v>17</v>
      </c>
      <c r="C2076" s="166">
        <v>42644</v>
      </c>
      <c r="D2076" s="159" t="s">
        <v>7</v>
      </c>
      <c r="E2076" s="159" t="s">
        <v>8</v>
      </c>
      <c r="F2076" s="159" t="s">
        <v>61</v>
      </c>
      <c r="G2076" s="159" t="s">
        <v>8</v>
      </c>
      <c r="H2076" s="162" t="s">
        <v>8</v>
      </c>
      <c r="I2076" s="175">
        <v>275</v>
      </c>
      <c r="J2076" s="23"/>
    </row>
    <row r="2077" spans="1:10" x14ac:dyDescent="0.25">
      <c r="A2077" s="65" t="str">
        <f t="shared" si="32"/>
        <v xml:space="preserve">Cohort 201642644Den HaagTotaal23 tot 30 jaarTotaalPrimair onderwijs </v>
      </c>
      <c r="B2077" s="159" t="s">
        <v>17</v>
      </c>
      <c r="C2077" s="166">
        <v>42644</v>
      </c>
      <c r="D2077" s="159" t="s">
        <v>7</v>
      </c>
      <c r="E2077" s="159" t="s">
        <v>8</v>
      </c>
      <c r="F2077" s="159" t="s">
        <v>61</v>
      </c>
      <c r="G2077" s="159" t="s">
        <v>8</v>
      </c>
      <c r="H2077" s="174" t="s">
        <v>55</v>
      </c>
      <c r="I2077" s="175">
        <v>0</v>
      </c>
      <c r="J2077" s="23"/>
    </row>
    <row r="2078" spans="1:10" x14ac:dyDescent="0.25">
      <c r="A2078" s="65" t="str">
        <f t="shared" si="32"/>
        <v>Cohort 201642644Den HaagTotaal23 tot 30 jaarTotaalVoortgezet onderwijs</v>
      </c>
      <c r="B2078" s="159" t="s">
        <v>17</v>
      </c>
      <c r="C2078" s="166">
        <v>42644</v>
      </c>
      <c r="D2078" s="159" t="s">
        <v>7</v>
      </c>
      <c r="E2078" s="159" t="s">
        <v>8</v>
      </c>
      <c r="F2078" s="159" t="s">
        <v>61</v>
      </c>
      <c r="G2078" s="159" t="s">
        <v>8</v>
      </c>
      <c r="H2078" s="174" t="s">
        <v>56</v>
      </c>
      <c r="I2078" s="175">
        <v>0</v>
      </c>
      <c r="J2078" s="23"/>
    </row>
    <row r="2079" spans="1:10" x14ac:dyDescent="0.25">
      <c r="A2079" s="65" t="str">
        <f t="shared" si="32"/>
        <v xml:space="preserve">Cohort 201642644Den HaagTotaal23 tot 30 jaarTotaalMiddelbaar beroepsonderwijs (mbo) </v>
      </c>
      <c r="B2079" s="159" t="s">
        <v>17</v>
      </c>
      <c r="C2079" s="166">
        <v>42644</v>
      </c>
      <c r="D2079" s="159" t="s">
        <v>7</v>
      </c>
      <c r="E2079" s="159" t="s">
        <v>8</v>
      </c>
      <c r="F2079" s="159" t="s">
        <v>61</v>
      </c>
      <c r="G2079" s="159" t="s">
        <v>8</v>
      </c>
      <c r="H2079" s="174" t="s">
        <v>57</v>
      </c>
      <c r="I2079" s="175">
        <v>0</v>
      </c>
      <c r="J2079" s="23"/>
    </row>
    <row r="2080" spans="1:10" x14ac:dyDescent="0.25">
      <c r="A2080" s="65" t="str">
        <f t="shared" si="32"/>
        <v xml:space="preserve">Cohort 201642644Den HaagTotaal23 tot 30 jaarTotaalHoger beroepsonderwijs (hbo) </v>
      </c>
      <c r="B2080" s="159" t="s">
        <v>17</v>
      </c>
      <c r="C2080" s="166">
        <v>42644</v>
      </c>
      <c r="D2080" s="159" t="s">
        <v>7</v>
      </c>
      <c r="E2080" s="159" t="s">
        <v>8</v>
      </c>
      <c r="F2080" s="159" t="s">
        <v>61</v>
      </c>
      <c r="G2080" s="159" t="s">
        <v>8</v>
      </c>
      <c r="H2080" s="174" t="s">
        <v>58</v>
      </c>
      <c r="I2080" s="175">
        <v>0</v>
      </c>
      <c r="J2080" s="23"/>
    </row>
    <row r="2081" spans="1:10" x14ac:dyDescent="0.25">
      <c r="A2081" s="65" t="str">
        <f t="shared" si="32"/>
        <v xml:space="preserve">Cohort 201642644Den HaagTotaal23 tot 30 jaarTotaalWetenschappelijk onderwijs (wo) </v>
      </c>
      <c r="B2081" s="159" t="s">
        <v>17</v>
      </c>
      <c r="C2081" s="166">
        <v>42644</v>
      </c>
      <c r="D2081" s="159" t="s">
        <v>7</v>
      </c>
      <c r="E2081" s="159" t="s">
        <v>8</v>
      </c>
      <c r="F2081" s="159" t="s">
        <v>61</v>
      </c>
      <c r="G2081" s="159" t="s">
        <v>8</v>
      </c>
      <c r="H2081" s="174" t="s">
        <v>59</v>
      </c>
      <c r="I2081" s="175">
        <v>0</v>
      </c>
      <c r="J2081" s="23"/>
    </row>
    <row r="2082" spans="1:10" x14ac:dyDescent="0.25">
      <c r="A2082" s="65" t="str">
        <f t="shared" si="32"/>
        <v>Cohort 201642644Den HaagTotaal23 tot 30 jaarTotaalGeen onderwijs</v>
      </c>
      <c r="B2082" s="159" t="s">
        <v>17</v>
      </c>
      <c r="C2082" s="166">
        <v>42644</v>
      </c>
      <c r="D2082" s="159" t="s">
        <v>7</v>
      </c>
      <c r="E2082" s="159" t="s">
        <v>8</v>
      </c>
      <c r="F2082" s="159" t="s">
        <v>61</v>
      </c>
      <c r="G2082" s="159" t="s">
        <v>8</v>
      </c>
      <c r="H2082" s="159" t="s">
        <v>60</v>
      </c>
      <c r="I2082" s="175">
        <v>275</v>
      </c>
      <c r="J2082" s="23"/>
    </row>
    <row r="2083" spans="1:10" x14ac:dyDescent="0.25">
      <c r="A2083" s="65" t="str">
        <f t="shared" si="32"/>
        <v>Cohort 201642644Den HaagTotaal23 tot 30 jaarSyriëTotaal</v>
      </c>
      <c r="B2083" s="159" t="s">
        <v>17</v>
      </c>
      <c r="C2083" s="166">
        <v>42644</v>
      </c>
      <c r="D2083" s="159" t="s">
        <v>7</v>
      </c>
      <c r="E2083" s="159" t="s">
        <v>8</v>
      </c>
      <c r="F2083" s="159" t="s">
        <v>61</v>
      </c>
      <c r="G2083" s="159" t="s">
        <v>23</v>
      </c>
      <c r="H2083" s="162" t="s">
        <v>8</v>
      </c>
      <c r="I2083" s="175">
        <v>100</v>
      </c>
      <c r="J2083" s="23"/>
    </row>
    <row r="2084" spans="1:10" x14ac:dyDescent="0.25">
      <c r="A2084" s="65" t="str">
        <f t="shared" si="32"/>
        <v xml:space="preserve">Cohort 201642644Den HaagTotaal23 tot 30 jaarSyriëPrimair onderwijs </v>
      </c>
      <c r="B2084" s="159" t="s">
        <v>17</v>
      </c>
      <c r="C2084" s="166">
        <v>42644</v>
      </c>
      <c r="D2084" s="159" t="s">
        <v>7</v>
      </c>
      <c r="E2084" s="159" t="s">
        <v>8</v>
      </c>
      <c r="F2084" s="159" t="s">
        <v>61</v>
      </c>
      <c r="G2084" s="159" t="s">
        <v>23</v>
      </c>
      <c r="H2084" s="174" t="s">
        <v>55</v>
      </c>
      <c r="I2084" s="175">
        <v>0</v>
      </c>
      <c r="J2084" s="23"/>
    </row>
    <row r="2085" spans="1:10" x14ac:dyDescent="0.25">
      <c r="A2085" s="65" t="str">
        <f t="shared" si="32"/>
        <v>Cohort 201642644Den HaagTotaal23 tot 30 jaarSyriëVoortgezet onderwijs</v>
      </c>
      <c r="B2085" s="159" t="s">
        <v>17</v>
      </c>
      <c r="C2085" s="166">
        <v>42644</v>
      </c>
      <c r="D2085" s="159" t="s">
        <v>7</v>
      </c>
      <c r="E2085" s="159" t="s">
        <v>8</v>
      </c>
      <c r="F2085" s="159" t="s">
        <v>61</v>
      </c>
      <c r="G2085" s="159" t="s">
        <v>23</v>
      </c>
      <c r="H2085" s="174" t="s">
        <v>56</v>
      </c>
      <c r="I2085" s="175">
        <v>0</v>
      </c>
      <c r="J2085" s="23"/>
    </row>
    <row r="2086" spans="1:10" x14ac:dyDescent="0.25">
      <c r="A2086" s="65" t="str">
        <f t="shared" si="32"/>
        <v xml:space="preserve">Cohort 201642644Den HaagTotaal23 tot 30 jaarSyriëMiddelbaar beroepsonderwijs (mbo) </v>
      </c>
      <c r="B2086" s="159" t="s">
        <v>17</v>
      </c>
      <c r="C2086" s="166">
        <v>42644</v>
      </c>
      <c r="D2086" s="159" t="s">
        <v>7</v>
      </c>
      <c r="E2086" s="159" t="s">
        <v>8</v>
      </c>
      <c r="F2086" s="159" t="s">
        <v>61</v>
      </c>
      <c r="G2086" s="159" t="s">
        <v>23</v>
      </c>
      <c r="H2086" s="174" t="s">
        <v>57</v>
      </c>
      <c r="I2086" s="175">
        <v>0</v>
      </c>
      <c r="J2086" s="23"/>
    </row>
    <row r="2087" spans="1:10" x14ac:dyDescent="0.25">
      <c r="A2087" s="65" t="str">
        <f t="shared" si="32"/>
        <v xml:space="preserve">Cohort 201642644Den HaagTotaal23 tot 30 jaarSyriëHoger beroepsonderwijs (hbo) </v>
      </c>
      <c r="B2087" s="159" t="s">
        <v>17</v>
      </c>
      <c r="C2087" s="166">
        <v>42644</v>
      </c>
      <c r="D2087" s="159" t="s">
        <v>7</v>
      </c>
      <c r="E2087" s="159" t="s">
        <v>8</v>
      </c>
      <c r="F2087" s="159" t="s">
        <v>61</v>
      </c>
      <c r="G2087" s="159" t="s">
        <v>23</v>
      </c>
      <c r="H2087" s="174" t="s">
        <v>58</v>
      </c>
      <c r="I2087" s="175">
        <v>0</v>
      </c>
      <c r="J2087" s="23"/>
    </row>
    <row r="2088" spans="1:10" x14ac:dyDescent="0.25">
      <c r="A2088" s="65" t="str">
        <f t="shared" si="32"/>
        <v xml:space="preserve">Cohort 201642644Den HaagTotaal23 tot 30 jaarSyriëWetenschappelijk onderwijs (wo) </v>
      </c>
      <c r="B2088" s="159" t="s">
        <v>17</v>
      </c>
      <c r="C2088" s="166">
        <v>42644</v>
      </c>
      <c r="D2088" s="159" t="s">
        <v>7</v>
      </c>
      <c r="E2088" s="159" t="s">
        <v>8</v>
      </c>
      <c r="F2088" s="159" t="s">
        <v>61</v>
      </c>
      <c r="G2088" s="159" t="s">
        <v>23</v>
      </c>
      <c r="H2088" s="174" t="s">
        <v>59</v>
      </c>
      <c r="I2088" s="175">
        <v>0</v>
      </c>
      <c r="J2088" s="23"/>
    </row>
    <row r="2089" spans="1:10" x14ac:dyDescent="0.25">
      <c r="A2089" s="65" t="str">
        <f t="shared" si="32"/>
        <v>Cohort 201642644Den HaagTotaal23 tot 30 jaarSyriëGeen onderwijs</v>
      </c>
      <c r="B2089" s="159" t="s">
        <v>17</v>
      </c>
      <c r="C2089" s="166">
        <v>42644</v>
      </c>
      <c r="D2089" s="159" t="s">
        <v>7</v>
      </c>
      <c r="E2089" s="159" t="s">
        <v>8</v>
      </c>
      <c r="F2089" s="159" t="s">
        <v>61</v>
      </c>
      <c r="G2089" s="159" t="s">
        <v>23</v>
      </c>
      <c r="H2089" s="159" t="s">
        <v>60</v>
      </c>
      <c r="I2089" s="175">
        <v>100</v>
      </c>
      <c r="J2089" s="23"/>
    </row>
    <row r="2090" spans="1:10" x14ac:dyDescent="0.25">
      <c r="A2090" s="65" t="str">
        <f t="shared" si="32"/>
        <v>Cohort 201642644Den HaagTotaal23 tot 30 jaarEritreaTotaal</v>
      </c>
      <c r="B2090" s="159" t="s">
        <v>17</v>
      </c>
      <c r="C2090" s="166">
        <v>42644</v>
      </c>
      <c r="D2090" s="159" t="s">
        <v>7</v>
      </c>
      <c r="E2090" s="159" t="s">
        <v>8</v>
      </c>
      <c r="F2090" s="159" t="s">
        <v>61</v>
      </c>
      <c r="G2090" s="159" t="s">
        <v>24</v>
      </c>
      <c r="H2090" s="162" t="s">
        <v>8</v>
      </c>
      <c r="I2090" s="175">
        <v>150</v>
      </c>
      <c r="J2090" s="23"/>
    </row>
    <row r="2091" spans="1:10" x14ac:dyDescent="0.25">
      <c r="A2091" s="65" t="str">
        <f t="shared" si="32"/>
        <v xml:space="preserve">Cohort 201642644Den HaagTotaal23 tot 30 jaarEritreaPrimair onderwijs </v>
      </c>
      <c r="B2091" s="159" t="s">
        <v>17</v>
      </c>
      <c r="C2091" s="166">
        <v>42644</v>
      </c>
      <c r="D2091" s="159" t="s">
        <v>7</v>
      </c>
      <c r="E2091" s="159" t="s">
        <v>8</v>
      </c>
      <c r="F2091" s="159" t="s">
        <v>61</v>
      </c>
      <c r="G2091" s="159" t="s">
        <v>24</v>
      </c>
      <c r="H2091" s="174" t="s">
        <v>55</v>
      </c>
      <c r="I2091" s="175">
        <v>0</v>
      </c>
      <c r="J2091" s="23"/>
    </row>
    <row r="2092" spans="1:10" x14ac:dyDescent="0.25">
      <c r="A2092" s="65" t="str">
        <f t="shared" si="32"/>
        <v>Cohort 201642644Den HaagTotaal23 tot 30 jaarEritreaVoortgezet onderwijs</v>
      </c>
      <c r="B2092" s="159" t="s">
        <v>17</v>
      </c>
      <c r="C2092" s="166">
        <v>42644</v>
      </c>
      <c r="D2092" s="159" t="s">
        <v>7</v>
      </c>
      <c r="E2092" s="159" t="s">
        <v>8</v>
      </c>
      <c r="F2092" s="159" t="s">
        <v>61</v>
      </c>
      <c r="G2092" s="159" t="s">
        <v>24</v>
      </c>
      <c r="H2092" s="174" t="s">
        <v>56</v>
      </c>
      <c r="I2092" s="175">
        <v>0</v>
      </c>
      <c r="J2092" s="23"/>
    </row>
    <row r="2093" spans="1:10" x14ac:dyDescent="0.25">
      <c r="A2093" s="65" t="str">
        <f t="shared" si="32"/>
        <v xml:space="preserve">Cohort 201642644Den HaagTotaal23 tot 30 jaarEritreaMiddelbaar beroepsonderwijs (mbo) </v>
      </c>
      <c r="B2093" s="159" t="s">
        <v>17</v>
      </c>
      <c r="C2093" s="166">
        <v>42644</v>
      </c>
      <c r="D2093" s="159" t="s">
        <v>7</v>
      </c>
      <c r="E2093" s="159" t="s">
        <v>8</v>
      </c>
      <c r="F2093" s="159" t="s">
        <v>61</v>
      </c>
      <c r="G2093" s="159" t="s">
        <v>24</v>
      </c>
      <c r="H2093" s="174" t="s">
        <v>57</v>
      </c>
      <c r="I2093" s="175">
        <v>0</v>
      </c>
      <c r="J2093" s="23"/>
    </row>
    <row r="2094" spans="1:10" x14ac:dyDescent="0.25">
      <c r="A2094" s="65" t="str">
        <f t="shared" si="32"/>
        <v xml:space="preserve">Cohort 201642644Den HaagTotaal23 tot 30 jaarEritreaHoger beroepsonderwijs (hbo) </v>
      </c>
      <c r="B2094" s="159" t="s">
        <v>17</v>
      </c>
      <c r="C2094" s="166">
        <v>42644</v>
      </c>
      <c r="D2094" s="159" t="s">
        <v>7</v>
      </c>
      <c r="E2094" s="159" t="s">
        <v>8</v>
      </c>
      <c r="F2094" s="159" t="s">
        <v>61</v>
      </c>
      <c r="G2094" s="159" t="s">
        <v>24</v>
      </c>
      <c r="H2094" s="174" t="s">
        <v>58</v>
      </c>
      <c r="I2094" s="175">
        <v>0</v>
      </c>
      <c r="J2094" s="23"/>
    </row>
    <row r="2095" spans="1:10" x14ac:dyDescent="0.25">
      <c r="A2095" s="65" t="str">
        <f t="shared" si="32"/>
        <v xml:space="preserve">Cohort 201642644Den HaagTotaal23 tot 30 jaarEritreaWetenschappelijk onderwijs (wo) </v>
      </c>
      <c r="B2095" s="159" t="s">
        <v>17</v>
      </c>
      <c r="C2095" s="166">
        <v>42644</v>
      </c>
      <c r="D2095" s="159" t="s">
        <v>7</v>
      </c>
      <c r="E2095" s="159" t="s">
        <v>8</v>
      </c>
      <c r="F2095" s="159" t="s">
        <v>61</v>
      </c>
      <c r="G2095" s="159" t="s">
        <v>24</v>
      </c>
      <c r="H2095" s="174" t="s">
        <v>59</v>
      </c>
      <c r="I2095" s="175">
        <v>0</v>
      </c>
      <c r="J2095" s="23"/>
    </row>
    <row r="2096" spans="1:10" x14ac:dyDescent="0.25">
      <c r="A2096" s="65" t="str">
        <f t="shared" si="32"/>
        <v>Cohort 201642644Den HaagTotaal23 tot 30 jaarEritreaGeen onderwijs</v>
      </c>
      <c r="B2096" s="159" t="s">
        <v>17</v>
      </c>
      <c r="C2096" s="166">
        <v>42644</v>
      </c>
      <c r="D2096" s="159" t="s">
        <v>7</v>
      </c>
      <c r="E2096" s="159" t="s">
        <v>8</v>
      </c>
      <c r="F2096" s="159" t="s">
        <v>61</v>
      </c>
      <c r="G2096" s="159" t="s">
        <v>24</v>
      </c>
      <c r="H2096" s="159" t="s">
        <v>60</v>
      </c>
      <c r="I2096" s="175">
        <v>150</v>
      </c>
      <c r="J2096" s="23"/>
    </row>
    <row r="2097" spans="1:10" x14ac:dyDescent="0.25">
      <c r="A2097" s="65" t="str">
        <f t="shared" si="32"/>
        <v>Cohort 201642644Den HaagTotaal23 tot 30 jaarOverigTotaal</v>
      </c>
      <c r="B2097" s="159" t="s">
        <v>17</v>
      </c>
      <c r="C2097" s="166">
        <v>42644</v>
      </c>
      <c r="D2097" s="159" t="s">
        <v>7</v>
      </c>
      <c r="E2097" s="159" t="s">
        <v>8</v>
      </c>
      <c r="F2097" s="159" t="s">
        <v>61</v>
      </c>
      <c r="G2097" s="159" t="s">
        <v>25</v>
      </c>
      <c r="H2097" s="162" t="s">
        <v>8</v>
      </c>
      <c r="I2097" s="175">
        <v>25</v>
      </c>
      <c r="J2097" s="23"/>
    </row>
    <row r="2098" spans="1:10" x14ac:dyDescent="0.25">
      <c r="A2098" s="65" t="str">
        <f t="shared" si="32"/>
        <v xml:space="preserve">Cohort 201642644Den HaagTotaal23 tot 30 jaarOverigPrimair onderwijs </v>
      </c>
      <c r="B2098" s="159" t="s">
        <v>17</v>
      </c>
      <c r="C2098" s="166">
        <v>42644</v>
      </c>
      <c r="D2098" s="159" t="s">
        <v>7</v>
      </c>
      <c r="E2098" s="159" t="s">
        <v>8</v>
      </c>
      <c r="F2098" s="159" t="s">
        <v>61</v>
      </c>
      <c r="G2098" s="159" t="s">
        <v>25</v>
      </c>
      <c r="H2098" s="174" t="s">
        <v>55</v>
      </c>
      <c r="I2098" s="175">
        <v>0</v>
      </c>
      <c r="J2098" s="23"/>
    </row>
    <row r="2099" spans="1:10" x14ac:dyDescent="0.25">
      <c r="A2099" s="65" t="str">
        <f t="shared" si="32"/>
        <v>Cohort 201642644Den HaagTotaal23 tot 30 jaarOverigVoortgezet onderwijs</v>
      </c>
      <c r="B2099" s="159" t="s">
        <v>17</v>
      </c>
      <c r="C2099" s="166">
        <v>42644</v>
      </c>
      <c r="D2099" s="159" t="s">
        <v>7</v>
      </c>
      <c r="E2099" s="159" t="s">
        <v>8</v>
      </c>
      <c r="F2099" s="159" t="s">
        <v>61</v>
      </c>
      <c r="G2099" s="159" t="s">
        <v>25</v>
      </c>
      <c r="H2099" s="174" t="s">
        <v>56</v>
      </c>
      <c r="I2099" s="175">
        <v>0</v>
      </c>
      <c r="J2099" s="23"/>
    </row>
    <row r="2100" spans="1:10" x14ac:dyDescent="0.25">
      <c r="A2100" s="65" t="str">
        <f t="shared" si="32"/>
        <v xml:space="preserve">Cohort 201642644Den HaagTotaal23 tot 30 jaarOverigMiddelbaar beroepsonderwijs (mbo) </v>
      </c>
      <c r="B2100" s="159" t="s">
        <v>17</v>
      </c>
      <c r="C2100" s="166">
        <v>42644</v>
      </c>
      <c r="D2100" s="159" t="s">
        <v>7</v>
      </c>
      <c r="E2100" s="159" t="s">
        <v>8</v>
      </c>
      <c r="F2100" s="159" t="s">
        <v>61</v>
      </c>
      <c r="G2100" s="159" t="s">
        <v>25</v>
      </c>
      <c r="H2100" s="174" t="s">
        <v>57</v>
      </c>
      <c r="I2100" s="175">
        <v>0</v>
      </c>
      <c r="J2100" s="23"/>
    </row>
    <row r="2101" spans="1:10" x14ac:dyDescent="0.25">
      <c r="A2101" s="65" t="str">
        <f t="shared" si="32"/>
        <v xml:space="preserve">Cohort 201642644Den HaagTotaal23 tot 30 jaarOverigHoger beroepsonderwijs (hbo) </v>
      </c>
      <c r="B2101" s="159" t="s">
        <v>17</v>
      </c>
      <c r="C2101" s="166">
        <v>42644</v>
      </c>
      <c r="D2101" s="159" t="s">
        <v>7</v>
      </c>
      <c r="E2101" s="159" t="s">
        <v>8</v>
      </c>
      <c r="F2101" s="159" t="s">
        <v>61</v>
      </c>
      <c r="G2101" s="159" t="s">
        <v>25</v>
      </c>
      <c r="H2101" s="174" t="s">
        <v>58</v>
      </c>
      <c r="I2101" s="175">
        <v>0</v>
      </c>
      <c r="J2101" s="23"/>
    </row>
    <row r="2102" spans="1:10" x14ac:dyDescent="0.25">
      <c r="A2102" s="65" t="str">
        <f t="shared" si="32"/>
        <v xml:space="preserve">Cohort 201642644Den HaagTotaal23 tot 30 jaarOverigWetenschappelijk onderwijs (wo) </v>
      </c>
      <c r="B2102" s="159" t="s">
        <v>17</v>
      </c>
      <c r="C2102" s="166">
        <v>42644</v>
      </c>
      <c r="D2102" s="159" t="s">
        <v>7</v>
      </c>
      <c r="E2102" s="159" t="s">
        <v>8</v>
      </c>
      <c r="F2102" s="159" t="s">
        <v>61</v>
      </c>
      <c r="G2102" s="159" t="s">
        <v>25</v>
      </c>
      <c r="H2102" s="174" t="s">
        <v>59</v>
      </c>
      <c r="I2102" s="175">
        <v>0</v>
      </c>
      <c r="J2102" s="23"/>
    </row>
    <row r="2103" spans="1:10" x14ac:dyDescent="0.25">
      <c r="A2103" s="65" t="str">
        <f t="shared" si="32"/>
        <v>Cohort 201642644Den HaagTotaal23 tot 30 jaarOverigGeen onderwijs</v>
      </c>
      <c r="B2103" s="159" t="s">
        <v>17</v>
      </c>
      <c r="C2103" s="166">
        <v>42644</v>
      </c>
      <c r="D2103" s="159" t="s">
        <v>7</v>
      </c>
      <c r="E2103" s="159" t="s">
        <v>8</v>
      </c>
      <c r="F2103" s="159" t="s">
        <v>61</v>
      </c>
      <c r="G2103" s="159" t="s">
        <v>25</v>
      </c>
      <c r="H2103" s="159" t="s">
        <v>60</v>
      </c>
      <c r="I2103" s="175">
        <v>25</v>
      </c>
      <c r="J2103" s="23"/>
    </row>
    <row r="2104" spans="1:10" x14ac:dyDescent="0.25">
      <c r="A2104" s="65" t="str">
        <f t="shared" si="32"/>
        <v>Cohort 201642644Den HaagManTotaalTotaalTotaal</v>
      </c>
      <c r="B2104" s="159" t="s">
        <v>17</v>
      </c>
      <c r="C2104" s="166">
        <v>42644</v>
      </c>
      <c r="D2104" s="159" t="s">
        <v>7</v>
      </c>
      <c r="E2104" s="159" t="s">
        <v>28</v>
      </c>
      <c r="F2104" s="159" t="s">
        <v>8</v>
      </c>
      <c r="G2104" s="159" t="s">
        <v>8</v>
      </c>
      <c r="H2104" s="162" t="s">
        <v>8</v>
      </c>
      <c r="I2104" s="175">
        <v>415</v>
      </c>
      <c r="J2104" s="23"/>
    </row>
    <row r="2105" spans="1:10" x14ac:dyDescent="0.25">
      <c r="A2105" s="65" t="str">
        <f t="shared" si="32"/>
        <v xml:space="preserve">Cohort 201642644Den HaagManTotaalTotaalPrimair onderwijs </v>
      </c>
      <c r="B2105" s="159" t="s">
        <v>17</v>
      </c>
      <c r="C2105" s="166">
        <v>42644</v>
      </c>
      <c r="D2105" s="159" t="s">
        <v>7</v>
      </c>
      <c r="E2105" s="159" t="s">
        <v>28</v>
      </c>
      <c r="F2105" s="159" t="s">
        <v>8</v>
      </c>
      <c r="G2105" s="159" t="s">
        <v>8</v>
      </c>
      <c r="H2105" s="174" t="s">
        <v>55</v>
      </c>
      <c r="I2105" s="175">
        <v>30</v>
      </c>
      <c r="J2105" s="23"/>
    </row>
    <row r="2106" spans="1:10" x14ac:dyDescent="0.25">
      <c r="A2106" s="65" t="str">
        <f t="shared" si="32"/>
        <v>Cohort 201642644Den HaagManTotaalTotaalVoortgezet onderwijs</v>
      </c>
      <c r="B2106" s="159" t="s">
        <v>17</v>
      </c>
      <c r="C2106" s="166">
        <v>42644</v>
      </c>
      <c r="D2106" s="159" t="s">
        <v>7</v>
      </c>
      <c r="E2106" s="159" t="s">
        <v>28</v>
      </c>
      <c r="F2106" s="159" t="s">
        <v>8</v>
      </c>
      <c r="G2106" s="159" t="s">
        <v>8</v>
      </c>
      <c r="H2106" s="174" t="s">
        <v>56</v>
      </c>
      <c r="I2106" s="175">
        <v>80</v>
      </c>
      <c r="J2106" s="23"/>
    </row>
    <row r="2107" spans="1:10" x14ac:dyDescent="0.25">
      <c r="A2107" s="65" t="str">
        <f t="shared" si="32"/>
        <v xml:space="preserve">Cohort 201642644Den HaagManTotaalTotaalMiddelbaar beroepsonderwijs (mbo) </v>
      </c>
      <c r="B2107" s="159" t="s">
        <v>17</v>
      </c>
      <c r="C2107" s="166">
        <v>42644</v>
      </c>
      <c r="D2107" s="159" t="s">
        <v>7</v>
      </c>
      <c r="E2107" s="159" t="s">
        <v>28</v>
      </c>
      <c r="F2107" s="159" t="s">
        <v>8</v>
      </c>
      <c r="G2107" s="159" t="s">
        <v>8</v>
      </c>
      <c r="H2107" s="174" t="s">
        <v>57</v>
      </c>
      <c r="I2107" s="175">
        <v>10</v>
      </c>
      <c r="J2107" s="23"/>
    </row>
    <row r="2108" spans="1:10" x14ac:dyDescent="0.25">
      <c r="A2108" s="65" t="str">
        <f t="shared" si="32"/>
        <v xml:space="preserve">Cohort 201642644Den HaagManTotaalTotaalHoger beroepsonderwijs (hbo) </v>
      </c>
      <c r="B2108" s="159" t="s">
        <v>17</v>
      </c>
      <c r="C2108" s="166">
        <v>42644</v>
      </c>
      <c r="D2108" s="159" t="s">
        <v>7</v>
      </c>
      <c r="E2108" s="159" t="s">
        <v>28</v>
      </c>
      <c r="F2108" s="159" t="s">
        <v>8</v>
      </c>
      <c r="G2108" s="159" t="s">
        <v>8</v>
      </c>
      <c r="H2108" s="174" t="s">
        <v>58</v>
      </c>
      <c r="I2108" s="175">
        <v>0</v>
      </c>
      <c r="J2108" s="23"/>
    </row>
    <row r="2109" spans="1:10" x14ac:dyDescent="0.25">
      <c r="A2109" s="65" t="str">
        <f t="shared" si="32"/>
        <v xml:space="preserve">Cohort 201642644Den HaagManTotaalTotaalWetenschappelijk onderwijs (wo) </v>
      </c>
      <c r="B2109" s="159" t="s">
        <v>17</v>
      </c>
      <c r="C2109" s="166">
        <v>42644</v>
      </c>
      <c r="D2109" s="159" t="s">
        <v>7</v>
      </c>
      <c r="E2109" s="159" t="s">
        <v>28</v>
      </c>
      <c r="F2109" s="159" t="s">
        <v>8</v>
      </c>
      <c r="G2109" s="159" t="s">
        <v>8</v>
      </c>
      <c r="H2109" s="174" t="s">
        <v>59</v>
      </c>
      <c r="I2109" s="175">
        <v>0</v>
      </c>
      <c r="J2109" s="23"/>
    </row>
    <row r="2110" spans="1:10" x14ac:dyDescent="0.25">
      <c r="A2110" s="65" t="str">
        <f t="shared" si="32"/>
        <v>Cohort 201642644Den HaagManTotaalTotaalGeen onderwijs</v>
      </c>
      <c r="B2110" s="159" t="s">
        <v>17</v>
      </c>
      <c r="C2110" s="166">
        <v>42644</v>
      </c>
      <c r="D2110" s="159" t="s">
        <v>7</v>
      </c>
      <c r="E2110" s="159" t="s">
        <v>28</v>
      </c>
      <c r="F2110" s="159" t="s">
        <v>8</v>
      </c>
      <c r="G2110" s="159" t="s">
        <v>8</v>
      </c>
      <c r="H2110" s="159" t="s">
        <v>60</v>
      </c>
      <c r="I2110" s="175">
        <v>305</v>
      </c>
      <c r="J2110" s="23"/>
    </row>
    <row r="2111" spans="1:10" x14ac:dyDescent="0.25">
      <c r="A2111" s="65" t="str">
        <f t="shared" si="32"/>
        <v>Cohort 201642644Den HaagManTotaalSyriëTotaal</v>
      </c>
      <c r="B2111" s="159" t="s">
        <v>17</v>
      </c>
      <c r="C2111" s="166">
        <v>42644</v>
      </c>
      <c r="D2111" s="159" t="s">
        <v>7</v>
      </c>
      <c r="E2111" s="159" t="s">
        <v>28</v>
      </c>
      <c r="F2111" s="159" t="s">
        <v>8</v>
      </c>
      <c r="G2111" s="159" t="s">
        <v>23</v>
      </c>
      <c r="H2111" s="162" t="s">
        <v>8</v>
      </c>
      <c r="I2111" s="175">
        <v>160</v>
      </c>
      <c r="J2111" s="23"/>
    </row>
    <row r="2112" spans="1:10" x14ac:dyDescent="0.25">
      <c r="A2112" s="65" t="str">
        <f t="shared" si="32"/>
        <v xml:space="preserve">Cohort 201642644Den HaagManTotaalSyriëPrimair onderwijs </v>
      </c>
      <c r="B2112" s="159" t="s">
        <v>17</v>
      </c>
      <c r="C2112" s="166">
        <v>42644</v>
      </c>
      <c r="D2112" s="159" t="s">
        <v>7</v>
      </c>
      <c r="E2112" s="159" t="s">
        <v>28</v>
      </c>
      <c r="F2112" s="159" t="s">
        <v>8</v>
      </c>
      <c r="G2112" s="159" t="s">
        <v>23</v>
      </c>
      <c r="H2112" s="174" t="s">
        <v>55</v>
      </c>
      <c r="I2112" s="175">
        <v>15</v>
      </c>
      <c r="J2112" s="23"/>
    </row>
    <row r="2113" spans="1:10" x14ac:dyDescent="0.25">
      <c r="A2113" s="65" t="str">
        <f t="shared" si="32"/>
        <v>Cohort 201642644Den HaagManTotaalSyriëVoortgezet onderwijs</v>
      </c>
      <c r="B2113" s="159" t="s">
        <v>17</v>
      </c>
      <c r="C2113" s="166">
        <v>42644</v>
      </c>
      <c r="D2113" s="159" t="s">
        <v>7</v>
      </c>
      <c r="E2113" s="159" t="s">
        <v>28</v>
      </c>
      <c r="F2113" s="159" t="s">
        <v>8</v>
      </c>
      <c r="G2113" s="159" t="s">
        <v>23</v>
      </c>
      <c r="H2113" s="174" t="s">
        <v>56</v>
      </c>
      <c r="I2113" s="175">
        <v>30</v>
      </c>
      <c r="J2113" s="23"/>
    </row>
    <row r="2114" spans="1:10" x14ac:dyDescent="0.25">
      <c r="A2114" s="65" t="str">
        <f t="shared" si="32"/>
        <v xml:space="preserve">Cohort 201642644Den HaagManTotaalSyriëMiddelbaar beroepsonderwijs (mbo) </v>
      </c>
      <c r="B2114" s="159" t="s">
        <v>17</v>
      </c>
      <c r="C2114" s="166">
        <v>42644</v>
      </c>
      <c r="D2114" s="159" t="s">
        <v>7</v>
      </c>
      <c r="E2114" s="159" t="s">
        <v>28</v>
      </c>
      <c r="F2114" s="159" t="s">
        <v>8</v>
      </c>
      <c r="G2114" s="159" t="s">
        <v>23</v>
      </c>
      <c r="H2114" s="174" t="s">
        <v>57</v>
      </c>
      <c r="I2114" s="175">
        <v>5</v>
      </c>
      <c r="J2114" s="23"/>
    </row>
    <row r="2115" spans="1:10" x14ac:dyDescent="0.25">
      <c r="A2115" s="65" t="str">
        <f t="shared" si="32"/>
        <v xml:space="preserve">Cohort 201642644Den HaagManTotaalSyriëHoger beroepsonderwijs (hbo) </v>
      </c>
      <c r="B2115" s="159" t="s">
        <v>17</v>
      </c>
      <c r="C2115" s="166">
        <v>42644</v>
      </c>
      <c r="D2115" s="159" t="s">
        <v>7</v>
      </c>
      <c r="E2115" s="159" t="s">
        <v>28</v>
      </c>
      <c r="F2115" s="159" t="s">
        <v>8</v>
      </c>
      <c r="G2115" s="159" t="s">
        <v>23</v>
      </c>
      <c r="H2115" s="174" t="s">
        <v>58</v>
      </c>
      <c r="I2115" s="175">
        <v>0</v>
      </c>
      <c r="J2115" s="23"/>
    </row>
    <row r="2116" spans="1:10" x14ac:dyDescent="0.25">
      <c r="A2116" s="65" t="str">
        <f t="shared" si="32"/>
        <v xml:space="preserve">Cohort 201642644Den HaagManTotaalSyriëWetenschappelijk onderwijs (wo) </v>
      </c>
      <c r="B2116" s="159" t="s">
        <v>17</v>
      </c>
      <c r="C2116" s="166">
        <v>42644</v>
      </c>
      <c r="D2116" s="159" t="s">
        <v>7</v>
      </c>
      <c r="E2116" s="159" t="s">
        <v>28</v>
      </c>
      <c r="F2116" s="159" t="s">
        <v>8</v>
      </c>
      <c r="G2116" s="159" t="s">
        <v>23</v>
      </c>
      <c r="H2116" s="174" t="s">
        <v>59</v>
      </c>
      <c r="I2116" s="175">
        <v>0</v>
      </c>
      <c r="J2116" s="23"/>
    </row>
    <row r="2117" spans="1:10" x14ac:dyDescent="0.25">
      <c r="A2117" s="65" t="str">
        <f t="shared" ref="A2117:A2180" si="33">B2117&amp;C2117&amp;D2117&amp;E2117&amp;F2117&amp;G2117&amp;H2117</f>
        <v>Cohort 201642644Den HaagManTotaalSyriëGeen onderwijs</v>
      </c>
      <c r="B2117" s="159" t="s">
        <v>17</v>
      </c>
      <c r="C2117" s="166">
        <v>42644</v>
      </c>
      <c r="D2117" s="159" t="s">
        <v>7</v>
      </c>
      <c r="E2117" s="159" t="s">
        <v>28</v>
      </c>
      <c r="F2117" s="159" t="s">
        <v>8</v>
      </c>
      <c r="G2117" s="159" t="s">
        <v>23</v>
      </c>
      <c r="H2117" s="159" t="s">
        <v>60</v>
      </c>
      <c r="I2117" s="175">
        <v>120</v>
      </c>
      <c r="J2117" s="23"/>
    </row>
    <row r="2118" spans="1:10" x14ac:dyDescent="0.25">
      <c r="A2118" s="65" t="str">
        <f t="shared" si="33"/>
        <v>Cohort 201642644Den HaagManTotaalEritreaTotaal</v>
      </c>
      <c r="B2118" s="159" t="s">
        <v>17</v>
      </c>
      <c r="C2118" s="166">
        <v>42644</v>
      </c>
      <c r="D2118" s="159" t="s">
        <v>7</v>
      </c>
      <c r="E2118" s="159" t="s">
        <v>28</v>
      </c>
      <c r="F2118" s="159" t="s">
        <v>8</v>
      </c>
      <c r="G2118" s="159" t="s">
        <v>24</v>
      </c>
      <c r="H2118" s="162" t="s">
        <v>8</v>
      </c>
      <c r="I2118" s="175">
        <v>200</v>
      </c>
      <c r="J2118" s="23"/>
    </row>
    <row r="2119" spans="1:10" x14ac:dyDescent="0.25">
      <c r="A2119" s="65" t="str">
        <f t="shared" si="33"/>
        <v xml:space="preserve">Cohort 201642644Den HaagManTotaalEritreaPrimair onderwijs </v>
      </c>
      <c r="B2119" s="159" t="s">
        <v>17</v>
      </c>
      <c r="C2119" s="166">
        <v>42644</v>
      </c>
      <c r="D2119" s="159" t="s">
        <v>7</v>
      </c>
      <c r="E2119" s="159" t="s">
        <v>28</v>
      </c>
      <c r="F2119" s="159" t="s">
        <v>8</v>
      </c>
      <c r="G2119" s="159" t="s">
        <v>24</v>
      </c>
      <c r="H2119" s="174" t="s">
        <v>55</v>
      </c>
      <c r="I2119" s="175">
        <v>5</v>
      </c>
      <c r="J2119" s="23"/>
    </row>
    <row r="2120" spans="1:10" x14ac:dyDescent="0.25">
      <c r="A2120" s="65" t="str">
        <f t="shared" si="33"/>
        <v>Cohort 201642644Den HaagManTotaalEritreaVoortgezet onderwijs</v>
      </c>
      <c r="B2120" s="159" t="s">
        <v>17</v>
      </c>
      <c r="C2120" s="166">
        <v>42644</v>
      </c>
      <c r="D2120" s="159" t="s">
        <v>7</v>
      </c>
      <c r="E2120" s="159" t="s">
        <v>28</v>
      </c>
      <c r="F2120" s="159" t="s">
        <v>8</v>
      </c>
      <c r="G2120" s="159" t="s">
        <v>24</v>
      </c>
      <c r="H2120" s="174" t="s">
        <v>56</v>
      </c>
      <c r="I2120" s="175">
        <v>45</v>
      </c>
      <c r="J2120" s="23"/>
    </row>
    <row r="2121" spans="1:10" x14ac:dyDescent="0.25">
      <c r="A2121" s="65" t="str">
        <f t="shared" si="33"/>
        <v xml:space="preserve">Cohort 201642644Den HaagManTotaalEritreaMiddelbaar beroepsonderwijs (mbo) </v>
      </c>
      <c r="B2121" s="159" t="s">
        <v>17</v>
      </c>
      <c r="C2121" s="166">
        <v>42644</v>
      </c>
      <c r="D2121" s="159" t="s">
        <v>7</v>
      </c>
      <c r="E2121" s="159" t="s">
        <v>28</v>
      </c>
      <c r="F2121" s="159" t="s">
        <v>8</v>
      </c>
      <c r="G2121" s="159" t="s">
        <v>24</v>
      </c>
      <c r="H2121" s="174" t="s">
        <v>57</v>
      </c>
      <c r="I2121" s="175">
        <v>0</v>
      </c>
      <c r="J2121" s="23"/>
    </row>
    <row r="2122" spans="1:10" x14ac:dyDescent="0.25">
      <c r="A2122" s="65" t="str">
        <f t="shared" si="33"/>
        <v xml:space="preserve">Cohort 201642644Den HaagManTotaalEritreaHoger beroepsonderwijs (hbo) </v>
      </c>
      <c r="B2122" s="159" t="s">
        <v>17</v>
      </c>
      <c r="C2122" s="166">
        <v>42644</v>
      </c>
      <c r="D2122" s="159" t="s">
        <v>7</v>
      </c>
      <c r="E2122" s="159" t="s">
        <v>28</v>
      </c>
      <c r="F2122" s="159" t="s">
        <v>8</v>
      </c>
      <c r="G2122" s="159" t="s">
        <v>24</v>
      </c>
      <c r="H2122" s="174" t="s">
        <v>58</v>
      </c>
      <c r="I2122" s="175">
        <v>0</v>
      </c>
      <c r="J2122" s="23"/>
    </row>
    <row r="2123" spans="1:10" x14ac:dyDescent="0.25">
      <c r="A2123" s="65" t="str">
        <f t="shared" si="33"/>
        <v xml:space="preserve">Cohort 201642644Den HaagManTotaalEritreaWetenschappelijk onderwijs (wo) </v>
      </c>
      <c r="B2123" s="159" t="s">
        <v>17</v>
      </c>
      <c r="C2123" s="166">
        <v>42644</v>
      </c>
      <c r="D2123" s="159" t="s">
        <v>7</v>
      </c>
      <c r="E2123" s="159" t="s">
        <v>28</v>
      </c>
      <c r="F2123" s="159" t="s">
        <v>8</v>
      </c>
      <c r="G2123" s="159" t="s">
        <v>24</v>
      </c>
      <c r="H2123" s="174" t="s">
        <v>59</v>
      </c>
      <c r="I2123" s="175">
        <v>0</v>
      </c>
      <c r="J2123" s="23"/>
    </row>
    <row r="2124" spans="1:10" x14ac:dyDescent="0.25">
      <c r="A2124" s="65" t="str">
        <f t="shared" si="33"/>
        <v>Cohort 201642644Den HaagManTotaalEritreaGeen onderwijs</v>
      </c>
      <c r="B2124" s="159" t="s">
        <v>17</v>
      </c>
      <c r="C2124" s="166">
        <v>42644</v>
      </c>
      <c r="D2124" s="159" t="s">
        <v>7</v>
      </c>
      <c r="E2124" s="159" t="s">
        <v>28</v>
      </c>
      <c r="F2124" s="159" t="s">
        <v>8</v>
      </c>
      <c r="G2124" s="159" t="s">
        <v>24</v>
      </c>
      <c r="H2124" s="159" t="s">
        <v>60</v>
      </c>
      <c r="I2124" s="175">
        <v>150</v>
      </c>
      <c r="J2124" s="23"/>
    </row>
    <row r="2125" spans="1:10" x14ac:dyDescent="0.25">
      <c r="A2125" s="65" t="str">
        <f t="shared" si="33"/>
        <v>Cohort 201642644Den HaagManTotaalOverigTotaal</v>
      </c>
      <c r="B2125" s="159" t="s">
        <v>17</v>
      </c>
      <c r="C2125" s="166">
        <v>42644</v>
      </c>
      <c r="D2125" s="159" t="s">
        <v>7</v>
      </c>
      <c r="E2125" s="159" t="s">
        <v>28</v>
      </c>
      <c r="F2125" s="159" t="s">
        <v>8</v>
      </c>
      <c r="G2125" s="159" t="s">
        <v>25</v>
      </c>
      <c r="H2125" s="162" t="s">
        <v>8</v>
      </c>
      <c r="I2125" s="175">
        <v>55</v>
      </c>
      <c r="J2125" s="23"/>
    </row>
    <row r="2126" spans="1:10" x14ac:dyDescent="0.25">
      <c r="A2126" s="65" t="str">
        <f t="shared" si="33"/>
        <v xml:space="preserve">Cohort 201642644Den HaagManTotaalOverigPrimair onderwijs </v>
      </c>
      <c r="B2126" s="159" t="s">
        <v>17</v>
      </c>
      <c r="C2126" s="166">
        <v>42644</v>
      </c>
      <c r="D2126" s="159" t="s">
        <v>7</v>
      </c>
      <c r="E2126" s="159" t="s">
        <v>28</v>
      </c>
      <c r="F2126" s="159" t="s">
        <v>8</v>
      </c>
      <c r="G2126" s="159" t="s">
        <v>25</v>
      </c>
      <c r="H2126" s="174" t="s">
        <v>55</v>
      </c>
      <c r="I2126" s="175">
        <v>10</v>
      </c>
      <c r="J2126" s="23"/>
    </row>
    <row r="2127" spans="1:10" x14ac:dyDescent="0.25">
      <c r="A2127" s="65" t="str">
        <f t="shared" si="33"/>
        <v>Cohort 201642644Den HaagManTotaalOverigVoortgezet onderwijs</v>
      </c>
      <c r="B2127" s="159" t="s">
        <v>17</v>
      </c>
      <c r="C2127" s="166">
        <v>42644</v>
      </c>
      <c r="D2127" s="159" t="s">
        <v>7</v>
      </c>
      <c r="E2127" s="159" t="s">
        <v>28</v>
      </c>
      <c r="F2127" s="159" t="s">
        <v>8</v>
      </c>
      <c r="G2127" s="159" t="s">
        <v>25</v>
      </c>
      <c r="H2127" s="174" t="s">
        <v>56</v>
      </c>
      <c r="I2127" s="175">
        <v>10</v>
      </c>
      <c r="J2127" s="23"/>
    </row>
    <row r="2128" spans="1:10" x14ac:dyDescent="0.25">
      <c r="A2128" s="65" t="str">
        <f t="shared" si="33"/>
        <v xml:space="preserve">Cohort 201642644Den HaagManTotaalOverigMiddelbaar beroepsonderwijs (mbo) </v>
      </c>
      <c r="B2128" s="159" t="s">
        <v>17</v>
      </c>
      <c r="C2128" s="166">
        <v>42644</v>
      </c>
      <c r="D2128" s="159" t="s">
        <v>7</v>
      </c>
      <c r="E2128" s="159" t="s">
        <v>28</v>
      </c>
      <c r="F2128" s="159" t="s">
        <v>8</v>
      </c>
      <c r="G2128" s="159" t="s">
        <v>25</v>
      </c>
      <c r="H2128" s="174" t="s">
        <v>57</v>
      </c>
      <c r="I2128" s="175">
        <v>5</v>
      </c>
      <c r="J2128" s="23"/>
    </row>
    <row r="2129" spans="1:10" x14ac:dyDescent="0.25">
      <c r="A2129" s="65" t="str">
        <f t="shared" si="33"/>
        <v xml:space="preserve">Cohort 201642644Den HaagManTotaalOverigHoger beroepsonderwijs (hbo) </v>
      </c>
      <c r="B2129" s="159" t="s">
        <v>17</v>
      </c>
      <c r="C2129" s="166">
        <v>42644</v>
      </c>
      <c r="D2129" s="159" t="s">
        <v>7</v>
      </c>
      <c r="E2129" s="159" t="s">
        <v>28</v>
      </c>
      <c r="F2129" s="159" t="s">
        <v>8</v>
      </c>
      <c r="G2129" s="159" t="s">
        <v>25</v>
      </c>
      <c r="H2129" s="174" t="s">
        <v>58</v>
      </c>
      <c r="I2129" s="175">
        <v>0</v>
      </c>
      <c r="J2129" s="23"/>
    </row>
    <row r="2130" spans="1:10" x14ac:dyDescent="0.25">
      <c r="A2130" s="65" t="str">
        <f t="shared" si="33"/>
        <v xml:space="preserve">Cohort 201642644Den HaagManTotaalOverigWetenschappelijk onderwijs (wo) </v>
      </c>
      <c r="B2130" s="159" t="s">
        <v>17</v>
      </c>
      <c r="C2130" s="166">
        <v>42644</v>
      </c>
      <c r="D2130" s="159" t="s">
        <v>7</v>
      </c>
      <c r="E2130" s="159" t="s">
        <v>28</v>
      </c>
      <c r="F2130" s="159" t="s">
        <v>8</v>
      </c>
      <c r="G2130" s="159" t="s">
        <v>25</v>
      </c>
      <c r="H2130" s="174" t="s">
        <v>59</v>
      </c>
      <c r="I2130" s="175">
        <v>0</v>
      </c>
      <c r="J2130" s="23"/>
    </row>
    <row r="2131" spans="1:10" x14ac:dyDescent="0.25">
      <c r="A2131" s="65" t="str">
        <f t="shared" si="33"/>
        <v>Cohort 201642644Den HaagManTotaalOverigGeen onderwijs</v>
      </c>
      <c r="B2131" s="159" t="s">
        <v>17</v>
      </c>
      <c r="C2131" s="166">
        <v>42644</v>
      </c>
      <c r="D2131" s="159" t="s">
        <v>7</v>
      </c>
      <c r="E2131" s="159" t="s">
        <v>28</v>
      </c>
      <c r="F2131" s="159" t="s">
        <v>8</v>
      </c>
      <c r="G2131" s="159" t="s">
        <v>25</v>
      </c>
      <c r="H2131" s="159" t="s">
        <v>60</v>
      </c>
      <c r="I2131" s="175">
        <v>35</v>
      </c>
      <c r="J2131" s="23"/>
    </row>
    <row r="2132" spans="1:10" x14ac:dyDescent="0.25">
      <c r="A2132" s="65" t="str">
        <f t="shared" si="33"/>
        <v>Cohort 201642644Den HaagMan0 tot 23 jaarTotaalTotaal</v>
      </c>
      <c r="B2132" s="159" t="s">
        <v>17</v>
      </c>
      <c r="C2132" s="166">
        <v>42644</v>
      </c>
      <c r="D2132" s="159" t="s">
        <v>7</v>
      </c>
      <c r="E2132" s="159" t="s">
        <v>28</v>
      </c>
      <c r="F2132" s="159" t="s">
        <v>26</v>
      </c>
      <c r="G2132" s="159" t="s">
        <v>8</v>
      </c>
      <c r="H2132" s="162" t="s">
        <v>8</v>
      </c>
      <c r="I2132" s="175">
        <v>240</v>
      </c>
      <c r="J2132" s="23"/>
    </row>
    <row r="2133" spans="1:10" x14ac:dyDescent="0.25">
      <c r="A2133" s="65" t="str">
        <f t="shared" si="33"/>
        <v xml:space="preserve">Cohort 201642644Den HaagMan0 tot 23 jaarTotaalPrimair onderwijs </v>
      </c>
      <c r="B2133" s="159" t="s">
        <v>17</v>
      </c>
      <c r="C2133" s="166">
        <v>42644</v>
      </c>
      <c r="D2133" s="159" t="s">
        <v>7</v>
      </c>
      <c r="E2133" s="159" t="s">
        <v>28</v>
      </c>
      <c r="F2133" s="159" t="s">
        <v>26</v>
      </c>
      <c r="G2133" s="159" t="s">
        <v>8</v>
      </c>
      <c r="H2133" s="174" t="s">
        <v>55</v>
      </c>
      <c r="I2133" s="175">
        <v>30</v>
      </c>
      <c r="J2133" s="23"/>
    </row>
    <row r="2134" spans="1:10" x14ac:dyDescent="0.25">
      <c r="A2134" s="65" t="str">
        <f t="shared" si="33"/>
        <v>Cohort 201642644Den HaagMan0 tot 23 jaarTotaalVoortgezet onderwijs</v>
      </c>
      <c r="B2134" s="159" t="s">
        <v>17</v>
      </c>
      <c r="C2134" s="166">
        <v>42644</v>
      </c>
      <c r="D2134" s="159" t="s">
        <v>7</v>
      </c>
      <c r="E2134" s="159" t="s">
        <v>28</v>
      </c>
      <c r="F2134" s="159" t="s">
        <v>26</v>
      </c>
      <c r="G2134" s="159" t="s">
        <v>8</v>
      </c>
      <c r="H2134" s="174" t="s">
        <v>56</v>
      </c>
      <c r="I2134" s="175">
        <v>80</v>
      </c>
      <c r="J2134" s="23"/>
    </row>
    <row r="2135" spans="1:10" x14ac:dyDescent="0.25">
      <c r="A2135" s="65" t="str">
        <f t="shared" si="33"/>
        <v xml:space="preserve">Cohort 201642644Den HaagMan0 tot 23 jaarTotaalMiddelbaar beroepsonderwijs (mbo) </v>
      </c>
      <c r="B2135" s="159" t="s">
        <v>17</v>
      </c>
      <c r="C2135" s="166">
        <v>42644</v>
      </c>
      <c r="D2135" s="159" t="s">
        <v>7</v>
      </c>
      <c r="E2135" s="159" t="s">
        <v>28</v>
      </c>
      <c r="F2135" s="159" t="s">
        <v>26</v>
      </c>
      <c r="G2135" s="159" t="s">
        <v>8</v>
      </c>
      <c r="H2135" s="174" t="s">
        <v>57</v>
      </c>
      <c r="I2135" s="175">
        <v>10</v>
      </c>
      <c r="J2135" s="23"/>
    </row>
    <row r="2136" spans="1:10" x14ac:dyDescent="0.25">
      <c r="A2136" s="65" t="str">
        <f t="shared" si="33"/>
        <v xml:space="preserve">Cohort 201642644Den HaagMan0 tot 23 jaarTotaalHoger beroepsonderwijs (hbo) </v>
      </c>
      <c r="B2136" s="159" t="s">
        <v>17</v>
      </c>
      <c r="C2136" s="166">
        <v>42644</v>
      </c>
      <c r="D2136" s="159" t="s">
        <v>7</v>
      </c>
      <c r="E2136" s="159" t="s">
        <v>28</v>
      </c>
      <c r="F2136" s="159" t="s">
        <v>26</v>
      </c>
      <c r="G2136" s="159" t="s">
        <v>8</v>
      </c>
      <c r="H2136" s="174" t="s">
        <v>58</v>
      </c>
      <c r="I2136" s="175">
        <v>0</v>
      </c>
      <c r="J2136" s="23"/>
    </row>
    <row r="2137" spans="1:10" x14ac:dyDescent="0.25">
      <c r="A2137" s="65" t="str">
        <f t="shared" si="33"/>
        <v xml:space="preserve">Cohort 201642644Den HaagMan0 tot 23 jaarTotaalWetenschappelijk onderwijs (wo) </v>
      </c>
      <c r="B2137" s="159" t="s">
        <v>17</v>
      </c>
      <c r="C2137" s="166">
        <v>42644</v>
      </c>
      <c r="D2137" s="159" t="s">
        <v>7</v>
      </c>
      <c r="E2137" s="159" t="s">
        <v>28</v>
      </c>
      <c r="F2137" s="159" t="s">
        <v>26</v>
      </c>
      <c r="G2137" s="159" t="s">
        <v>8</v>
      </c>
      <c r="H2137" s="174" t="s">
        <v>59</v>
      </c>
      <c r="I2137" s="175">
        <v>0</v>
      </c>
      <c r="J2137" s="23"/>
    </row>
    <row r="2138" spans="1:10" x14ac:dyDescent="0.25">
      <c r="A2138" s="65" t="str">
        <f t="shared" si="33"/>
        <v>Cohort 201642644Den HaagMan0 tot 23 jaarTotaalGeen onderwijs</v>
      </c>
      <c r="B2138" s="159" t="s">
        <v>17</v>
      </c>
      <c r="C2138" s="166">
        <v>42644</v>
      </c>
      <c r="D2138" s="159" t="s">
        <v>7</v>
      </c>
      <c r="E2138" s="159" t="s">
        <v>28</v>
      </c>
      <c r="F2138" s="159" t="s">
        <v>26</v>
      </c>
      <c r="G2138" s="159" t="s">
        <v>8</v>
      </c>
      <c r="H2138" s="159" t="s">
        <v>60</v>
      </c>
      <c r="I2138" s="175">
        <v>130</v>
      </c>
      <c r="J2138" s="23"/>
    </row>
    <row r="2139" spans="1:10" x14ac:dyDescent="0.25">
      <c r="A2139" s="65" t="str">
        <f t="shared" si="33"/>
        <v>Cohort 201642644Den HaagMan0 tot 23 jaarSyriëTotaal</v>
      </c>
      <c r="B2139" s="159" t="s">
        <v>17</v>
      </c>
      <c r="C2139" s="166">
        <v>42644</v>
      </c>
      <c r="D2139" s="159" t="s">
        <v>7</v>
      </c>
      <c r="E2139" s="159" t="s">
        <v>28</v>
      </c>
      <c r="F2139" s="159" t="s">
        <v>26</v>
      </c>
      <c r="G2139" s="159" t="s">
        <v>23</v>
      </c>
      <c r="H2139" s="162" t="s">
        <v>8</v>
      </c>
      <c r="I2139" s="175">
        <v>90</v>
      </c>
      <c r="J2139" s="23"/>
    </row>
    <row r="2140" spans="1:10" x14ac:dyDescent="0.25">
      <c r="A2140" s="65" t="str">
        <f t="shared" si="33"/>
        <v xml:space="preserve">Cohort 201642644Den HaagMan0 tot 23 jaarSyriëPrimair onderwijs </v>
      </c>
      <c r="B2140" s="159" t="s">
        <v>17</v>
      </c>
      <c r="C2140" s="166">
        <v>42644</v>
      </c>
      <c r="D2140" s="159" t="s">
        <v>7</v>
      </c>
      <c r="E2140" s="159" t="s">
        <v>28</v>
      </c>
      <c r="F2140" s="159" t="s">
        <v>26</v>
      </c>
      <c r="G2140" s="159" t="s">
        <v>23</v>
      </c>
      <c r="H2140" s="174" t="s">
        <v>55</v>
      </c>
      <c r="I2140" s="175">
        <v>15</v>
      </c>
      <c r="J2140" s="23"/>
    </row>
    <row r="2141" spans="1:10" x14ac:dyDescent="0.25">
      <c r="A2141" s="65" t="str">
        <f t="shared" si="33"/>
        <v>Cohort 201642644Den HaagMan0 tot 23 jaarSyriëVoortgezet onderwijs</v>
      </c>
      <c r="B2141" s="159" t="s">
        <v>17</v>
      </c>
      <c r="C2141" s="166">
        <v>42644</v>
      </c>
      <c r="D2141" s="159" t="s">
        <v>7</v>
      </c>
      <c r="E2141" s="159" t="s">
        <v>28</v>
      </c>
      <c r="F2141" s="159" t="s">
        <v>26</v>
      </c>
      <c r="G2141" s="159" t="s">
        <v>23</v>
      </c>
      <c r="H2141" s="174" t="s">
        <v>56</v>
      </c>
      <c r="I2141" s="175">
        <v>30</v>
      </c>
      <c r="J2141" s="23"/>
    </row>
    <row r="2142" spans="1:10" x14ac:dyDescent="0.25">
      <c r="A2142" s="65" t="str">
        <f t="shared" si="33"/>
        <v xml:space="preserve">Cohort 201642644Den HaagMan0 tot 23 jaarSyriëMiddelbaar beroepsonderwijs (mbo) </v>
      </c>
      <c r="B2142" s="159" t="s">
        <v>17</v>
      </c>
      <c r="C2142" s="166">
        <v>42644</v>
      </c>
      <c r="D2142" s="159" t="s">
        <v>7</v>
      </c>
      <c r="E2142" s="159" t="s">
        <v>28</v>
      </c>
      <c r="F2142" s="159" t="s">
        <v>26</v>
      </c>
      <c r="G2142" s="159" t="s">
        <v>23</v>
      </c>
      <c r="H2142" s="174" t="s">
        <v>57</v>
      </c>
      <c r="I2142" s="175">
        <v>5</v>
      </c>
      <c r="J2142" s="23"/>
    </row>
    <row r="2143" spans="1:10" x14ac:dyDescent="0.25">
      <c r="A2143" s="65" t="str">
        <f t="shared" si="33"/>
        <v xml:space="preserve">Cohort 201642644Den HaagMan0 tot 23 jaarSyriëHoger beroepsonderwijs (hbo) </v>
      </c>
      <c r="B2143" s="159" t="s">
        <v>17</v>
      </c>
      <c r="C2143" s="166">
        <v>42644</v>
      </c>
      <c r="D2143" s="159" t="s">
        <v>7</v>
      </c>
      <c r="E2143" s="159" t="s">
        <v>28</v>
      </c>
      <c r="F2143" s="159" t="s">
        <v>26</v>
      </c>
      <c r="G2143" s="159" t="s">
        <v>23</v>
      </c>
      <c r="H2143" s="174" t="s">
        <v>58</v>
      </c>
      <c r="I2143" s="175">
        <v>0</v>
      </c>
      <c r="J2143" s="23"/>
    </row>
    <row r="2144" spans="1:10" x14ac:dyDescent="0.25">
      <c r="A2144" s="65" t="str">
        <f t="shared" si="33"/>
        <v xml:space="preserve">Cohort 201642644Den HaagMan0 tot 23 jaarSyriëWetenschappelijk onderwijs (wo) </v>
      </c>
      <c r="B2144" s="159" t="s">
        <v>17</v>
      </c>
      <c r="C2144" s="166">
        <v>42644</v>
      </c>
      <c r="D2144" s="159" t="s">
        <v>7</v>
      </c>
      <c r="E2144" s="159" t="s">
        <v>28</v>
      </c>
      <c r="F2144" s="159" t="s">
        <v>26</v>
      </c>
      <c r="G2144" s="159" t="s">
        <v>23</v>
      </c>
      <c r="H2144" s="174" t="s">
        <v>59</v>
      </c>
      <c r="I2144" s="175">
        <v>0</v>
      </c>
      <c r="J2144" s="23"/>
    </row>
    <row r="2145" spans="1:10" x14ac:dyDescent="0.25">
      <c r="A2145" s="65" t="str">
        <f t="shared" si="33"/>
        <v>Cohort 201642644Den HaagMan0 tot 23 jaarSyriëGeen onderwijs</v>
      </c>
      <c r="B2145" s="159" t="s">
        <v>17</v>
      </c>
      <c r="C2145" s="166">
        <v>42644</v>
      </c>
      <c r="D2145" s="159" t="s">
        <v>7</v>
      </c>
      <c r="E2145" s="159" t="s">
        <v>28</v>
      </c>
      <c r="F2145" s="159" t="s">
        <v>26</v>
      </c>
      <c r="G2145" s="159" t="s">
        <v>23</v>
      </c>
      <c r="H2145" s="159" t="s">
        <v>60</v>
      </c>
      <c r="I2145" s="175">
        <v>45</v>
      </c>
      <c r="J2145" s="23"/>
    </row>
    <row r="2146" spans="1:10" x14ac:dyDescent="0.25">
      <c r="A2146" s="65" t="str">
        <f t="shared" si="33"/>
        <v>Cohort 201642644Den HaagMan0 tot 23 jaarEritreaTotaal</v>
      </c>
      <c r="B2146" s="159" t="s">
        <v>17</v>
      </c>
      <c r="C2146" s="166">
        <v>42644</v>
      </c>
      <c r="D2146" s="159" t="s">
        <v>7</v>
      </c>
      <c r="E2146" s="159" t="s">
        <v>28</v>
      </c>
      <c r="F2146" s="159" t="s">
        <v>26</v>
      </c>
      <c r="G2146" s="159" t="s">
        <v>24</v>
      </c>
      <c r="H2146" s="162" t="s">
        <v>8</v>
      </c>
      <c r="I2146" s="175">
        <v>115</v>
      </c>
      <c r="J2146" s="23"/>
    </row>
    <row r="2147" spans="1:10" x14ac:dyDescent="0.25">
      <c r="A2147" s="65" t="str">
        <f t="shared" si="33"/>
        <v xml:space="preserve">Cohort 201642644Den HaagMan0 tot 23 jaarEritreaPrimair onderwijs </v>
      </c>
      <c r="B2147" s="159" t="s">
        <v>17</v>
      </c>
      <c r="C2147" s="166">
        <v>42644</v>
      </c>
      <c r="D2147" s="159" t="s">
        <v>7</v>
      </c>
      <c r="E2147" s="159" t="s">
        <v>28</v>
      </c>
      <c r="F2147" s="159" t="s">
        <v>26</v>
      </c>
      <c r="G2147" s="159" t="s">
        <v>24</v>
      </c>
      <c r="H2147" s="174" t="s">
        <v>55</v>
      </c>
      <c r="I2147" s="175">
        <v>5</v>
      </c>
      <c r="J2147" s="23"/>
    </row>
    <row r="2148" spans="1:10" x14ac:dyDescent="0.25">
      <c r="A2148" s="65" t="str">
        <f t="shared" si="33"/>
        <v>Cohort 201642644Den HaagMan0 tot 23 jaarEritreaVoortgezet onderwijs</v>
      </c>
      <c r="B2148" s="159" t="s">
        <v>17</v>
      </c>
      <c r="C2148" s="166">
        <v>42644</v>
      </c>
      <c r="D2148" s="159" t="s">
        <v>7</v>
      </c>
      <c r="E2148" s="159" t="s">
        <v>28</v>
      </c>
      <c r="F2148" s="159" t="s">
        <v>26</v>
      </c>
      <c r="G2148" s="159" t="s">
        <v>24</v>
      </c>
      <c r="H2148" s="174" t="s">
        <v>56</v>
      </c>
      <c r="I2148" s="175">
        <v>45</v>
      </c>
      <c r="J2148" s="23"/>
    </row>
    <row r="2149" spans="1:10" x14ac:dyDescent="0.25">
      <c r="A2149" s="65" t="str">
        <f t="shared" si="33"/>
        <v xml:space="preserve">Cohort 201642644Den HaagMan0 tot 23 jaarEritreaMiddelbaar beroepsonderwijs (mbo) </v>
      </c>
      <c r="B2149" s="159" t="s">
        <v>17</v>
      </c>
      <c r="C2149" s="166">
        <v>42644</v>
      </c>
      <c r="D2149" s="159" t="s">
        <v>7</v>
      </c>
      <c r="E2149" s="159" t="s">
        <v>28</v>
      </c>
      <c r="F2149" s="159" t="s">
        <v>26</v>
      </c>
      <c r="G2149" s="159" t="s">
        <v>24</v>
      </c>
      <c r="H2149" s="174" t="s">
        <v>57</v>
      </c>
      <c r="I2149" s="175">
        <v>0</v>
      </c>
      <c r="J2149" s="23"/>
    </row>
    <row r="2150" spans="1:10" x14ac:dyDescent="0.25">
      <c r="A2150" s="65" t="str">
        <f t="shared" si="33"/>
        <v xml:space="preserve">Cohort 201642644Den HaagMan0 tot 23 jaarEritreaHoger beroepsonderwijs (hbo) </v>
      </c>
      <c r="B2150" s="159" t="s">
        <v>17</v>
      </c>
      <c r="C2150" s="166">
        <v>42644</v>
      </c>
      <c r="D2150" s="159" t="s">
        <v>7</v>
      </c>
      <c r="E2150" s="159" t="s">
        <v>28</v>
      </c>
      <c r="F2150" s="159" t="s">
        <v>26</v>
      </c>
      <c r="G2150" s="159" t="s">
        <v>24</v>
      </c>
      <c r="H2150" s="174" t="s">
        <v>58</v>
      </c>
      <c r="I2150" s="175">
        <v>0</v>
      </c>
      <c r="J2150" s="23"/>
    </row>
    <row r="2151" spans="1:10" x14ac:dyDescent="0.25">
      <c r="A2151" s="65" t="str">
        <f t="shared" si="33"/>
        <v xml:space="preserve">Cohort 201642644Den HaagMan0 tot 23 jaarEritreaWetenschappelijk onderwijs (wo) </v>
      </c>
      <c r="B2151" s="159" t="s">
        <v>17</v>
      </c>
      <c r="C2151" s="166">
        <v>42644</v>
      </c>
      <c r="D2151" s="159" t="s">
        <v>7</v>
      </c>
      <c r="E2151" s="159" t="s">
        <v>28</v>
      </c>
      <c r="F2151" s="159" t="s">
        <v>26</v>
      </c>
      <c r="G2151" s="159" t="s">
        <v>24</v>
      </c>
      <c r="H2151" s="174" t="s">
        <v>59</v>
      </c>
      <c r="I2151" s="175">
        <v>0</v>
      </c>
      <c r="J2151" s="23"/>
    </row>
    <row r="2152" spans="1:10" x14ac:dyDescent="0.25">
      <c r="A2152" s="65" t="str">
        <f t="shared" si="33"/>
        <v>Cohort 201642644Den HaagMan0 tot 23 jaarEritreaGeen onderwijs</v>
      </c>
      <c r="B2152" s="159" t="s">
        <v>17</v>
      </c>
      <c r="C2152" s="166">
        <v>42644</v>
      </c>
      <c r="D2152" s="159" t="s">
        <v>7</v>
      </c>
      <c r="E2152" s="159" t="s">
        <v>28</v>
      </c>
      <c r="F2152" s="159" t="s">
        <v>26</v>
      </c>
      <c r="G2152" s="159" t="s">
        <v>24</v>
      </c>
      <c r="H2152" s="159" t="s">
        <v>60</v>
      </c>
      <c r="I2152" s="175">
        <v>65</v>
      </c>
      <c r="J2152" s="23"/>
    </row>
    <row r="2153" spans="1:10" x14ac:dyDescent="0.25">
      <c r="A2153" s="65" t="str">
        <f t="shared" si="33"/>
        <v>Cohort 201642644Den HaagMan0 tot 23 jaarOverigTotaal</v>
      </c>
      <c r="B2153" s="159" t="s">
        <v>17</v>
      </c>
      <c r="C2153" s="166">
        <v>42644</v>
      </c>
      <c r="D2153" s="159" t="s">
        <v>7</v>
      </c>
      <c r="E2153" s="159" t="s">
        <v>28</v>
      </c>
      <c r="F2153" s="159" t="s">
        <v>26</v>
      </c>
      <c r="G2153" s="159" t="s">
        <v>25</v>
      </c>
      <c r="H2153" s="162" t="s">
        <v>8</v>
      </c>
      <c r="I2153" s="175">
        <v>35</v>
      </c>
      <c r="J2153" s="23"/>
    </row>
    <row r="2154" spans="1:10" x14ac:dyDescent="0.25">
      <c r="A2154" s="65" t="str">
        <f t="shared" si="33"/>
        <v xml:space="preserve">Cohort 201642644Den HaagMan0 tot 23 jaarOverigPrimair onderwijs </v>
      </c>
      <c r="B2154" s="159" t="s">
        <v>17</v>
      </c>
      <c r="C2154" s="166">
        <v>42644</v>
      </c>
      <c r="D2154" s="159" t="s">
        <v>7</v>
      </c>
      <c r="E2154" s="159" t="s">
        <v>28</v>
      </c>
      <c r="F2154" s="159" t="s">
        <v>26</v>
      </c>
      <c r="G2154" s="159" t="s">
        <v>25</v>
      </c>
      <c r="H2154" s="174" t="s">
        <v>55</v>
      </c>
      <c r="I2154" s="175">
        <v>10</v>
      </c>
      <c r="J2154" s="23"/>
    </row>
    <row r="2155" spans="1:10" x14ac:dyDescent="0.25">
      <c r="A2155" s="65" t="str">
        <f t="shared" si="33"/>
        <v>Cohort 201642644Den HaagMan0 tot 23 jaarOverigVoortgezet onderwijs</v>
      </c>
      <c r="B2155" s="159" t="s">
        <v>17</v>
      </c>
      <c r="C2155" s="166">
        <v>42644</v>
      </c>
      <c r="D2155" s="159" t="s">
        <v>7</v>
      </c>
      <c r="E2155" s="159" t="s">
        <v>28</v>
      </c>
      <c r="F2155" s="159" t="s">
        <v>26</v>
      </c>
      <c r="G2155" s="159" t="s">
        <v>25</v>
      </c>
      <c r="H2155" s="174" t="s">
        <v>56</v>
      </c>
      <c r="I2155" s="175">
        <v>10</v>
      </c>
      <c r="J2155" s="23"/>
    </row>
    <row r="2156" spans="1:10" x14ac:dyDescent="0.25">
      <c r="A2156" s="65" t="str">
        <f t="shared" si="33"/>
        <v xml:space="preserve">Cohort 201642644Den HaagMan0 tot 23 jaarOverigMiddelbaar beroepsonderwijs (mbo) </v>
      </c>
      <c r="B2156" s="159" t="s">
        <v>17</v>
      </c>
      <c r="C2156" s="166">
        <v>42644</v>
      </c>
      <c r="D2156" s="159" t="s">
        <v>7</v>
      </c>
      <c r="E2156" s="159" t="s">
        <v>28</v>
      </c>
      <c r="F2156" s="159" t="s">
        <v>26</v>
      </c>
      <c r="G2156" s="159" t="s">
        <v>25</v>
      </c>
      <c r="H2156" s="174" t="s">
        <v>57</v>
      </c>
      <c r="I2156" s="175">
        <v>5</v>
      </c>
      <c r="J2156" s="23"/>
    </row>
    <row r="2157" spans="1:10" x14ac:dyDescent="0.25">
      <c r="A2157" s="65" t="str">
        <f t="shared" si="33"/>
        <v xml:space="preserve">Cohort 201642644Den HaagMan0 tot 23 jaarOverigHoger beroepsonderwijs (hbo) </v>
      </c>
      <c r="B2157" s="159" t="s">
        <v>17</v>
      </c>
      <c r="C2157" s="166">
        <v>42644</v>
      </c>
      <c r="D2157" s="159" t="s">
        <v>7</v>
      </c>
      <c r="E2157" s="159" t="s">
        <v>28</v>
      </c>
      <c r="F2157" s="159" t="s">
        <v>26</v>
      </c>
      <c r="G2157" s="159" t="s">
        <v>25</v>
      </c>
      <c r="H2157" s="174" t="s">
        <v>58</v>
      </c>
      <c r="I2157" s="175">
        <v>0</v>
      </c>
      <c r="J2157" s="23"/>
    </row>
    <row r="2158" spans="1:10" x14ac:dyDescent="0.25">
      <c r="A2158" s="65" t="str">
        <f t="shared" si="33"/>
        <v xml:space="preserve">Cohort 201642644Den HaagMan0 tot 23 jaarOverigWetenschappelijk onderwijs (wo) </v>
      </c>
      <c r="B2158" s="159" t="s">
        <v>17</v>
      </c>
      <c r="C2158" s="166">
        <v>42644</v>
      </c>
      <c r="D2158" s="159" t="s">
        <v>7</v>
      </c>
      <c r="E2158" s="159" t="s">
        <v>28</v>
      </c>
      <c r="F2158" s="159" t="s">
        <v>26</v>
      </c>
      <c r="G2158" s="159" t="s">
        <v>25</v>
      </c>
      <c r="H2158" s="174" t="s">
        <v>59</v>
      </c>
      <c r="I2158" s="175">
        <v>0</v>
      </c>
      <c r="J2158" s="23"/>
    </row>
    <row r="2159" spans="1:10" x14ac:dyDescent="0.25">
      <c r="A2159" s="65" t="str">
        <f t="shared" si="33"/>
        <v>Cohort 201642644Den HaagMan0 tot 23 jaarOverigGeen onderwijs</v>
      </c>
      <c r="B2159" s="159" t="s">
        <v>17</v>
      </c>
      <c r="C2159" s="166">
        <v>42644</v>
      </c>
      <c r="D2159" s="159" t="s">
        <v>7</v>
      </c>
      <c r="E2159" s="159" t="s">
        <v>28</v>
      </c>
      <c r="F2159" s="159" t="s">
        <v>26</v>
      </c>
      <c r="G2159" s="159" t="s">
        <v>25</v>
      </c>
      <c r="H2159" s="159" t="s">
        <v>60</v>
      </c>
      <c r="I2159" s="175">
        <v>15</v>
      </c>
      <c r="J2159" s="23"/>
    </row>
    <row r="2160" spans="1:10" x14ac:dyDescent="0.25">
      <c r="A2160" s="65" t="str">
        <f t="shared" si="33"/>
        <v>Cohort 201642644Den HaagMan23 tot 30 jaarTotaalTotaal</v>
      </c>
      <c r="B2160" s="159" t="s">
        <v>17</v>
      </c>
      <c r="C2160" s="166">
        <v>42644</v>
      </c>
      <c r="D2160" s="159" t="s">
        <v>7</v>
      </c>
      <c r="E2160" s="159" t="s">
        <v>28</v>
      </c>
      <c r="F2160" s="159" t="s">
        <v>61</v>
      </c>
      <c r="G2160" s="159" t="s">
        <v>8</v>
      </c>
      <c r="H2160" s="162" t="s">
        <v>8</v>
      </c>
      <c r="I2160" s="175">
        <v>175</v>
      </c>
      <c r="J2160" s="23"/>
    </row>
    <row r="2161" spans="1:10" x14ac:dyDescent="0.25">
      <c r="A2161" s="65" t="str">
        <f t="shared" si="33"/>
        <v xml:space="preserve">Cohort 201642644Den HaagMan23 tot 30 jaarTotaalPrimair onderwijs </v>
      </c>
      <c r="B2161" s="159" t="s">
        <v>17</v>
      </c>
      <c r="C2161" s="166">
        <v>42644</v>
      </c>
      <c r="D2161" s="159" t="s">
        <v>7</v>
      </c>
      <c r="E2161" s="159" t="s">
        <v>28</v>
      </c>
      <c r="F2161" s="159" t="s">
        <v>61</v>
      </c>
      <c r="G2161" s="159" t="s">
        <v>8</v>
      </c>
      <c r="H2161" s="174" t="s">
        <v>55</v>
      </c>
      <c r="I2161" s="175">
        <v>0</v>
      </c>
      <c r="J2161" s="23"/>
    </row>
    <row r="2162" spans="1:10" x14ac:dyDescent="0.25">
      <c r="A2162" s="65" t="str">
        <f t="shared" si="33"/>
        <v>Cohort 201642644Den HaagMan23 tot 30 jaarTotaalVoortgezet onderwijs</v>
      </c>
      <c r="B2162" s="159" t="s">
        <v>17</v>
      </c>
      <c r="C2162" s="166">
        <v>42644</v>
      </c>
      <c r="D2162" s="159" t="s">
        <v>7</v>
      </c>
      <c r="E2162" s="159" t="s">
        <v>28</v>
      </c>
      <c r="F2162" s="159" t="s">
        <v>61</v>
      </c>
      <c r="G2162" s="159" t="s">
        <v>8</v>
      </c>
      <c r="H2162" s="174" t="s">
        <v>56</v>
      </c>
      <c r="I2162" s="175">
        <v>0</v>
      </c>
      <c r="J2162" s="23"/>
    </row>
    <row r="2163" spans="1:10" x14ac:dyDescent="0.25">
      <c r="A2163" s="65" t="str">
        <f t="shared" si="33"/>
        <v xml:space="preserve">Cohort 201642644Den HaagMan23 tot 30 jaarTotaalMiddelbaar beroepsonderwijs (mbo) </v>
      </c>
      <c r="B2163" s="159" t="s">
        <v>17</v>
      </c>
      <c r="C2163" s="166">
        <v>42644</v>
      </c>
      <c r="D2163" s="159" t="s">
        <v>7</v>
      </c>
      <c r="E2163" s="159" t="s">
        <v>28</v>
      </c>
      <c r="F2163" s="159" t="s">
        <v>61</v>
      </c>
      <c r="G2163" s="159" t="s">
        <v>8</v>
      </c>
      <c r="H2163" s="174" t="s">
        <v>57</v>
      </c>
      <c r="I2163" s="175">
        <v>0</v>
      </c>
      <c r="J2163" s="23"/>
    </row>
    <row r="2164" spans="1:10" x14ac:dyDescent="0.25">
      <c r="A2164" s="65" t="str">
        <f t="shared" si="33"/>
        <v xml:space="preserve">Cohort 201642644Den HaagMan23 tot 30 jaarTotaalHoger beroepsonderwijs (hbo) </v>
      </c>
      <c r="B2164" s="159" t="s">
        <v>17</v>
      </c>
      <c r="C2164" s="166">
        <v>42644</v>
      </c>
      <c r="D2164" s="159" t="s">
        <v>7</v>
      </c>
      <c r="E2164" s="159" t="s">
        <v>28</v>
      </c>
      <c r="F2164" s="159" t="s">
        <v>61</v>
      </c>
      <c r="G2164" s="159" t="s">
        <v>8</v>
      </c>
      <c r="H2164" s="174" t="s">
        <v>58</v>
      </c>
      <c r="I2164" s="175">
        <v>0</v>
      </c>
      <c r="J2164" s="23"/>
    </row>
    <row r="2165" spans="1:10" x14ac:dyDescent="0.25">
      <c r="A2165" s="65" t="str">
        <f t="shared" si="33"/>
        <v xml:space="preserve">Cohort 201642644Den HaagMan23 tot 30 jaarTotaalWetenschappelijk onderwijs (wo) </v>
      </c>
      <c r="B2165" s="159" t="s">
        <v>17</v>
      </c>
      <c r="C2165" s="166">
        <v>42644</v>
      </c>
      <c r="D2165" s="159" t="s">
        <v>7</v>
      </c>
      <c r="E2165" s="159" t="s">
        <v>28</v>
      </c>
      <c r="F2165" s="159" t="s">
        <v>61</v>
      </c>
      <c r="G2165" s="159" t="s">
        <v>8</v>
      </c>
      <c r="H2165" s="174" t="s">
        <v>59</v>
      </c>
      <c r="I2165" s="175">
        <v>0</v>
      </c>
      <c r="J2165" s="23"/>
    </row>
    <row r="2166" spans="1:10" x14ac:dyDescent="0.25">
      <c r="A2166" s="65" t="str">
        <f t="shared" si="33"/>
        <v>Cohort 201642644Den HaagMan23 tot 30 jaarTotaalGeen onderwijs</v>
      </c>
      <c r="B2166" s="159" t="s">
        <v>17</v>
      </c>
      <c r="C2166" s="166">
        <v>42644</v>
      </c>
      <c r="D2166" s="159" t="s">
        <v>7</v>
      </c>
      <c r="E2166" s="159" t="s">
        <v>28</v>
      </c>
      <c r="F2166" s="159" t="s">
        <v>61</v>
      </c>
      <c r="G2166" s="159" t="s">
        <v>8</v>
      </c>
      <c r="H2166" s="159" t="s">
        <v>60</v>
      </c>
      <c r="I2166" s="175">
        <v>175</v>
      </c>
      <c r="J2166" s="23"/>
    </row>
    <row r="2167" spans="1:10" x14ac:dyDescent="0.25">
      <c r="A2167" s="65" t="str">
        <f t="shared" si="33"/>
        <v>Cohort 201642644Den HaagMan23 tot 30 jaarSyriëTotaal</v>
      </c>
      <c r="B2167" s="159" t="s">
        <v>17</v>
      </c>
      <c r="C2167" s="166">
        <v>42644</v>
      </c>
      <c r="D2167" s="159" t="s">
        <v>7</v>
      </c>
      <c r="E2167" s="159" t="s">
        <v>28</v>
      </c>
      <c r="F2167" s="159" t="s">
        <v>61</v>
      </c>
      <c r="G2167" s="159" t="s">
        <v>23</v>
      </c>
      <c r="H2167" s="162" t="s">
        <v>8</v>
      </c>
      <c r="I2167" s="175">
        <v>70</v>
      </c>
      <c r="J2167" s="23"/>
    </row>
    <row r="2168" spans="1:10" x14ac:dyDescent="0.25">
      <c r="A2168" s="65" t="str">
        <f t="shared" si="33"/>
        <v xml:space="preserve">Cohort 201642644Den HaagMan23 tot 30 jaarSyriëPrimair onderwijs </v>
      </c>
      <c r="B2168" s="159" t="s">
        <v>17</v>
      </c>
      <c r="C2168" s="166">
        <v>42644</v>
      </c>
      <c r="D2168" s="159" t="s">
        <v>7</v>
      </c>
      <c r="E2168" s="159" t="s">
        <v>28</v>
      </c>
      <c r="F2168" s="159" t="s">
        <v>61</v>
      </c>
      <c r="G2168" s="159" t="s">
        <v>23</v>
      </c>
      <c r="H2168" s="174" t="s">
        <v>55</v>
      </c>
      <c r="I2168" s="175">
        <v>0</v>
      </c>
      <c r="J2168" s="23"/>
    </row>
    <row r="2169" spans="1:10" x14ac:dyDescent="0.25">
      <c r="A2169" s="65" t="str">
        <f t="shared" si="33"/>
        <v>Cohort 201642644Den HaagMan23 tot 30 jaarSyriëVoortgezet onderwijs</v>
      </c>
      <c r="B2169" s="159" t="s">
        <v>17</v>
      </c>
      <c r="C2169" s="166">
        <v>42644</v>
      </c>
      <c r="D2169" s="159" t="s">
        <v>7</v>
      </c>
      <c r="E2169" s="159" t="s">
        <v>28</v>
      </c>
      <c r="F2169" s="159" t="s">
        <v>61</v>
      </c>
      <c r="G2169" s="159" t="s">
        <v>23</v>
      </c>
      <c r="H2169" s="174" t="s">
        <v>56</v>
      </c>
      <c r="I2169" s="175">
        <v>0</v>
      </c>
      <c r="J2169" s="23"/>
    </row>
    <row r="2170" spans="1:10" x14ac:dyDescent="0.25">
      <c r="A2170" s="65" t="str">
        <f t="shared" si="33"/>
        <v xml:space="preserve">Cohort 201642644Den HaagMan23 tot 30 jaarSyriëMiddelbaar beroepsonderwijs (mbo) </v>
      </c>
      <c r="B2170" s="159" t="s">
        <v>17</v>
      </c>
      <c r="C2170" s="166">
        <v>42644</v>
      </c>
      <c r="D2170" s="159" t="s">
        <v>7</v>
      </c>
      <c r="E2170" s="159" t="s">
        <v>28</v>
      </c>
      <c r="F2170" s="159" t="s">
        <v>61</v>
      </c>
      <c r="G2170" s="159" t="s">
        <v>23</v>
      </c>
      <c r="H2170" s="174" t="s">
        <v>57</v>
      </c>
      <c r="I2170" s="175">
        <v>0</v>
      </c>
      <c r="J2170" s="23"/>
    </row>
    <row r="2171" spans="1:10" x14ac:dyDescent="0.25">
      <c r="A2171" s="65" t="str">
        <f t="shared" si="33"/>
        <v xml:space="preserve">Cohort 201642644Den HaagMan23 tot 30 jaarSyriëHoger beroepsonderwijs (hbo) </v>
      </c>
      <c r="B2171" s="159" t="s">
        <v>17</v>
      </c>
      <c r="C2171" s="166">
        <v>42644</v>
      </c>
      <c r="D2171" s="159" t="s">
        <v>7</v>
      </c>
      <c r="E2171" s="159" t="s">
        <v>28</v>
      </c>
      <c r="F2171" s="159" t="s">
        <v>61</v>
      </c>
      <c r="G2171" s="159" t="s">
        <v>23</v>
      </c>
      <c r="H2171" s="174" t="s">
        <v>58</v>
      </c>
      <c r="I2171" s="175">
        <v>0</v>
      </c>
      <c r="J2171" s="23"/>
    </row>
    <row r="2172" spans="1:10" x14ac:dyDescent="0.25">
      <c r="A2172" s="65" t="str">
        <f t="shared" si="33"/>
        <v xml:space="preserve">Cohort 201642644Den HaagMan23 tot 30 jaarSyriëWetenschappelijk onderwijs (wo) </v>
      </c>
      <c r="B2172" s="159" t="s">
        <v>17</v>
      </c>
      <c r="C2172" s="166">
        <v>42644</v>
      </c>
      <c r="D2172" s="159" t="s">
        <v>7</v>
      </c>
      <c r="E2172" s="159" t="s">
        <v>28</v>
      </c>
      <c r="F2172" s="159" t="s">
        <v>61</v>
      </c>
      <c r="G2172" s="159" t="s">
        <v>23</v>
      </c>
      <c r="H2172" s="174" t="s">
        <v>59</v>
      </c>
      <c r="I2172" s="175">
        <v>0</v>
      </c>
      <c r="J2172" s="23"/>
    </row>
    <row r="2173" spans="1:10" x14ac:dyDescent="0.25">
      <c r="A2173" s="65" t="str">
        <f t="shared" si="33"/>
        <v>Cohort 201642644Den HaagMan23 tot 30 jaarSyriëGeen onderwijs</v>
      </c>
      <c r="B2173" s="159" t="s">
        <v>17</v>
      </c>
      <c r="C2173" s="166">
        <v>42644</v>
      </c>
      <c r="D2173" s="159" t="s">
        <v>7</v>
      </c>
      <c r="E2173" s="159" t="s">
        <v>28</v>
      </c>
      <c r="F2173" s="159" t="s">
        <v>61</v>
      </c>
      <c r="G2173" s="159" t="s">
        <v>23</v>
      </c>
      <c r="H2173" s="159" t="s">
        <v>60</v>
      </c>
      <c r="I2173" s="175">
        <v>70</v>
      </c>
      <c r="J2173" s="23"/>
    </row>
    <row r="2174" spans="1:10" x14ac:dyDescent="0.25">
      <c r="A2174" s="65" t="str">
        <f t="shared" si="33"/>
        <v>Cohort 201642644Den HaagMan23 tot 30 jaarEritreaTotaal</v>
      </c>
      <c r="B2174" s="159" t="s">
        <v>17</v>
      </c>
      <c r="C2174" s="166">
        <v>42644</v>
      </c>
      <c r="D2174" s="159" t="s">
        <v>7</v>
      </c>
      <c r="E2174" s="159" t="s">
        <v>28</v>
      </c>
      <c r="F2174" s="159" t="s">
        <v>61</v>
      </c>
      <c r="G2174" s="159" t="s">
        <v>24</v>
      </c>
      <c r="H2174" s="162" t="s">
        <v>8</v>
      </c>
      <c r="I2174" s="175">
        <v>90</v>
      </c>
      <c r="J2174" s="23"/>
    </row>
    <row r="2175" spans="1:10" x14ac:dyDescent="0.25">
      <c r="A2175" s="65" t="str">
        <f t="shared" si="33"/>
        <v xml:space="preserve">Cohort 201642644Den HaagMan23 tot 30 jaarEritreaPrimair onderwijs </v>
      </c>
      <c r="B2175" s="159" t="s">
        <v>17</v>
      </c>
      <c r="C2175" s="166">
        <v>42644</v>
      </c>
      <c r="D2175" s="159" t="s">
        <v>7</v>
      </c>
      <c r="E2175" s="159" t="s">
        <v>28</v>
      </c>
      <c r="F2175" s="159" t="s">
        <v>61</v>
      </c>
      <c r="G2175" s="159" t="s">
        <v>24</v>
      </c>
      <c r="H2175" s="174" t="s">
        <v>55</v>
      </c>
      <c r="I2175" s="175">
        <v>0</v>
      </c>
      <c r="J2175" s="23"/>
    </row>
    <row r="2176" spans="1:10" x14ac:dyDescent="0.25">
      <c r="A2176" s="65" t="str">
        <f t="shared" si="33"/>
        <v>Cohort 201642644Den HaagMan23 tot 30 jaarEritreaVoortgezet onderwijs</v>
      </c>
      <c r="B2176" s="159" t="s">
        <v>17</v>
      </c>
      <c r="C2176" s="166">
        <v>42644</v>
      </c>
      <c r="D2176" s="159" t="s">
        <v>7</v>
      </c>
      <c r="E2176" s="159" t="s">
        <v>28</v>
      </c>
      <c r="F2176" s="159" t="s">
        <v>61</v>
      </c>
      <c r="G2176" s="159" t="s">
        <v>24</v>
      </c>
      <c r="H2176" s="174" t="s">
        <v>56</v>
      </c>
      <c r="I2176" s="175">
        <v>0</v>
      </c>
      <c r="J2176" s="23"/>
    </row>
    <row r="2177" spans="1:10" x14ac:dyDescent="0.25">
      <c r="A2177" s="65" t="str">
        <f t="shared" si="33"/>
        <v xml:space="preserve">Cohort 201642644Den HaagMan23 tot 30 jaarEritreaMiddelbaar beroepsonderwijs (mbo) </v>
      </c>
      <c r="B2177" s="159" t="s">
        <v>17</v>
      </c>
      <c r="C2177" s="166">
        <v>42644</v>
      </c>
      <c r="D2177" s="159" t="s">
        <v>7</v>
      </c>
      <c r="E2177" s="159" t="s">
        <v>28</v>
      </c>
      <c r="F2177" s="159" t="s">
        <v>61</v>
      </c>
      <c r="G2177" s="159" t="s">
        <v>24</v>
      </c>
      <c r="H2177" s="174" t="s">
        <v>57</v>
      </c>
      <c r="I2177" s="175">
        <v>0</v>
      </c>
      <c r="J2177" s="23"/>
    </row>
    <row r="2178" spans="1:10" x14ac:dyDescent="0.25">
      <c r="A2178" s="65" t="str">
        <f t="shared" si="33"/>
        <v xml:space="preserve">Cohort 201642644Den HaagMan23 tot 30 jaarEritreaHoger beroepsonderwijs (hbo) </v>
      </c>
      <c r="B2178" s="159" t="s">
        <v>17</v>
      </c>
      <c r="C2178" s="166">
        <v>42644</v>
      </c>
      <c r="D2178" s="159" t="s">
        <v>7</v>
      </c>
      <c r="E2178" s="159" t="s">
        <v>28</v>
      </c>
      <c r="F2178" s="159" t="s">
        <v>61</v>
      </c>
      <c r="G2178" s="159" t="s">
        <v>24</v>
      </c>
      <c r="H2178" s="174" t="s">
        <v>58</v>
      </c>
      <c r="I2178" s="175">
        <v>0</v>
      </c>
      <c r="J2178" s="23"/>
    </row>
    <row r="2179" spans="1:10" x14ac:dyDescent="0.25">
      <c r="A2179" s="65" t="str">
        <f t="shared" si="33"/>
        <v xml:space="preserve">Cohort 201642644Den HaagMan23 tot 30 jaarEritreaWetenschappelijk onderwijs (wo) </v>
      </c>
      <c r="B2179" s="159" t="s">
        <v>17</v>
      </c>
      <c r="C2179" s="166">
        <v>42644</v>
      </c>
      <c r="D2179" s="159" t="s">
        <v>7</v>
      </c>
      <c r="E2179" s="159" t="s">
        <v>28</v>
      </c>
      <c r="F2179" s="159" t="s">
        <v>61</v>
      </c>
      <c r="G2179" s="159" t="s">
        <v>24</v>
      </c>
      <c r="H2179" s="174" t="s">
        <v>59</v>
      </c>
      <c r="I2179" s="175">
        <v>0</v>
      </c>
      <c r="J2179" s="23"/>
    </row>
    <row r="2180" spans="1:10" x14ac:dyDescent="0.25">
      <c r="A2180" s="65" t="str">
        <f t="shared" si="33"/>
        <v>Cohort 201642644Den HaagMan23 tot 30 jaarEritreaGeen onderwijs</v>
      </c>
      <c r="B2180" s="159" t="s">
        <v>17</v>
      </c>
      <c r="C2180" s="166">
        <v>42644</v>
      </c>
      <c r="D2180" s="159" t="s">
        <v>7</v>
      </c>
      <c r="E2180" s="159" t="s">
        <v>28</v>
      </c>
      <c r="F2180" s="159" t="s">
        <v>61</v>
      </c>
      <c r="G2180" s="159" t="s">
        <v>24</v>
      </c>
      <c r="H2180" s="159" t="s">
        <v>60</v>
      </c>
      <c r="I2180" s="175">
        <v>90</v>
      </c>
      <c r="J2180" s="23"/>
    </row>
    <row r="2181" spans="1:10" x14ac:dyDescent="0.25">
      <c r="A2181" s="65" t="str">
        <f t="shared" ref="A2181:A2244" si="34">B2181&amp;C2181&amp;D2181&amp;E2181&amp;F2181&amp;G2181&amp;H2181</f>
        <v>Cohort 201642644Den HaagMan23 tot 30 jaarOverigTotaal</v>
      </c>
      <c r="B2181" s="159" t="s">
        <v>17</v>
      </c>
      <c r="C2181" s="166">
        <v>42644</v>
      </c>
      <c r="D2181" s="159" t="s">
        <v>7</v>
      </c>
      <c r="E2181" s="159" t="s">
        <v>28</v>
      </c>
      <c r="F2181" s="159" t="s">
        <v>61</v>
      </c>
      <c r="G2181" s="159" t="s">
        <v>25</v>
      </c>
      <c r="H2181" s="162" t="s">
        <v>8</v>
      </c>
      <c r="I2181" s="175">
        <v>15</v>
      </c>
      <c r="J2181" s="23"/>
    </row>
    <row r="2182" spans="1:10" x14ac:dyDescent="0.25">
      <c r="A2182" s="65" t="str">
        <f t="shared" si="34"/>
        <v xml:space="preserve">Cohort 201642644Den HaagMan23 tot 30 jaarOverigPrimair onderwijs </v>
      </c>
      <c r="B2182" s="159" t="s">
        <v>17</v>
      </c>
      <c r="C2182" s="166">
        <v>42644</v>
      </c>
      <c r="D2182" s="159" t="s">
        <v>7</v>
      </c>
      <c r="E2182" s="159" t="s">
        <v>28</v>
      </c>
      <c r="F2182" s="159" t="s">
        <v>61</v>
      </c>
      <c r="G2182" s="159" t="s">
        <v>25</v>
      </c>
      <c r="H2182" s="174" t="s">
        <v>55</v>
      </c>
      <c r="I2182" s="175">
        <v>0</v>
      </c>
      <c r="J2182" s="23"/>
    </row>
    <row r="2183" spans="1:10" x14ac:dyDescent="0.25">
      <c r="A2183" s="65" t="str">
        <f t="shared" si="34"/>
        <v>Cohort 201642644Den HaagMan23 tot 30 jaarOverigVoortgezet onderwijs</v>
      </c>
      <c r="B2183" s="159" t="s">
        <v>17</v>
      </c>
      <c r="C2183" s="166">
        <v>42644</v>
      </c>
      <c r="D2183" s="159" t="s">
        <v>7</v>
      </c>
      <c r="E2183" s="159" t="s">
        <v>28</v>
      </c>
      <c r="F2183" s="159" t="s">
        <v>61</v>
      </c>
      <c r="G2183" s="159" t="s">
        <v>25</v>
      </c>
      <c r="H2183" s="174" t="s">
        <v>56</v>
      </c>
      <c r="I2183" s="175">
        <v>0</v>
      </c>
      <c r="J2183" s="23"/>
    </row>
    <row r="2184" spans="1:10" x14ac:dyDescent="0.25">
      <c r="A2184" s="65" t="str">
        <f t="shared" si="34"/>
        <v xml:space="preserve">Cohort 201642644Den HaagMan23 tot 30 jaarOverigMiddelbaar beroepsonderwijs (mbo) </v>
      </c>
      <c r="B2184" s="159" t="s">
        <v>17</v>
      </c>
      <c r="C2184" s="166">
        <v>42644</v>
      </c>
      <c r="D2184" s="159" t="s">
        <v>7</v>
      </c>
      <c r="E2184" s="159" t="s">
        <v>28</v>
      </c>
      <c r="F2184" s="159" t="s">
        <v>61</v>
      </c>
      <c r="G2184" s="159" t="s">
        <v>25</v>
      </c>
      <c r="H2184" s="174" t="s">
        <v>57</v>
      </c>
      <c r="I2184" s="175">
        <v>0</v>
      </c>
      <c r="J2184" s="23"/>
    </row>
    <row r="2185" spans="1:10" x14ac:dyDescent="0.25">
      <c r="A2185" s="65" t="str">
        <f t="shared" si="34"/>
        <v xml:space="preserve">Cohort 201642644Den HaagMan23 tot 30 jaarOverigHoger beroepsonderwijs (hbo) </v>
      </c>
      <c r="B2185" s="159" t="s">
        <v>17</v>
      </c>
      <c r="C2185" s="166">
        <v>42644</v>
      </c>
      <c r="D2185" s="159" t="s">
        <v>7</v>
      </c>
      <c r="E2185" s="159" t="s">
        <v>28</v>
      </c>
      <c r="F2185" s="159" t="s">
        <v>61</v>
      </c>
      <c r="G2185" s="159" t="s">
        <v>25</v>
      </c>
      <c r="H2185" s="174" t="s">
        <v>58</v>
      </c>
      <c r="I2185" s="175">
        <v>0</v>
      </c>
      <c r="J2185" s="23"/>
    </row>
    <row r="2186" spans="1:10" x14ac:dyDescent="0.25">
      <c r="A2186" s="65" t="str">
        <f t="shared" si="34"/>
        <v xml:space="preserve">Cohort 201642644Den HaagMan23 tot 30 jaarOverigWetenschappelijk onderwijs (wo) </v>
      </c>
      <c r="B2186" s="159" t="s">
        <v>17</v>
      </c>
      <c r="C2186" s="166">
        <v>42644</v>
      </c>
      <c r="D2186" s="159" t="s">
        <v>7</v>
      </c>
      <c r="E2186" s="159" t="s">
        <v>28</v>
      </c>
      <c r="F2186" s="159" t="s">
        <v>61</v>
      </c>
      <c r="G2186" s="159" t="s">
        <v>25</v>
      </c>
      <c r="H2186" s="174" t="s">
        <v>59</v>
      </c>
      <c r="I2186" s="175">
        <v>0</v>
      </c>
      <c r="J2186" s="23"/>
    </row>
    <row r="2187" spans="1:10" x14ac:dyDescent="0.25">
      <c r="A2187" s="65" t="str">
        <f t="shared" si="34"/>
        <v>Cohort 201642644Den HaagMan23 tot 30 jaarOverigGeen onderwijs</v>
      </c>
      <c r="B2187" s="159" t="s">
        <v>17</v>
      </c>
      <c r="C2187" s="166">
        <v>42644</v>
      </c>
      <c r="D2187" s="159" t="s">
        <v>7</v>
      </c>
      <c r="E2187" s="159" t="s">
        <v>28</v>
      </c>
      <c r="F2187" s="159" t="s">
        <v>61</v>
      </c>
      <c r="G2187" s="159" t="s">
        <v>25</v>
      </c>
      <c r="H2187" s="159" t="s">
        <v>60</v>
      </c>
      <c r="I2187" s="175">
        <v>15</v>
      </c>
      <c r="J2187" s="23"/>
    </row>
    <row r="2188" spans="1:10" x14ac:dyDescent="0.25">
      <c r="A2188" s="65" t="str">
        <f t="shared" si="34"/>
        <v>Cohort 201642644Den HaagVrouwTotaalTotaalTotaal</v>
      </c>
      <c r="B2188" s="159" t="s">
        <v>17</v>
      </c>
      <c r="C2188" s="166">
        <v>42644</v>
      </c>
      <c r="D2188" s="159" t="s">
        <v>7</v>
      </c>
      <c r="E2188" s="159" t="s">
        <v>29</v>
      </c>
      <c r="F2188" s="159" t="s">
        <v>8</v>
      </c>
      <c r="G2188" s="159" t="s">
        <v>8</v>
      </c>
      <c r="H2188" s="162" t="s">
        <v>8</v>
      </c>
      <c r="I2188" s="175">
        <v>200</v>
      </c>
      <c r="J2188" s="23"/>
    </row>
    <row r="2189" spans="1:10" x14ac:dyDescent="0.25">
      <c r="A2189" s="65" t="str">
        <f t="shared" si="34"/>
        <v xml:space="preserve">Cohort 201642644Den HaagVrouwTotaalTotaalPrimair onderwijs </v>
      </c>
      <c r="B2189" s="159" t="s">
        <v>17</v>
      </c>
      <c r="C2189" s="166">
        <v>42644</v>
      </c>
      <c r="D2189" s="159" t="s">
        <v>7</v>
      </c>
      <c r="E2189" s="159" t="s">
        <v>29</v>
      </c>
      <c r="F2189" s="159" t="s">
        <v>8</v>
      </c>
      <c r="G2189" s="159" t="s">
        <v>8</v>
      </c>
      <c r="H2189" s="174" t="s">
        <v>55</v>
      </c>
      <c r="I2189" s="175">
        <v>20</v>
      </c>
      <c r="J2189" s="23"/>
    </row>
    <row r="2190" spans="1:10" x14ac:dyDescent="0.25">
      <c r="A2190" s="65" t="str">
        <f t="shared" si="34"/>
        <v>Cohort 201642644Den HaagVrouwTotaalTotaalVoortgezet onderwijs</v>
      </c>
      <c r="B2190" s="159" t="s">
        <v>17</v>
      </c>
      <c r="C2190" s="166">
        <v>42644</v>
      </c>
      <c r="D2190" s="159" t="s">
        <v>7</v>
      </c>
      <c r="E2190" s="159" t="s">
        <v>29</v>
      </c>
      <c r="F2190" s="159" t="s">
        <v>8</v>
      </c>
      <c r="G2190" s="159" t="s">
        <v>8</v>
      </c>
      <c r="H2190" s="174" t="s">
        <v>56</v>
      </c>
      <c r="I2190" s="175">
        <v>10</v>
      </c>
      <c r="J2190" s="23"/>
    </row>
    <row r="2191" spans="1:10" x14ac:dyDescent="0.25">
      <c r="A2191" s="65" t="str">
        <f t="shared" si="34"/>
        <v xml:space="preserve">Cohort 201642644Den HaagVrouwTotaalTotaalMiddelbaar beroepsonderwijs (mbo) </v>
      </c>
      <c r="B2191" s="159" t="s">
        <v>17</v>
      </c>
      <c r="C2191" s="166">
        <v>42644</v>
      </c>
      <c r="D2191" s="159" t="s">
        <v>7</v>
      </c>
      <c r="E2191" s="159" t="s">
        <v>29</v>
      </c>
      <c r="F2191" s="159" t="s">
        <v>8</v>
      </c>
      <c r="G2191" s="159" t="s">
        <v>8</v>
      </c>
      <c r="H2191" s="174" t="s">
        <v>57</v>
      </c>
      <c r="I2191" s="175">
        <v>0</v>
      </c>
      <c r="J2191" s="23"/>
    </row>
    <row r="2192" spans="1:10" x14ac:dyDescent="0.25">
      <c r="A2192" s="65" t="str">
        <f t="shared" si="34"/>
        <v xml:space="preserve">Cohort 201642644Den HaagVrouwTotaalTotaalHoger beroepsonderwijs (hbo) </v>
      </c>
      <c r="B2192" s="159" t="s">
        <v>17</v>
      </c>
      <c r="C2192" s="166">
        <v>42644</v>
      </c>
      <c r="D2192" s="159" t="s">
        <v>7</v>
      </c>
      <c r="E2192" s="159" t="s">
        <v>29</v>
      </c>
      <c r="F2192" s="159" t="s">
        <v>8</v>
      </c>
      <c r="G2192" s="159" t="s">
        <v>8</v>
      </c>
      <c r="H2192" s="174" t="s">
        <v>58</v>
      </c>
      <c r="I2192" s="175">
        <v>0</v>
      </c>
      <c r="J2192" s="23"/>
    </row>
    <row r="2193" spans="1:10" x14ac:dyDescent="0.25">
      <c r="A2193" s="65" t="str">
        <f t="shared" si="34"/>
        <v xml:space="preserve">Cohort 201642644Den HaagVrouwTotaalTotaalWetenschappelijk onderwijs (wo) </v>
      </c>
      <c r="B2193" s="159" t="s">
        <v>17</v>
      </c>
      <c r="C2193" s="166">
        <v>42644</v>
      </c>
      <c r="D2193" s="159" t="s">
        <v>7</v>
      </c>
      <c r="E2193" s="159" t="s">
        <v>29</v>
      </c>
      <c r="F2193" s="159" t="s">
        <v>8</v>
      </c>
      <c r="G2193" s="159" t="s">
        <v>8</v>
      </c>
      <c r="H2193" s="174" t="s">
        <v>59</v>
      </c>
      <c r="I2193" s="175">
        <v>0</v>
      </c>
      <c r="J2193" s="23"/>
    </row>
    <row r="2194" spans="1:10" x14ac:dyDescent="0.25">
      <c r="A2194" s="65" t="str">
        <f t="shared" si="34"/>
        <v>Cohort 201642644Den HaagVrouwTotaalTotaalGeen onderwijs</v>
      </c>
      <c r="B2194" s="159" t="s">
        <v>17</v>
      </c>
      <c r="C2194" s="166">
        <v>42644</v>
      </c>
      <c r="D2194" s="159" t="s">
        <v>7</v>
      </c>
      <c r="E2194" s="159" t="s">
        <v>29</v>
      </c>
      <c r="F2194" s="159" t="s">
        <v>8</v>
      </c>
      <c r="G2194" s="159" t="s">
        <v>8</v>
      </c>
      <c r="H2194" s="159" t="s">
        <v>60</v>
      </c>
      <c r="I2194" s="175">
        <v>175</v>
      </c>
      <c r="J2194" s="23"/>
    </row>
    <row r="2195" spans="1:10" x14ac:dyDescent="0.25">
      <c r="A2195" s="65" t="str">
        <f t="shared" si="34"/>
        <v>Cohort 201642644Den HaagVrouwTotaalSyriëTotaal</v>
      </c>
      <c r="B2195" s="159" t="s">
        <v>17</v>
      </c>
      <c r="C2195" s="166">
        <v>42644</v>
      </c>
      <c r="D2195" s="159" t="s">
        <v>7</v>
      </c>
      <c r="E2195" s="159" t="s">
        <v>29</v>
      </c>
      <c r="F2195" s="159" t="s">
        <v>8</v>
      </c>
      <c r="G2195" s="159" t="s">
        <v>23</v>
      </c>
      <c r="H2195" s="162" t="s">
        <v>8</v>
      </c>
      <c r="I2195" s="175">
        <v>75</v>
      </c>
      <c r="J2195" s="23"/>
    </row>
    <row r="2196" spans="1:10" x14ac:dyDescent="0.25">
      <c r="A2196" s="65" t="str">
        <f t="shared" si="34"/>
        <v xml:space="preserve">Cohort 201642644Den HaagVrouwTotaalSyriëPrimair onderwijs </v>
      </c>
      <c r="B2196" s="159" t="s">
        <v>17</v>
      </c>
      <c r="C2196" s="166">
        <v>42644</v>
      </c>
      <c r="D2196" s="159" t="s">
        <v>7</v>
      </c>
      <c r="E2196" s="159" t="s">
        <v>29</v>
      </c>
      <c r="F2196" s="159" t="s">
        <v>8</v>
      </c>
      <c r="G2196" s="159" t="s">
        <v>23</v>
      </c>
      <c r="H2196" s="174" t="s">
        <v>55</v>
      </c>
      <c r="I2196" s="175">
        <v>10</v>
      </c>
      <c r="J2196" s="23"/>
    </row>
    <row r="2197" spans="1:10" x14ac:dyDescent="0.25">
      <c r="A2197" s="65" t="str">
        <f t="shared" si="34"/>
        <v>Cohort 201642644Den HaagVrouwTotaalSyriëVoortgezet onderwijs</v>
      </c>
      <c r="B2197" s="159" t="s">
        <v>17</v>
      </c>
      <c r="C2197" s="166">
        <v>42644</v>
      </c>
      <c r="D2197" s="159" t="s">
        <v>7</v>
      </c>
      <c r="E2197" s="159" t="s">
        <v>29</v>
      </c>
      <c r="F2197" s="159" t="s">
        <v>8</v>
      </c>
      <c r="G2197" s="159" t="s">
        <v>23</v>
      </c>
      <c r="H2197" s="174" t="s">
        <v>56</v>
      </c>
      <c r="I2197" s="175">
        <v>5</v>
      </c>
      <c r="J2197" s="23"/>
    </row>
    <row r="2198" spans="1:10" x14ac:dyDescent="0.25">
      <c r="A2198" s="65" t="str">
        <f t="shared" si="34"/>
        <v xml:space="preserve">Cohort 201642644Den HaagVrouwTotaalSyriëMiddelbaar beroepsonderwijs (mbo) </v>
      </c>
      <c r="B2198" s="159" t="s">
        <v>17</v>
      </c>
      <c r="C2198" s="166">
        <v>42644</v>
      </c>
      <c r="D2198" s="159" t="s">
        <v>7</v>
      </c>
      <c r="E2198" s="159" t="s">
        <v>29</v>
      </c>
      <c r="F2198" s="159" t="s">
        <v>8</v>
      </c>
      <c r="G2198" s="159" t="s">
        <v>23</v>
      </c>
      <c r="H2198" s="174" t="s">
        <v>57</v>
      </c>
      <c r="I2198" s="175">
        <v>0</v>
      </c>
      <c r="J2198" s="23"/>
    </row>
    <row r="2199" spans="1:10" x14ac:dyDescent="0.25">
      <c r="A2199" s="65" t="str">
        <f t="shared" si="34"/>
        <v xml:space="preserve">Cohort 201642644Den HaagVrouwTotaalSyriëHoger beroepsonderwijs (hbo) </v>
      </c>
      <c r="B2199" s="159" t="s">
        <v>17</v>
      </c>
      <c r="C2199" s="166">
        <v>42644</v>
      </c>
      <c r="D2199" s="159" t="s">
        <v>7</v>
      </c>
      <c r="E2199" s="159" t="s">
        <v>29</v>
      </c>
      <c r="F2199" s="159" t="s">
        <v>8</v>
      </c>
      <c r="G2199" s="159" t="s">
        <v>23</v>
      </c>
      <c r="H2199" s="174" t="s">
        <v>58</v>
      </c>
      <c r="I2199" s="175">
        <v>0</v>
      </c>
      <c r="J2199" s="23"/>
    </row>
    <row r="2200" spans="1:10" x14ac:dyDescent="0.25">
      <c r="A2200" s="65" t="str">
        <f t="shared" si="34"/>
        <v xml:space="preserve">Cohort 201642644Den HaagVrouwTotaalSyriëWetenschappelijk onderwijs (wo) </v>
      </c>
      <c r="B2200" s="159" t="s">
        <v>17</v>
      </c>
      <c r="C2200" s="166">
        <v>42644</v>
      </c>
      <c r="D2200" s="159" t="s">
        <v>7</v>
      </c>
      <c r="E2200" s="159" t="s">
        <v>29</v>
      </c>
      <c r="F2200" s="159" t="s">
        <v>8</v>
      </c>
      <c r="G2200" s="159" t="s">
        <v>23</v>
      </c>
      <c r="H2200" s="174" t="s">
        <v>59</v>
      </c>
      <c r="I2200" s="175">
        <v>0</v>
      </c>
      <c r="J2200" s="23"/>
    </row>
    <row r="2201" spans="1:10" x14ac:dyDescent="0.25">
      <c r="A2201" s="65" t="str">
        <f t="shared" si="34"/>
        <v>Cohort 201642644Den HaagVrouwTotaalSyriëGeen onderwijs</v>
      </c>
      <c r="B2201" s="159" t="s">
        <v>17</v>
      </c>
      <c r="C2201" s="166">
        <v>42644</v>
      </c>
      <c r="D2201" s="159" t="s">
        <v>7</v>
      </c>
      <c r="E2201" s="159" t="s">
        <v>29</v>
      </c>
      <c r="F2201" s="159" t="s">
        <v>8</v>
      </c>
      <c r="G2201" s="159" t="s">
        <v>23</v>
      </c>
      <c r="H2201" s="159" t="s">
        <v>60</v>
      </c>
      <c r="I2201" s="175">
        <v>60</v>
      </c>
      <c r="J2201" s="23"/>
    </row>
    <row r="2202" spans="1:10" x14ac:dyDescent="0.25">
      <c r="A2202" s="65" t="str">
        <f t="shared" si="34"/>
        <v>Cohort 201642644Den HaagVrouwTotaalEritreaTotaal</v>
      </c>
      <c r="B2202" s="159" t="s">
        <v>17</v>
      </c>
      <c r="C2202" s="166">
        <v>42644</v>
      </c>
      <c r="D2202" s="159" t="s">
        <v>7</v>
      </c>
      <c r="E2202" s="159" t="s">
        <v>29</v>
      </c>
      <c r="F2202" s="159" t="s">
        <v>8</v>
      </c>
      <c r="G2202" s="159" t="s">
        <v>24</v>
      </c>
      <c r="H2202" s="162" t="s">
        <v>8</v>
      </c>
      <c r="I2202" s="175">
        <v>100</v>
      </c>
      <c r="J2202" s="23"/>
    </row>
    <row r="2203" spans="1:10" x14ac:dyDescent="0.25">
      <c r="A2203" s="65" t="str">
        <f t="shared" si="34"/>
        <v xml:space="preserve">Cohort 201642644Den HaagVrouwTotaalEritreaPrimair onderwijs </v>
      </c>
      <c r="B2203" s="159" t="s">
        <v>17</v>
      </c>
      <c r="C2203" s="166">
        <v>42644</v>
      </c>
      <c r="D2203" s="159" t="s">
        <v>7</v>
      </c>
      <c r="E2203" s="159" t="s">
        <v>29</v>
      </c>
      <c r="F2203" s="159" t="s">
        <v>8</v>
      </c>
      <c r="G2203" s="159" t="s">
        <v>24</v>
      </c>
      <c r="H2203" s="174" t="s">
        <v>55</v>
      </c>
      <c r="I2203" s="175">
        <v>5</v>
      </c>
      <c r="J2203" s="23"/>
    </row>
    <row r="2204" spans="1:10" x14ac:dyDescent="0.25">
      <c r="A2204" s="65" t="str">
        <f t="shared" si="34"/>
        <v>Cohort 201642644Den HaagVrouwTotaalEritreaVoortgezet onderwijs</v>
      </c>
      <c r="B2204" s="159" t="s">
        <v>17</v>
      </c>
      <c r="C2204" s="166">
        <v>42644</v>
      </c>
      <c r="D2204" s="159" t="s">
        <v>7</v>
      </c>
      <c r="E2204" s="159" t="s">
        <v>29</v>
      </c>
      <c r="F2204" s="159" t="s">
        <v>8</v>
      </c>
      <c r="G2204" s="159" t="s">
        <v>24</v>
      </c>
      <c r="H2204" s="174" t="s">
        <v>56</v>
      </c>
      <c r="I2204" s="175">
        <v>0</v>
      </c>
      <c r="J2204" s="23"/>
    </row>
    <row r="2205" spans="1:10" x14ac:dyDescent="0.25">
      <c r="A2205" s="65" t="str">
        <f t="shared" si="34"/>
        <v xml:space="preserve">Cohort 201642644Den HaagVrouwTotaalEritreaMiddelbaar beroepsonderwijs (mbo) </v>
      </c>
      <c r="B2205" s="159" t="s">
        <v>17</v>
      </c>
      <c r="C2205" s="166">
        <v>42644</v>
      </c>
      <c r="D2205" s="159" t="s">
        <v>7</v>
      </c>
      <c r="E2205" s="159" t="s">
        <v>29</v>
      </c>
      <c r="F2205" s="159" t="s">
        <v>8</v>
      </c>
      <c r="G2205" s="159" t="s">
        <v>24</v>
      </c>
      <c r="H2205" s="174" t="s">
        <v>57</v>
      </c>
      <c r="I2205" s="175">
        <v>0</v>
      </c>
      <c r="J2205" s="23"/>
    </row>
    <row r="2206" spans="1:10" x14ac:dyDescent="0.25">
      <c r="A2206" s="65" t="str">
        <f t="shared" si="34"/>
        <v xml:space="preserve">Cohort 201642644Den HaagVrouwTotaalEritreaHoger beroepsonderwijs (hbo) </v>
      </c>
      <c r="B2206" s="159" t="s">
        <v>17</v>
      </c>
      <c r="C2206" s="166">
        <v>42644</v>
      </c>
      <c r="D2206" s="159" t="s">
        <v>7</v>
      </c>
      <c r="E2206" s="159" t="s">
        <v>29</v>
      </c>
      <c r="F2206" s="159" t="s">
        <v>8</v>
      </c>
      <c r="G2206" s="159" t="s">
        <v>24</v>
      </c>
      <c r="H2206" s="174" t="s">
        <v>58</v>
      </c>
      <c r="I2206" s="175">
        <v>0</v>
      </c>
      <c r="J2206" s="23"/>
    </row>
    <row r="2207" spans="1:10" x14ac:dyDescent="0.25">
      <c r="A2207" s="65" t="str">
        <f t="shared" si="34"/>
        <v xml:space="preserve">Cohort 201642644Den HaagVrouwTotaalEritreaWetenschappelijk onderwijs (wo) </v>
      </c>
      <c r="B2207" s="159" t="s">
        <v>17</v>
      </c>
      <c r="C2207" s="166">
        <v>42644</v>
      </c>
      <c r="D2207" s="159" t="s">
        <v>7</v>
      </c>
      <c r="E2207" s="159" t="s">
        <v>29</v>
      </c>
      <c r="F2207" s="159" t="s">
        <v>8</v>
      </c>
      <c r="G2207" s="159" t="s">
        <v>24</v>
      </c>
      <c r="H2207" s="174" t="s">
        <v>59</v>
      </c>
      <c r="I2207" s="175">
        <v>0</v>
      </c>
      <c r="J2207" s="23"/>
    </row>
    <row r="2208" spans="1:10" x14ac:dyDescent="0.25">
      <c r="A2208" s="65" t="str">
        <f t="shared" si="34"/>
        <v>Cohort 201642644Den HaagVrouwTotaalEritreaGeen onderwijs</v>
      </c>
      <c r="B2208" s="159" t="s">
        <v>17</v>
      </c>
      <c r="C2208" s="166">
        <v>42644</v>
      </c>
      <c r="D2208" s="159" t="s">
        <v>7</v>
      </c>
      <c r="E2208" s="159" t="s">
        <v>29</v>
      </c>
      <c r="F2208" s="159" t="s">
        <v>8</v>
      </c>
      <c r="G2208" s="159" t="s">
        <v>24</v>
      </c>
      <c r="H2208" s="159" t="s">
        <v>60</v>
      </c>
      <c r="I2208" s="175">
        <v>95</v>
      </c>
      <c r="J2208" s="23"/>
    </row>
    <row r="2209" spans="1:10" x14ac:dyDescent="0.25">
      <c r="A2209" s="65" t="str">
        <f t="shared" si="34"/>
        <v>Cohort 201642644Den HaagVrouwTotaalOverigTotaal</v>
      </c>
      <c r="B2209" s="159" t="s">
        <v>17</v>
      </c>
      <c r="C2209" s="166">
        <v>42644</v>
      </c>
      <c r="D2209" s="159" t="s">
        <v>7</v>
      </c>
      <c r="E2209" s="159" t="s">
        <v>29</v>
      </c>
      <c r="F2209" s="159" t="s">
        <v>8</v>
      </c>
      <c r="G2209" s="159" t="s">
        <v>25</v>
      </c>
      <c r="H2209" s="162" t="s">
        <v>8</v>
      </c>
      <c r="I2209" s="175">
        <v>30</v>
      </c>
      <c r="J2209" s="23"/>
    </row>
    <row r="2210" spans="1:10" x14ac:dyDescent="0.25">
      <c r="A2210" s="65" t="str">
        <f t="shared" si="34"/>
        <v xml:space="preserve">Cohort 201642644Den HaagVrouwTotaalOverigPrimair onderwijs </v>
      </c>
      <c r="B2210" s="159" t="s">
        <v>17</v>
      </c>
      <c r="C2210" s="166">
        <v>42644</v>
      </c>
      <c r="D2210" s="159" t="s">
        <v>7</v>
      </c>
      <c r="E2210" s="159" t="s">
        <v>29</v>
      </c>
      <c r="F2210" s="159" t="s">
        <v>8</v>
      </c>
      <c r="G2210" s="159" t="s">
        <v>25</v>
      </c>
      <c r="H2210" s="174" t="s">
        <v>55</v>
      </c>
      <c r="I2210" s="175">
        <v>5</v>
      </c>
      <c r="J2210" s="23"/>
    </row>
    <row r="2211" spans="1:10" x14ac:dyDescent="0.25">
      <c r="A2211" s="65" t="str">
        <f t="shared" si="34"/>
        <v>Cohort 201642644Den HaagVrouwTotaalOverigVoortgezet onderwijs</v>
      </c>
      <c r="B2211" s="159" t="s">
        <v>17</v>
      </c>
      <c r="C2211" s="166">
        <v>42644</v>
      </c>
      <c r="D2211" s="159" t="s">
        <v>7</v>
      </c>
      <c r="E2211" s="159" t="s">
        <v>29</v>
      </c>
      <c r="F2211" s="159" t="s">
        <v>8</v>
      </c>
      <c r="G2211" s="159" t="s">
        <v>25</v>
      </c>
      <c r="H2211" s="174" t="s">
        <v>56</v>
      </c>
      <c r="I2211" s="175">
        <v>5</v>
      </c>
      <c r="J2211" s="23"/>
    </row>
    <row r="2212" spans="1:10" x14ac:dyDescent="0.25">
      <c r="A2212" s="65" t="str">
        <f t="shared" si="34"/>
        <v xml:space="preserve">Cohort 201642644Den HaagVrouwTotaalOverigMiddelbaar beroepsonderwijs (mbo) </v>
      </c>
      <c r="B2212" s="159" t="s">
        <v>17</v>
      </c>
      <c r="C2212" s="166">
        <v>42644</v>
      </c>
      <c r="D2212" s="159" t="s">
        <v>7</v>
      </c>
      <c r="E2212" s="159" t="s">
        <v>29</v>
      </c>
      <c r="F2212" s="159" t="s">
        <v>8</v>
      </c>
      <c r="G2212" s="159" t="s">
        <v>25</v>
      </c>
      <c r="H2212" s="174" t="s">
        <v>57</v>
      </c>
      <c r="I2212" s="175">
        <v>0</v>
      </c>
      <c r="J2212" s="23"/>
    </row>
    <row r="2213" spans="1:10" x14ac:dyDescent="0.25">
      <c r="A2213" s="65" t="str">
        <f t="shared" si="34"/>
        <v xml:space="preserve">Cohort 201642644Den HaagVrouwTotaalOverigHoger beroepsonderwijs (hbo) </v>
      </c>
      <c r="B2213" s="159" t="s">
        <v>17</v>
      </c>
      <c r="C2213" s="166">
        <v>42644</v>
      </c>
      <c r="D2213" s="159" t="s">
        <v>7</v>
      </c>
      <c r="E2213" s="159" t="s">
        <v>29</v>
      </c>
      <c r="F2213" s="159" t="s">
        <v>8</v>
      </c>
      <c r="G2213" s="159" t="s">
        <v>25</v>
      </c>
      <c r="H2213" s="174" t="s">
        <v>58</v>
      </c>
      <c r="I2213" s="175">
        <v>0</v>
      </c>
      <c r="J2213" s="23"/>
    </row>
    <row r="2214" spans="1:10" x14ac:dyDescent="0.25">
      <c r="A2214" s="65" t="str">
        <f t="shared" si="34"/>
        <v xml:space="preserve">Cohort 201642644Den HaagVrouwTotaalOverigWetenschappelijk onderwijs (wo) </v>
      </c>
      <c r="B2214" s="159" t="s">
        <v>17</v>
      </c>
      <c r="C2214" s="166">
        <v>42644</v>
      </c>
      <c r="D2214" s="159" t="s">
        <v>7</v>
      </c>
      <c r="E2214" s="159" t="s">
        <v>29</v>
      </c>
      <c r="F2214" s="159" t="s">
        <v>8</v>
      </c>
      <c r="G2214" s="159" t="s">
        <v>25</v>
      </c>
      <c r="H2214" s="174" t="s">
        <v>59</v>
      </c>
      <c r="I2214" s="175">
        <v>0</v>
      </c>
      <c r="J2214" s="23"/>
    </row>
    <row r="2215" spans="1:10" x14ac:dyDescent="0.25">
      <c r="A2215" s="65" t="str">
        <f t="shared" si="34"/>
        <v>Cohort 201642644Den HaagVrouwTotaalOverigGeen onderwijs</v>
      </c>
      <c r="B2215" s="159" t="s">
        <v>17</v>
      </c>
      <c r="C2215" s="166">
        <v>42644</v>
      </c>
      <c r="D2215" s="159" t="s">
        <v>7</v>
      </c>
      <c r="E2215" s="159" t="s">
        <v>29</v>
      </c>
      <c r="F2215" s="159" t="s">
        <v>8</v>
      </c>
      <c r="G2215" s="159" t="s">
        <v>25</v>
      </c>
      <c r="H2215" s="159" t="s">
        <v>60</v>
      </c>
      <c r="I2215" s="175">
        <v>20</v>
      </c>
      <c r="J2215" s="23"/>
    </row>
    <row r="2216" spans="1:10" x14ac:dyDescent="0.25">
      <c r="A2216" s="65" t="str">
        <f t="shared" si="34"/>
        <v>Cohort 201642644Den HaagVrouw0 tot 23 jaarTotaalTotaal</v>
      </c>
      <c r="B2216" s="159" t="s">
        <v>17</v>
      </c>
      <c r="C2216" s="166">
        <v>42644</v>
      </c>
      <c r="D2216" s="159" t="s">
        <v>7</v>
      </c>
      <c r="E2216" s="159" t="s">
        <v>29</v>
      </c>
      <c r="F2216" s="159" t="s">
        <v>26</v>
      </c>
      <c r="G2216" s="159" t="s">
        <v>8</v>
      </c>
      <c r="H2216" s="162" t="s">
        <v>8</v>
      </c>
      <c r="I2216" s="175">
        <v>105</v>
      </c>
      <c r="J2216" s="23"/>
    </row>
    <row r="2217" spans="1:10" x14ac:dyDescent="0.25">
      <c r="A2217" s="65" t="str">
        <f t="shared" si="34"/>
        <v xml:space="preserve">Cohort 201642644Den HaagVrouw0 tot 23 jaarTotaalPrimair onderwijs </v>
      </c>
      <c r="B2217" s="159" t="s">
        <v>17</v>
      </c>
      <c r="C2217" s="166">
        <v>42644</v>
      </c>
      <c r="D2217" s="159" t="s">
        <v>7</v>
      </c>
      <c r="E2217" s="159" t="s">
        <v>29</v>
      </c>
      <c r="F2217" s="159" t="s">
        <v>26</v>
      </c>
      <c r="G2217" s="159" t="s">
        <v>8</v>
      </c>
      <c r="H2217" s="174" t="s">
        <v>55</v>
      </c>
      <c r="I2217" s="175">
        <v>20</v>
      </c>
      <c r="J2217" s="23"/>
    </row>
    <row r="2218" spans="1:10" x14ac:dyDescent="0.25">
      <c r="A2218" s="65" t="str">
        <f t="shared" si="34"/>
        <v>Cohort 201642644Den HaagVrouw0 tot 23 jaarTotaalVoortgezet onderwijs</v>
      </c>
      <c r="B2218" s="159" t="s">
        <v>17</v>
      </c>
      <c r="C2218" s="166">
        <v>42644</v>
      </c>
      <c r="D2218" s="159" t="s">
        <v>7</v>
      </c>
      <c r="E2218" s="159" t="s">
        <v>29</v>
      </c>
      <c r="F2218" s="159" t="s">
        <v>26</v>
      </c>
      <c r="G2218" s="159" t="s">
        <v>8</v>
      </c>
      <c r="H2218" s="174" t="s">
        <v>56</v>
      </c>
      <c r="I2218" s="175">
        <v>10</v>
      </c>
      <c r="J2218" s="23"/>
    </row>
    <row r="2219" spans="1:10" x14ac:dyDescent="0.25">
      <c r="A2219" s="65" t="str">
        <f t="shared" si="34"/>
        <v xml:space="preserve">Cohort 201642644Den HaagVrouw0 tot 23 jaarTotaalMiddelbaar beroepsonderwijs (mbo) </v>
      </c>
      <c r="B2219" s="159" t="s">
        <v>17</v>
      </c>
      <c r="C2219" s="166">
        <v>42644</v>
      </c>
      <c r="D2219" s="159" t="s">
        <v>7</v>
      </c>
      <c r="E2219" s="159" t="s">
        <v>29</v>
      </c>
      <c r="F2219" s="159" t="s">
        <v>26</v>
      </c>
      <c r="G2219" s="159" t="s">
        <v>8</v>
      </c>
      <c r="H2219" s="174" t="s">
        <v>57</v>
      </c>
      <c r="I2219" s="175">
        <v>0</v>
      </c>
      <c r="J2219" s="23"/>
    </row>
    <row r="2220" spans="1:10" x14ac:dyDescent="0.25">
      <c r="A2220" s="65" t="str">
        <f t="shared" si="34"/>
        <v xml:space="preserve">Cohort 201642644Den HaagVrouw0 tot 23 jaarTotaalHoger beroepsonderwijs (hbo) </v>
      </c>
      <c r="B2220" s="159" t="s">
        <v>17</v>
      </c>
      <c r="C2220" s="166">
        <v>42644</v>
      </c>
      <c r="D2220" s="159" t="s">
        <v>7</v>
      </c>
      <c r="E2220" s="159" t="s">
        <v>29</v>
      </c>
      <c r="F2220" s="159" t="s">
        <v>26</v>
      </c>
      <c r="G2220" s="159" t="s">
        <v>8</v>
      </c>
      <c r="H2220" s="174" t="s">
        <v>58</v>
      </c>
      <c r="I2220" s="175">
        <v>0</v>
      </c>
      <c r="J2220" s="23"/>
    </row>
    <row r="2221" spans="1:10" x14ac:dyDescent="0.25">
      <c r="A2221" s="65" t="str">
        <f t="shared" si="34"/>
        <v xml:space="preserve">Cohort 201642644Den HaagVrouw0 tot 23 jaarTotaalWetenschappelijk onderwijs (wo) </v>
      </c>
      <c r="B2221" s="159" t="s">
        <v>17</v>
      </c>
      <c r="C2221" s="166">
        <v>42644</v>
      </c>
      <c r="D2221" s="159" t="s">
        <v>7</v>
      </c>
      <c r="E2221" s="159" t="s">
        <v>29</v>
      </c>
      <c r="F2221" s="159" t="s">
        <v>26</v>
      </c>
      <c r="G2221" s="159" t="s">
        <v>8</v>
      </c>
      <c r="H2221" s="174" t="s">
        <v>59</v>
      </c>
      <c r="I2221" s="175">
        <v>0</v>
      </c>
      <c r="J2221" s="23"/>
    </row>
    <row r="2222" spans="1:10" x14ac:dyDescent="0.25">
      <c r="A2222" s="65" t="str">
        <f t="shared" si="34"/>
        <v>Cohort 201642644Den HaagVrouw0 tot 23 jaarTotaalGeen onderwijs</v>
      </c>
      <c r="B2222" s="159" t="s">
        <v>17</v>
      </c>
      <c r="C2222" s="166">
        <v>42644</v>
      </c>
      <c r="D2222" s="159" t="s">
        <v>7</v>
      </c>
      <c r="E2222" s="159" t="s">
        <v>29</v>
      </c>
      <c r="F2222" s="159" t="s">
        <v>26</v>
      </c>
      <c r="G2222" s="159" t="s">
        <v>8</v>
      </c>
      <c r="H2222" s="159" t="s">
        <v>60</v>
      </c>
      <c r="I2222" s="175">
        <v>75</v>
      </c>
      <c r="J2222" s="23"/>
    </row>
    <row r="2223" spans="1:10" x14ac:dyDescent="0.25">
      <c r="A2223" s="65" t="str">
        <f t="shared" si="34"/>
        <v>Cohort 201642644Den HaagVrouw0 tot 23 jaarSyriëTotaal</v>
      </c>
      <c r="B2223" s="159" t="s">
        <v>17</v>
      </c>
      <c r="C2223" s="166">
        <v>42644</v>
      </c>
      <c r="D2223" s="159" t="s">
        <v>7</v>
      </c>
      <c r="E2223" s="159" t="s">
        <v>29</v>
      </c>
      <c r="F2223" s="159" t="s">
        <v>26</v>
      </c>
      <c r="G2223" s="159" t="s">
        <v>23</v>
      </c>
      <c r="H2223" s="162" t="s">
        <v>8</v>
      </c>
      <c r="I2223" s="175">
        <v>45</v>
      </c>
      <c r="J2223" s="23"/>
    </row>
    <row r="2224" spans="1:10" x14ac:dyDescent="0.25">
      <c r="A2224" s="65" t="str">
        <f t="shared" si="34"/>
        <v xml:space="preserve">Cohort 201642644Den HaagVrouw0 tot 23 jaarSyriëPrimair onderwijs </v>
      </c>
      <c r="B2224" s="159" t="s">
        <v>17</v>
      </c>
      <c r="C2224" s="166">
        <v>42644</v>
      </c>
      <c r="D2224" s="159" t="s">
        <v>7</v>
      </c>
      <c r="E2224" s="159" t="s">
        <v>29</v>
      </c>
      <c r="F2224" s="159" t="s">
        <v>26</v>
      </c>
      <c r="G2224" s="159" t="s">
        <v>23</v>
      </c>
      <c r="H2224" s="174" t="s">
        <v>55</v>
      </c>
      <c r="I2224" s="175">
        <v>10</v>
      </c>
      <c r="J2224" s="23"/>
    </row>
    <row r="2225" spans="1:10" x14ac:dyDescent="0.25">
      <c r="A2225" s="65" t="str">
        <f t="shared" si="34"/>
        <v>Cohort 201642644Den HaagVrouw0 tot 23 jaarSyriëVoortgezet onderwijs</v>
      </c>
      <c r="B2225" s="159" t="s">
        <v>17</v>
      </c>
      <c r="C2225" s="166">
        <v>42644</v>
      </c>
      <c r="D2225" s="159" t="s">
        <v>7</v>
      </c>
      <c r="E2225" s="159" t="s">
        <v>29</v>
      </c>
      <c r="F2225" s="159" t="s">
        <v>26</v>
      </c>
      <c r="G2225" s="159" t="s">
        <v>23</v>
      </c>
      <c r="H2225" s="174" t="s">
        <v>56</v>
      </c>
      <c r="I2225" s="175">
        <v>5</v>
      </c>
      <c r="J2225" s="23"/>
    </row>
    <row r="2226" spans="1:10" x14ac:dyDescent="0.25">
      <c r="A2226" s="65" t="str">
        <f t="shared" si="34"/>
        <v xml:space="preserve">Cohort 201642644Den HaagVrouw0 tot 23 jaarSyriëMiddelbaar beroepsonderwijs (mbo) </v>
      </c>
      <c r="B2226" s="159" t="s">
        <v>17</v>
      </c>
      <c r="C2226" s="166">
        <v>42644</v>
      </c>
      <c r="D2226" s="159" t="s">
        <v>7</v>
      </c>
      <c r="E2226" s="159" t="s">
        <v>29</v>
      </c>
      <c r="F2226" s="159" t="s">
        <v>26</v>
      </c>
      <c r="G2226" s="159" t="s">
        <v>23</v>
      </c>
      <c r="H2226" s="174" t="s">
        <v>57</v>
      </c>
      <c r="I2226" s="175">
        <v>0</v>
      </c>
      <c r="J2226" s="23"/>
    </row>
    <row r="2227" spans="1:10" x14ac:dyDescent="0.25">
      <c r="A2227" s="65" t="str">
        <f t="shared" si="34"/>
        <v xml:space="preserve">Cohort 201642644Den HaagVrouw0 tot 23 jaarSyriëHoger beroepsonderwijs (hbo) </v>
      </c>
      <c r="B2227" s="159" t="s">
        <v>17</v>
      </c>
      <c r="C2227" s="166">
        <v>42644</v>
      </c>
      <c r="D2227" s="159" t="s">
        <v>7</v>
      </c>
      <c r="E2227" s="159" t="s">
        <v>29</v>
      </c>
      <c r="F2227" s="159" t="s">
        <v>26</v>
      </c>
      <c r="G2227" s="159" t="s">
        <v>23</v>
      </c>
      <c r="H2227" s="174" t="s">
        <v>58</v>
      </c>
      <c r="I2227" s="175">
        <v>0</v>
      </c>
      <c r="J2227" s="23"/>
    </row>
    <row r="2228" spans="1:10" x14ac:dyDescent="0.25">
      <c r="A2228" s="65" t="str">
        <f t="shared" si="34"/>
        <v xml:space="preserve">Cohort 201642644Den HaagVrouw0 tot 23 jaarSyriëWetenschappelijk onderwijs (wo) </v>
      </c>
      <c r="B2228" s="159" t="s">
        <v>17</v>
      </c>
      <c r="C2228" s="166">
        <v>42644</v>
      </c>
      <c r="D2228" s="159" t="s">
        <v>7</v>
      </c>
      <c r="E2228" s="159" t="s">
        <v>29</v>
      </c>
      <c r="F2228" s="159" t="s">
        <v>26</v>
      </c>
      <c r="G2228" s="159" t="s">
        <v>23</v>
      </c>
      <c r="H2228" s="174" t="s">
        <v>59</v>
      </c>
      <c r="I2228" s="175">
        <v>0</v>
      </c>
      <c r="J2228" s="23"/>
    </row>
    <row r="2229" spans="1:10" x14ac:dyDescent="0.25">
      <c r="A2229" s="65" t="str">
        <f t="shared" si="34"/>
        <v>Cohort 201642644Den HaagVrouw0 tot 23 jaarSyriëGeen onderwijs</v>
      </c>
      <c r="B2229" s="159" t="s">
        <v>17</v>
      </c>
      <c r="C2229" s="166">
        <v>42644</v>
      </c>
      <c r="D2229" s="159" t="s">
        <v>7</v>
      </c>
      <c r="E2229" s="159" t="s">
        <v>29</v>
      </c>
      <c r="F2229" s="159" t="s">
        <v>26</v>
      </c>
      <c r="G2229" s="159" t="s">
        <v>23</v>
      </c>
      <c r="H2229" s="159" t="s">
        <v>60</v>
      </c>
      <c r="I2229" s="175">
        <v>30</v>
      </c>
      <c r="J2229" s="23"/>
    </row>
    <row r="2230" spans="1:10" x14ac:dyDescent="0.25">
      <c r="A2230" s="65" t="str">
        <f t="shared" si="34"/>
        <v>Cohort 201642644Den HaagVrouw0 tot 23 jaarEritreaTotaal</v>
      </c>
      <c r="B2230" s="159" t="s">
        <v>17</v>
      </c>
      <c r="C2230" s="166">
        <v>42644</v>
      </c>
      <c r="D2230" s="159" t="s">
        <v>7</v>
      </c>
      <c r="E2230" s="159" t="s">
        <v>29</v>
      </c>
      <c r="F2230" s="159" t="s">
        <v>26</v>
      </c>
      <c r="G2230" s="159" t="s">
        <v>24</v>
      </c>
      <c r="H2230" s="162" t="s">
        <v>8</v>
      </c>
      <c r="I2230" s="175">
        <v>35</v>
      </c>
      <c r="J2230" s="23"/>
    </row>
    <row r="2231" spans="1:10" x14ac:dyDescent="0.25">
      <c r="A2231" s="65" t="str">
        <f t="shared" si="34"/>
        <v xml:space="preserve">Cohort 201642644Den HaagVrouw0 tot 23 jaarEritreaPrimair onderwijs </v>
      </c>
      <c r="B2231" s="159" t="s">
        <v>17</v>
      </c>
      <c r="C2231" s="166">
        <v>42644</v>
      </c>
      <c r="D2231" s="159" t="s">
        <v>7</v>
      </c>
      <c r="E2231" s="159" t="s">
        <v>29</v>
      </c>
      <c r="F2231" s="159" t="s">
        <v>26</v>
      </c>
      <c r="G2231" s="159" t="s">
        <v>24</v>
      </c>
      <c r="H2231" s="174" t="s">
        <v>55</v>
      </c>
      <c r="I2231" s="175">
        <v>5</v>
      </c>
      <c r="J2231" s="23"/>
    </row>
    <row r="2232" spans="1:10" x14ac:dyDescent="0.25">
      <c r="A2232" s="65" t="str">
        <f t="shared" si="34"/>
        <v>Cohort 201642644Den HaagVrouw0 tot 23 jaarEritreaVoortgezet onderwijs</v>
      </c>
      <c r="B2232" s="159" t="s">
        <v>17</v>
      </c>
      <c r="C2232" s="166">
        <v>42644</v>
      </c>
      <c r="D2232" s="159" t="s">
        <v>7</v>
      </c>
      <c r="E2232" s="159" t="s">
        <v>29</v>
      </c>
      <c r="F2232" s="159" t="s">
        <v>26</v>
      </c>
      <c r="G2232" s="159" t="s">
        <v>24</v>
      </c>
      <c r="H2232" s="174" t="s">
        <v>56</v>
      </c>
      <c r="I2232" s="175">
        <v>0</v>
      </c>
      <c r="J2232" s="23"/>
    </row>
    <row r="2233" spans="1:10" x14ac:dyDescent="0.25">
      <c r="A2233" s="65" t="str">
        <f t="shared" si="34"/>
        <v xml:space="preserve">Cohort 201642644Den HaagVrouw0 tot 23 jaarEritreaMiddelbaar beroepsonderwijs (mbo) </v>
      </c>
      <c r="B2233" s="159" t="s">
        <v>17</v>
      </c>
      <c r="C2233" s="166">
        <v>42644</v>
      </c>
      <c r="D2233" s="159" t="s">
        <v>7</v>
      </c>
      <c r="E2233" s="159" t="s">
        <v>29</v>
      </c>
      <c r="F2233" s="159" t="s">
        <v>26</v>
      </c>
      <c r="G2233" s="159" t="s">
        <v>24</v>
      </c>
      <c r="H2233" s="174" t="s">
        <v>57</v>
      </c>
      <c r="I2233" s="175">
        <v>0</v>
      </c>
      <c r="J2233" s="23"/>
    </row>
    <row r="2234" spans="1:10" x14ac:dyDescent="0.25">
      <c r="A2234" s="65" t="str">
        <f t="shared" si="34"/>
        <v xml:space="preserve">Cohort 201642644Den HaagVrouw0 tot 23 jaarEritreaHoger beroepsonderwijs (hbo) </v>
      </c>
      <c r="B2234" s="159" t="s">
        <v>17</v>
      </c>
      <c r="C2234" s="166">
        <v>42644</v>
      </c>
      <c r="D2234" s="159" t="s">
        <v>7</v>
      </c>
      <c r="E2234" s="159" t="s">
        <v>29</v>
      </c>
      <c r="F2234" s="159" t="s">
        <v>26</v>
      </c>
      <c r="G2234" s="159" t="s">
        <v>24</v>
      </c>
      <c r="H2234" s="174" t="s">
        <v>58</v>
      </c>
      <c r="I2234" s="175">
        <v>0</v>
      </c>
      <c r="J2234" s="23"/>
    </row>
    <row r="2235" spans="1:10" x14ac:dyDescent="0.25">
      <c r="A2235" s="65" t="str">
        <f t="shared" si="34"/>
        <v xml:space="preserve">Cohort 201642644Den HaagVrouw0 tot 23 jaarEritreaWetenschappelijk onderwijs (wo) </v>
      </c>
      <c r="B2235" s="159" t="s">
        <v>17</v>
      </c>
      <c r="C2235" s="166">
        <v>42644</v>
      </c>
      <c r="D2235" s="159" t="s">
        <v>7</v>
      </c>
      <c r="E2235" s="159" t="s">
        <v>29</v>
      </c>
      <c r="F2235" s="159" t="s">
        <v>26</v>
      </c>
      <c r="G2235" s="159" t="s">
        <v>24</v>
      </c>
      <c r="H2235" s="174" t="s">
        <v>59</v>
      </c>
      <c r="I2235" s="175">
        <v>0</v>
      </c>
      <c r="J2235" s="23"/>
    </row>
    <row r="2236" spans="1:10" x14ac:dyDescent="0.25">
      <c r="A2236" s="65" t="str">
        <f t="shared" si="34"/>
        <v>Cohort 201642644Den HaagVrouw0 tot 23 jaarEritreaGeen onderwijs</v>
      </c>
      <c r="B2236" s="159" t="s">
        <v>17</v>
      </c>
      <c r="C2236" s="166">
        <v>42644</v>
      </c>
      <c r="D2236" s="159" t="s">
        <v>7</v>
      </c>
      <c r="E2236" s="159" t="s">
        <v>29</v>
      </c>
      <c r="F2236" s="159" t="s">
        <v>26</v>
      </c>
      <c r="G2236" s="159" t="s">
        <v>24</v>
      </c>
      <c r="H2236" s="159" t="s">
        <v>60</v>
      </c>
      <c r="I2236" s="175">
        <v>30</v>
      </c>
      <c r="J2236" s="23"/>
    </row>
    <row r="2237" spans="1:10" x14ac:dyDescent="0.25">
      <c r="A2237" s="65" t="str">
        <f t="shared" si="34"/>
        <v>Cohort 201642644Den HaagVrouw0 tot 23 jaarOverigTotaal</v>
      </c>
      <c r="B2237" s="159" t="s">
        <v>17</v>
      </c>
      <c r="C2237" s="166">
        <v>42644</v>
      </c>
      <c r="D2237" s="159" t="s">
        <v>7</v>
      </c>
      <c r="E2237" s="159" t="s">
        <v>29</v>
      </c>
      <c r="F2237" s="159" t="s">
        <v>26</v>
      </c>
      <c r="G2237" s="159" t="s">
        <v>25</v>
      </c>
      <c r="H2237" s="162" t="s">
        <v>8</v>
      </c>
      <c r="I2237" s="175">
        <v>20</v>
      </c>
      <c r="J2237" s="23"/>
    </row>
    <row r="2238" spans="1:10" x14ac:dyDescent="0.25">
      <c r="A2238" s="65" t="str">
        <f t="shared" si="34"/>
        <v xml:space="preserve">Cohort 201642644Den HaagVrouw0 tot 23 jaarOverigPrimair onderwijs </v>
      </c>
      <c r="B2238" s="159" t="s">
        <v>17</v>
      </c>
      <c r="C2238" s="166">
        <v>42644</v>
      </c>
      <c r="D2238" s="159" t="s">
        <v>7</v>
      </c>
      <c r="E2238" s="159" t="s">
        <v>29</v>
      </c>
      <c r="F2238" s="159" t="s">
        <v>26</v>
      </c>
      <c r="G2238" s="159" t="s">
        <v>25</v>
      </c>
      <c r="H2238" s="174" t="s">
        <v>55</v>
      </c>
      <c r="I2238" s="175">
        <v>5</v>
      </c>
      <c r="J2238" s="23"/>
    </row>
    <row r="2239" spans="1:10" x14ac:dyDescent="0.25">
      <c r="A2239" s="65" t="str">
        <f t="shared" si="34"/>
        <v>Cohort 201642644Den HaagVrouw0 tot 23 jaarOverigVoortgezet onderwijs</v>
      </c>
      <c r="B2239" s="159" t="s">
        <v>17</v>
      </c>
      <c r="C2239" s="166">
        <v>42644</v>
      </c>
      <c r="D2239" s="159" t="s">
        <v>7</v>
      </c>
      <c r="E2239" s="159" t="s">
        <v>29</v>
      </c>
      <c r="F2239" s="159" t="s">
        <v>26</v>
      </c>
      <c r="G2239" s="159" t="s">
        <v>25</v>
      </c>
      <c r="H2239" s="174" t="s">
        <v>56</v>
      </c>
      <c r="I2239" s="175">
        <v>5</v>
      </c>
      <c r="J2239" s="23"/>
    </row>
    <row r="2240" spans="1:10" x14ac:dyDescent="0.25">
      <c r="A2240" s="65" t="str">
        <f t="shared" si="34"/>
        <v xml:space="preserve">Cohort 201642644Den HaagVrouw0 tot 23 jaarOverigMiddelbaar beroepsonderwijs (mbo) </v>
      </c>
      <c r="B2240" s="159" t="s">
        <v>17</v>
      </c>
      <c r="C2240" s="166">
        <v>42644</v>
      </c>
      <c r="D2240" s="159" t="s">
        <v>7</v>
      </c>
      <c r="E2240" s="159" t="s">
        <v>29</v>
      </c>
      <c r="F2240" s="159" t="s">
        <v>26</v>
      </c>
      <c r="G2240" s="159" t="s">
        <v>25</v>
      </c>
      <c r="H2240" s="174" t="s">
        <v>57</v>
      </c>
      <c r="I2240" s="175">
        <v>0</v>
      </c>
      <c r="J2240" s="23"/>
    </row>
    <row r="2241" spans="1:10" x14ac:dyDescent="0.25">
      <c r="A2241" s="65" t="str">
        <f t="shared" si="34"/>
        <v xml:space="preserve">Cohort 201642644Den HaagVrouw0 tot 23 jaarOverigHoger beroepsonderwijs (hbo) </v>
      </c>
      <c r="B2241" s="159" t="s">
        <v>17</v>
      </c>
      <c r="C2241" s="166">
        <v>42644</v>
      </c>
      <c r="D2241" s="159" t="s">
        <v>7</v>
      </c>
      <c r="E2241" s="159" t="s">
        <v>29</v>
      </c>
      <c r="F2241" s="159" t="s">
        <v>26</v>
      </c>
      <c r="G2241" s="159" t="s">
        <v>25</v>
      </c>
      <c r="H2241" s="174" t="s">
        <v>58</v>
      </c>
      <c r="I2241" s="175">
        <v>0</v>
      </c>
      <c r="J2241" s="23"/>
    </row>
    <row r="2242" spans="1:10" x14ac:dyDescent="0.25">
      <c r="A2242" s="65" t="str">
        <f t="shared" si="34"/>
        <v xml:space="preserve">Cohort 201642644Den HaagVrouw0 tot 23 jaarOverigWetenschappelijk onderwijs (wo) </v>
      </c>
      <c r="B2242" s="159" t="s">
        <v>17</v>
      </c>
      <c r="C2242" s="166">
        <v>42644</v>
      </c>
      <c r="D2242" s="159" t="s">
        <v>7</v>
      </c>
      <c r="E2242" s="159" t="s">
        <v>29</v>
      </c>
      <c r="F2242" s="159" t="s">
        <v>26</v>
      </c>
      <c r="G2242" s="159" t="s">
        <v>25</v>
      </c>
      <c r="H2242" s="174" t="s">
        <v>59</v>
      </c>
      <c r="I2242" s="175">
        <v>0</v>
      </c>
      <c r="J2242" s="23"/>
    </row>
    <row r="2243" spans="1:10" x14ac:dyDescent="0.25">
      <c r="A2243" s="65" t="str">
        <f t="shared" si="34"/>
        <v>Cohort 201642644Den HaagVrouw0 tot 23 jaarOverigGeen onderwijs</v>
      </c>
      <c r="B2243" s="159" t="s">
        <v>17</v>
      </c>
      <c r="C2243" s="166">
        <v>42644</v>
      </c>
      <c r="D2243" s="159" t="s">
        <v>7</v>
      </c>
      <c r="E2243" s="159" t="s">
        <v>29</v>
      </c>
      <c r="F2243" s="159" t="s">
        <v>26</v>
      </c>
      <c r="G2243" s="159" t="s">
        <v>25</v>
      </c>
      <c r="H2243" s="159" t="s">
        <v>60</v>
      </c>
      <c r="I2243" s="175">
        <v>15</v>
      </c>
      <c r="J2243" s="23"/>
    </row>
    <row r="2244" spans="1:10" x14ac:dyDescent="0.25">
      <c r="A2244" s="65" t="str">
        <f t="shared" si="34"/>
        <v>Cohort 201642644Den HaagVrouw23 tot 30 jaarTotaalTotaal</v>
      </c>
      <c r="B2244" s="159" t="s">
        <v>17</v>
      </c>
      <c r="C2244" s="166">
        <v>42644</v>
      </c>
      <c r="D2244" s="159" t="s">
        <v>7</v>
      </c>
      <c r="E2244" s="159" t="s">
        <v>29</v>
      </c>
      <c r="F2244" s="159" t="s">
        <v>61</v>
      </c>
      <c r="G2244" s="159" t="s">
        <v>8</v>
      </c>
      <c r="H2244" s="162" t="s">
        <v>8</v>
      </c>
      <c r="I2244" s="175">
        <v>100</v>
      </c>
      <c r="J2244" s="23"/>
    </row>
    <row r="2245" spans="1:10" x14ac:dyDescent="0.25">
      <c r="A2245" s="65" t="str">
        <f t="shared" ref="A2245:A2308" si="35">B2245&amp;C2245&amp;D2245&amp;E2245&amp;F2245&amp;G2245&amp;H2245</f>
        <v xml:space="preserve">Cohort 201642644Den HaagVrouw23 tot 30 jaarTotaalPrimair onderwijs </v>
      </c>
      <c r="B2245" s="159" t="s">
        <v>17</v>
      </c>
      <c r="C2245" s="166">
        <v>42644</v>
      </c>
      <c r="D2245" s="159" t="s">
        <v>7</v>
      </c>
      <c r="E2245" s="159" t="s">
        <v>29</v>
      </c>
      <c r="F2245" s="159" t="s">
        <v>61</v>
      </c>
      <c r="G2245" s="159" t="s">
        <v>8</v>
      </c>
      <c r="H2245" s="174" t="s">
        <v>55</v>
      </c>
      <c r="I2245" s="175">
        <v>0</v>
      </c>
      <c r="J2245" s="23"/>
    </row>
    <row r="2246" spans="1:10" x14ac:dyDescent="0.25">
      <c r="A2246" s="65" t="str">
        <f t="shared" si="35"/>
        <v>Cohort 201642644Den HaagVrouw23 tot 30 jaarTotaalVoortgezet onderwijs</v>
      </c>
      <c r="B2246" s="159" t="s">
        <v>17</v>
      </c>
      <c r="C2246" s="166">
        <v>42644</v>
      </c>
      <c r="D2246" s="159" t="s">
        <v>7</v>
      </c>
      <c r="E2246" s="159" t="s">
        <v>29</v>
      </c>
      <c r="F2246" s="159" t="s">
        <v>61</v>
      </c>
      <c r="G2246" s="159" t="s">
        <v>8</v>
      </c>
      <c r="H2246" s="174" t="s">
        <v>56</v>
      </c>
      <c r="I2246" s="175">
        <v>0</v>
      </c>
      <c r="J2246" s="23"/>
    </row>
    <row r="2247" spans="1:10" x14ac:dyDescent="0.25">
      <c r="A2247" s="65" t="str">
        <f t="shared" si="35"/>
        <v xml:space="preserve">Cohort 201642644Den HaagVrouw23 tot 30 jaarTotaalMiddelbaar beroepsonderwijs (mbo) </v>
      </c>
      <c r="B2247" s="159" t="s">
        <v>17</v>
      </c>
      <c r="C2247" s="166">
        <v>42644</v>
      </c>
      <c r="D2247" s="159" t="s">
        <v>7</v>
      </c>
      <c r="E2247" s="159" t="s">
        <v>29</v>
      </c>
      <c r="F2247" s="159" t="s">
        <v>61</v>
      </c>
      <c r="G2247" s="159" t="s">
        <v>8</v>
      </c>
      <c r="H2247" s="174" t="s">
        <v>57</v>
      </c>
      <c r="I2247" s="175">
        <v>0</v>
      </c>
      <c r="J2247" s="23"/>
    </row>
    <row r="2248" spans="1:10" x14ac:dyDescent="0.25">
      <c r="A2248" s="65" t="str">
        <f t="shared" si="35"/>
        <v xml:space="preserve">Cohort 201642644Den HaagVrouw23 tot 30 jaarTotaalHoger beroepsonderwijs (hbo) </v>
      </c>
      <c r="B2248" s="159" t="s">
        <v>17</v>
      </c>
      <c r="C2248" s="166">
        <v>42644</v>
      </c>
      <c r="D2248" s="159" t="s">
        <v>7</v>
      </c>
      <c r="E2248" s="159" t="s">
        <v>29</v>
      </c>
      <c r="F2248" s="159" t="s">
        <v>61</v>
      </c>
      <c r="G2248" s="159" t="s">
        <v>8</v>
      </c>
      <c r="H2248" s="174" t="s">
        <v>58</v>
      </c>
      <c r="I2248" s="175">
        <v>0</v>
      </c>
      <c r="J2248" s="23"/>
    </row>
    <row r="2249" spans="1:10" x14ac:dyDescent="0.25">
      <c r="A2249" s="65" t="str">
        <f t="shared" si="35"/>
        <v xml:space="preserve">Cohort 201642644Den HaagVrouw23 tot 30 jaarTotaalWetenschappelijk onderwijs (wo) </v>
      </c>
      <c r="B2249" s="159" t="s">
        <v>17</v>
      </c>
      <c r="C2249" s="166">
        <v>42644</v>
      </c>
      <c r="D2249" s="159" t="s">
        <v>7</v>
      </c>
      <c r="E2249" s="159" t="s">
        <v>29</v>
      </c>
      <c r="F2249" s="159" t="s">
        <v>61</v>
      </c>
      <c r="G2249" s="159" t="s">
        <v>8</v>
      </c>
      <c r="H2249" s="174" t="s">
        <v>59</v>
      </c>
      <c r="I2249" s="175">
        <v>0</v>
      </c>
      <c r="J2249" s="23"/>
    </row>
    <row r="2250" spans="1:10" x14ac:dyDescent="0.25">
      <c r="A2250" s="65" t="str">
        <f t="shared" si="35"/>
        <v>Cohort 201642644Den HaagVrouw23 tot 30 jaarTotaalGeen onderwijs</v>
      </c>
      <c r="B2250" s="159" t="s">
        <v>17</v>
      </c>
      <c r="C2250" s="166">
        <v>42644</v>
      </c>
      <c r="D2250" s="159" t="s">
        <v>7</v>
      </c>
      <c r="E2250" s="159" t="s">
        <v>29</v>
      </c>
      <c r="F2250" s="159" t="s">
        <v>61</v>
      </c>
      <c r="G2250" s="159" t="s">
        <v>8</v>
      </c>
      <c r="H2250" s="159" t="s">
        <v>60</v>
      </c>
      <c r="I2250" s="175">
        <v>100</v>
      </c>
      <c r="J2250" s="23"/>
    </row>
    <row r="2251" spans="1:10" x14ac:dyDescent="0.25">
      <c r="A2251" s="65" t="str">
        <f t="shared" si="35"/>
        <v>Cohort 201642644Den HaagVrouw23 tot 30 jaarSyriëTotaal</v>
      </c>
      <c r="B2251" s="159" t="s">
        <v>17</v>
      </c>
      <c r="C2251" s="166">
        <v>42644</v>
      </c>
      <c r="D2251" s="159" t="s">
        <v>7</v>
      </c>
      <c r="E2251" s="159" t="s">
        <v>29</v>
      </c>
      <c r="F2251" s="159" t="s">
        <v>61</v>
      </c>
      <c r="G2251" s="159" t="s">
        <v>23</v>
      </c>
      <c r="H2251" s="162" t="s">
        <v>8</v>
      </c>
      <c r="I2251" s="175">
        <v>30</v>
      </c>
      <c r="J2251" s="23"/>
    </row>
    <row r="2252" spans="1:10" x14ac:dyDescent="0.25">
      <c r="A2252" s="65" t="str">
        <f t="shared" si="35"/>
        <v xml:space="preserve">Cohort 201642644Den HaagVrouw23 tot 30 jaarSyriëPrimair onderwijs </v>
      </c>
      <c r="B2252" s="159" t="s">
        <v>17</v>
      </c>
      <c r="C2252" s="166">
        <v>42644</v>
      </c>
      <c r="D2252" s="159" t="s">
        <v>7</v>
      </c>
      <c r="E2252" s="159" t="s">
        <v>29</v>
      </c>
      <c r="F2252" s="159" t="s">
        <v>61</v>
      </c>
      <c r="G2252" s="159" t="s">
        <v>23</v>
      </c>
      <c r="H2252" s="174" t="s">
        <v>55</v>
      </c>
      <c r="I2252" s="175">
        <v>0</v>
      </c>
      <c r="J2252" s="23"/>
    </row>
    <row r="2253" spans="1:10" x14ac:dyDescent="0.25">
      <c r="A2253" s="65" t="str">
        <f t="shared" si="35"/>
        <v>Cohort 201642644Den HaagVrouw23 tot 30 jaarSyriëVoortgezet onderwijs</v>
      </c>
      <c r="B2253" s="159" t="s">
        <v>17</v>
      </c>
      <c r="C2253" s="166">
        <v>42644</v>
      </c>
      <c r="D2253" s="159" t="s">
        <v>7</v>
      </c>
      <c r="E2253" s="159" t="s">
        <v>29</v>
      </c>
      <c r="F2253" s="159" t="s">
        <v>61</v>
      </c>
      <c r="G2253" s="159" t="s">
        <v>23</v>
      </c>
      <c r="H2253" s="174" t="s">
        <v>56</v>
      </c>
      <c r="I2253" s="175">
        <v>0</v>
      </c>
      <c r="J2253" s="23"/>
    </row>
    <row r="2254" spans="1:10" x14ac:dyDescent="0.25">
      <c r="A2254" s="65" t="str">
        <f t="shared" si="35"/>
        <v xml:space="preserve">Cohort 201642644Den HaagVrouw23 tot 30 jaarSyriëMiddelbaar beroepsonderwijs (mbo) </v>
      </c>
      <c r="B2254" s="159" t="s">
        <v>17</v>
      </c>
      <c r="C2254" s="166">
        <v>42644</v>
      </c>
      <c r="D2254" s="159" t="s">
        <v>7</v>
      </c>
      <c r="E2254" s="159" t="s">
        <v>29</v>
      </c>
      <c r="F2254" s="159" t="s">
        <v>61</v>
      </c>
      <c r="G2254" s="159" t="s">
        <v>23</v>
      </c>
      <c r="H2254" s="174" t="s">
        <v>57</v>
      </c>
      <c r="I2254" s="175">
        <v>0</v>
      </c>
      <c r="J2254" s="23"/>
    </row>
    <row r="2255" spans="1:10" x14ac:dyDescent="0.25">
      <c r="A2255" s="65" t="str">
        <f t="shared" si="35"/>
        <v xml:space="preserve">Cohort 201642644Den HaagVrouw23 tot 30 jaarSyriëHoger beroepsonderwijs (hbo) </v>
      </c>
      <c r="B2255" s="159" t="s">
        <v>17</v>
      </c>
      <c r="C2255" s="166">
        <v>42644</v>
      </c>
      <c r="D2255" s="159" t="s">
        <v>7</v>
      </c>
      <c r="E2255" s="159" t="s">
        <v>29</v>
      </c>
      <c r="F2255" s="159" t="s">
        <v>61</v>
      </c>
      <c r="G2255" s="159" t="s">
        <v>23</v>
      </c>
      <c r="H2255" s="174" t="s">
        <v>58</v>
      </c>
      <c r="I2255" s="175">
        <v>0</v>
      </c>
      <c r="J2255" s="23"/>
    </row>
    <row r="2256" spans="1:10" x14ac:dyDescent="0.25">
      <c r="A2256" s="65" t="str">
        <f t="shared" si="35"/>
        <v xml:space="preserve">Cohort 201642644Den HaagVrouw23 tot 30 jaarSyriëWetenschappelijk onderwijs (wo) </v>
      </c>
      <c r="B2256" s="159" t="s">
        <v>17</v>
      </c>
      <c r="C2256" s="166">
        <v>42644</v>
      </c>
      <c r="D2256" s="159" t="s">
        <v>7</v>
      </c>
      <c r="E2256" s="159" t="s">
        <v>29</v>
      </c>
      <c r="F2256" s="159" t="s">
        <v>61</v>
      </c>
      <c r="G2256" s="159" t="s">
        <v>23</v>
      </c>
      <c r="H2256" s="174" t="s">
        <v>59</v>
      </c>
      <c r="I2256" s="175">
        <v>0</v>
      </c>
      <c r="J2256" s="23"/>
    </row>
    <row r="2257" spans="1:10" x14ac:dyDescent="0.25">
      <c r="A2257" s="65" t="str">
        <f t="shared" si="35"/>
        <v>Cohort 201642644Den HaagVrouw23 tot 30 jaarSyriëGeen onderwijs</v>
      </c>
      <c r="B2257" s="159" t="s">
        <v>17</v>
      </c>
      <c r="C2257" s="166">
        <v>42644</v>
      </c>
      <c r="D2257" s="159" t="s">
        <v>7</v>
      </c>
      <c r="E2257" s="159" t="s">
        <v>29</v>
      </c>
      <c r="F2257" s="159" t="s">
        <v>61</v>
      </c>
      <c r="G2257" s="159" t="s">
        <v>23</v>
      </c>
      <c r="H2257" s="159" t="s">
        <v>60</v>
      </c>
      <c r="I2257" s="175">
        <v>30</v>
      </c>
      <c r="J2257" s="23"/>
    </row>
    <row r="2258" spans="1:10" x14ac:dyDescent="0.25">
      <c r="A2258" s="65" t="str">
        <f t="shared" si="35"/>
        <v>Cohort 201642644Den HaagVrouw23 tot 30 jaarEritreaTotaal</v>
      </c>
      <c r="B2258" s="159" t="s">
        <v>17</v>
      </c>
      <c r="C2258" s="166">
        <v>42644</v>
      </c>
      <c r="D2258" s="159" t="s">
        <v>7</v>
      </c>
      <c r="E2258" s="159" t="s">
        <v>29</v>
      </c>
      <c r="F2258" s="159" t="s">
        <v>61</v>
      </c>
      <c r="G2258" s="159" t="s">
        <v>24</v>
      </c>
      <c r="H2258" s="162" t="s">
        <v>8</v>
      </c>
      <c r="I2258" s="175">
        <v>65</v>
      </c>
      <c r="J2258" s="23"/>
    </row>
    <row r="2259" spans="1:10" x14ac:dyDescent="0.25">
      <c r="A2259" s="65" t="str">
        <f t="shared" si="35"/>
        <v xml:space="preserve">Cohort 201642644Den HaagVrouw23 tot 30 jaarEritreaPrimair onderwijs </v>
      </c>
      <c r="B2259" s="159" t="s">
        <v>17</v>
      </c>
      <c r="C2259" s="166">
        <v>42644</v>
      </c>
      <c r="D2259" s="159" t="s">
        <v>7</v>
      </c>
      <c r="E2259" s="159" t="s">
        <v>29</v>
      </c>
      <c r="F2259" s="159" t="s">
        <v>61</v>
      </c>
      <c r="G2259" s="159" t="s">
        <v>24</v>
      </c>
      <c r="H2259" s="174" t="s">
        <v>55</v>
      </c>
      <c r="I2259" s="175">
        <v>0</v>
      </c>
      <c r="J2259" s="23"/>
    </row>
    <row r="2260" spans="1:10" x14ac:dyDescent="0.25">
      <c r="A2260" s="65" t="str">
        <f t="shared" si="35"/>
        <v>Cohort 201642644Den HaagVrouw23 tot 30 jaarEritreaVoortgezet onderwijs</v>
      </c>
      <c r="B2260" s="159" t="s">
        <v>17</v>
      </c>
      <c r="C2260" s="166">
        <v>42644</v>
      </c>
      <c r="D2260" s="159" t="s">
        <v>7</v>
      </c>
      <c r="E2260" s="159" t="s">
        <v>29</v>
      </c>
      <c r="F2260" s="159" t="s">
        <v>61</v>
      </c>
      <c r="G2260" s="159" t="s">
        <v>24</v>
      </c>
      <c r="H2260" s="174" t="s">
        <v>56</v>
      </c>
      <c r="I2260" s="175">
        <v>0</v>
      </c>
      <c r="J2260" s="23"/>
    </row>
    <row r="2261" spans="1:10" x14ac:dyDescent="0.25">
      <c r="A2261" s="65" t="str">
        <f t="shared" si="35"/>
        <v xml:space="preserve">Cohort 201642644Den HaagVrouw23 tot 30 jaarEritreaMiddelbaar beroepsonderwijs (mbo) </v>
      </c>
      <c r="B2261" s="159" t="s">
        <v>17</v>
      </c>
      <c r="C2261" s="166">
        <v>42644</v>
      </c>
      <c r="D2261" s="159" t="s">
        <v>7</v>
      </c>
      <c r="E2261" s="159" t="s">
        <v>29</v>
      </c>
      <c r="F2261" s="159" t="s">
        <v>61</v>
      </c>
      <c r="G2261" s="159" t="s">
        <v>24</v>
      </c>
      <c r="H2261" s="174" t="s">
        <v>57</v>
      </c>
      <c r="I2261" s="175">
        <v>0</v>
      </c>
      <c r="J2261" s="23"/>
    </row>
    <row r="2262" spans="1:10" x14ac:dyDescent="0.25">
      <c r="A2262" s="65" t="str">
        <f t="shared" si="35"/>
        <v xml:space="preserve">Cohort 201642644Den HaagVrouw23 tot 30 jaarEritreaHoger beroepsonderwijs (hbo) </v>
      </c>
      <c r="B2262" s="159" t="s">
        <v>17</v>
      </c>
      <c r="C2262" s="166">
        <v>42644</v>
      </c>
      <c r="D2262" s="159" t="s">
        <v>7</v>
      </c>
      <c r="E2262" s="159" t="s">
        <v>29</v>
      </c>
      <c r="F2262" s="159" t="s">
        <v>61</v>
      </c>
      <c r="G2262" s="159" t="s">
        <v>24</v>
      </c>
      <c r="H2262" s="174" t="s">
        <v>58</v>
      </c>
      <c r="I2262" s="175">
        <v>0</v>
      </c>
      <c r="J2262" s="23"/>
    </row>
    <row r="2263" spans="1:10" x14ac:dyDescent="0.25">
      <c r="A2263" s="65" t="str">
        <f t="shared" si="35"/>
        <v xml:space="preserve">Cohort 201642644Den HaagVrouw23 tot 30 jaarEritreaWetenschappelijk onderwijs (wo) </v>
      </c>
      <c r="B2263" s="159" t="s">
        <v>17</v>
      </c>
      <c r="C2263" s="166">
        <v>42644</v>
      </c>
      <c r="D2263" s="159" t="s">
        <v>7</v>
      </c>
      <c r="E2263" s="159" t="s">
        <v>29</v>
      </c>
      <c r="F2263" s="159" t="s">
        <v>61</v>
      </c>
      <c r="G2263" s="159" t="s">
        <v>24</v>
      </c>
      <c r="H2263" s="174" t="s">
        <v>59</v>
      </c>
      <c r="I2263" s="175">
        <v>0</v>
      </c>
      <c r="J2263" s="23"/>
    </row>
    <row r="2264" spans="1:10" x14ac:dyDescent="0.25">
      <c r="A2264" s="65" t="str">
        <f t="shared" si="35"/>
        <v>Cohort 201642644Den HaagVrouw23 tot 30 jaarEritreaGeen onderwijs</v>
      </c>
      <c r="B2264" s="159" t="s">
        <v>17</v>
      </c>
      <c r="C2264" s="166">
        <v>42644</v>
      </c>
      <c r="D2264" s="159" t="s">
        <v>7</v>
      </c>
      <c r="E2264" s="159" t="s">
        <v>29</v>
      </c>
      <c r="F2264" s="159" t="s">
        <v>61</v>
      </c>
      <c r="G2264" s="159" t="s">
        <v>24</v>
      </c>
      <c r="H2264" s="159" t="s">
        <v>60</v>
      </c>
      <c r="I2264" s="175">
        <v>65</v>
      </c>
      <c r="J2264" s="23"/>
    </row>
    <row r="2265" spans="1:10" x14ac:dyDescent="0.25">
      <c r="A2265" s="65" t="str">
        <f t="shared" si="35"/>
        <v>Cohort 201642644Den HaagVrouw23 tot 30 jaarOverigTotaal</v>
      </c>
      <c r="B2265" s="159" t="s">
        <v>17</v>
      </c>
      <c r="C2265" s="166">
        <v>42644</v>
      </c>
      <c r="D2265" s="159" t="s">
        <v>7</v>
      </c>
      <c r="E2265" s="159" t="s">
        <v>29</v>
      </c>
      <c r="F2265" s="159" t="s">
        <v>61</v>
      </c>
      <c r="G2265" s="159" t="s">
        <v>25</v>
      </c>
      <c r="H2265" s="162" t="s">
        <v>8</v>
      </c>
      <c r="I2265" s="175">
        <v>5</v>
      </c>
      <c r="J2265" s="23"/>
    </row>
    <row r="2266" spans="1:10" x14ac:dyDescent="0.25">
      <c r="A2266" s="65" t="str">
        <f t="shared" si="35"/>
        <v xml:space="preserve">Cohort 201642644Den HaagVrouw23 tot 30 jaarOverigPrimair onderwijs </v>
      </c>
      <c r="B2266" s="159" t="s">
        <v>17</v>
      </c>
      <c r="C2266" s="166">
        <v>42644</v>
      </c>
      <c r="D2266" s="159" t="s">
        <v>7</v>
      </c>
      <c r="E2266" s="159" t="s">
        <v>29</v>
      </c>
      <c r="F2266" s="159" t="s">
        <v>61</v>
      </c>
      <c r="G2266" s="159" t="s">
        <v>25</v>
      </c>
      <c r="H2266" s="174" t="s">
        <v>55</v>
      </c>
      <c r="I2266" s="175">
        <v>0</v>
      </c>
      <c r="J2266" s="23"/>
    </row>
    <row r="2267" spans="1:10" x14ac:dyDescent="0.25">
      <c r="A2267" s="65" t="str">
        <f t="shared" si="35"/>
        <v>Cohort 201642644Den HaagVrouw23 tot 30 jaarOverigVoortgezet onderwijs</v>
      </c>
      <c r="B2267" s="159" t="s">
        <v>17</v>
      </c>
      <c r="C2267" s="166">
        <v>42644</v>
      </c>
      <c r="D2267" s="159" t="s">
        <v>7</v>
      </c>
      <c r="E2267" s="159" t="s">
        <v>29</v>
      </c>
      <c r="F2267" s="159" t="s">
        <v>61</v>
      </c>
      <c r="G2267" s="159" t="s">
        <v>25</v>
      </c>
      <c r="H2267" s="174" t="s">
        <v>56</v>
      </c>
      <c r="I2267" s="175">
        <v>0</v>
      </c>
      <c r="J2267" s="23"/>
    </row>
    <row r="2268" spans="1:10" x14ac:dyDescent="0.25">
      <c r="A2268" s="65" t="str">
        <f t="shared" si="35"/>
        <v xml:space="preserve">Cohort 201642644Den HaagVrouw23 tot 30 jaarOverigMiddelbaar beroepsonderwijs (mbo) </v>
      </c>
      <c r="B2268" s="159" t="s">
        <v>17</v>
      </c>
      <c r="C2268" s="166">
        <v>42644</v>
      </c>
      <c r="D2268" s="159" t="s">
        <v>7</v>
      </c>
      <c r="E2268" s="159" t="s">
        <v>29</v>
      </c>
      <c r="F2268" s="159" t="s">
        <v>61</v>
      </c>
      <c r="G2268" s="159" t="s">
        <v>25</v>
      </c>
      <c r="H2268" s="174" t="s">
        <v>57</v>
      </c>
      <c r="I2268" s="175">
        <v>0</v>
      </c>
      <c r="J2268" s="23"/>
    </row>
    <row r="2269" spans="1:10" x14ac:dyDescent="0.25">
      <c r="A2269" s="65" t="str">
        <f t="shared" si="35"/>
        <v xml:space="preserve">Cohort 201642644Den HaagVrouw23 tot 30 jaarOverigHoger beroepsonderwijs (hbo) </v>
      </c>
      <c r="B2269" s="159" t="s">
        <v>17</v>
      </c>
      <c r="C2269" s="166">
        <v>42644</v>
      </c>
      <c r="D2269" s="159" t="s">
        <v>7</v>
      </c>
      <c r="E2269" s="159" t="s">
        <v>29</v>
      </c>
      <c r="F2269" s="159" t="s">
        <v>61</v>
      </c>
      <c r="G2269" s="159" t="s">
        <v>25</v>
      </c>
      <c r="H2269" s="174" t="s">
        <v>58</v>
      </c>
      <c r="I2269" s="175">
        <v>0</v>
      </c>
      <c r="J2269" s="23"/>
    </row>
    <row r="2270" spans="1:10" x14ac:dyDescent="0.25">
      <c r="A2270" s="65" t="str">
        <f t="shared" si="35"/>
        <v xml:space="preserve">Cohort 201642644Den HaagVrouw23 tot 30 jaarOverigWetenschappelijk onderwijs (wo) </v>
      </c>
      <c r="B2270" s="159" t="s">
        <v>17</v>
      </c>
      <c r="C2270" s="166">
        <v>42644</v>
      </c>
      <c r="D2270" s="159" t="s">
        <v>7</v>
      </c>
      <c r="E2270" s="159" t="s">
        <v>29</v>
      </c>
      <c r="F2270" s="159" t="s">
        <v>61</v>
      </c>
      <c r="G2270" s="159" t="s">
        <v>25</v>
      </c>
      <c r="H2270" s="174" t="s">
        <v>59</v>
      </c>
      <c r="I2270" s="175">
        <v>0</v>
      </c>
      <c r="J2270" s="23"/>
    </row>
    <row r="2271" spans="1:10" x14ac:dyDescent="0.25">
      <c r="A2271" s="65" t="str">
        <f t="shared" si="35"/>
        <v>Cohort 201642644Den HaagVrouw23 tot 30 jaarOverigGeen onderwijs</v>
      </c>
      <c r="B2271" s="159" t="s">
        <v>17</v>
      </c>
      <c r="C2271" s="166">
        <v>42644</v>
      </c>
      <c r="D2271" s="159" t="s">
        <v>7</v>
      </c>
      <c r="E2271" s="159" t="s">
        <v>29</v>
      </c>
      <c r="F2271" s="159" t="s">
        <v>61</v>
      </c>
      <c r="G2271" s="159" t="s">
        <v>25</v>
      </c>
      <c r="H2271" s="159" t="s">
        <v>60</v>
      </c>
      <c r="I2271" s="175">
        <v>5</v>
      </c>
      <c r="J2271" s="23"/>
    </row>
    <row r="2272" spans="1:10" x14ac:dyDescent="0.25">
      <c r="A2272" s="65" t="str">
        <f t="shared" si="35"/>
        <v>Cohort 201642644G4 (exclusief Den Haag)TotaalTotaalTotaalTotaal</v>
      </c>
      <c r="B2272" s="159" t="s">
        <v>17</v>
      </c>
      <c r="C2272" s="166">
        <v>42644</v>
      </c>
      <c r="D2272" s="159" t="s">
        <v>15</v>
      </c>
      <c r="E2272" s="159" t="s">
        <v>8</v>
      </c>
      <c r="F2272" s="159" t="s">
        <v>8</v>
      </c>
      <c r="G2272" s="159" t="s">
        <v>8</v>
      </c>
      <c r="H2272" s="162" t="s">
        <v>8</v>
      </c>
      <c r="I2272" s="175">
        <v>2135</v>
      </c>
      <c r="J2272" s="23"/>
    </row>
    <row r="2273" spans="1:10" x14ac:dyDescent="0.25">
      <c r="A2273" s="65" t="str">
        <f t="shared" si="35"/>
        <v xml:space="preserve">Cohort 201642644G4 (exclusief Den Haag)TotaalTotaalTotaalPrimair onderwijs </v>
      </c>
      <c r="B2273" s="159" t="s">
        <v>17</v>
      </c>
      <c r="C2273" s="166">
        <v>42644</v>
      </c>
      <c r="D2273" s="159" t="s">
        <v>15</v>
      </c>
      <c r="E2273" s="159" t="s">
        <v>8</v>
      </c>
      <c r="F2273" s="159" t="s">
        <v>8</v>
      </c>
      <c r="G2273" s="159" t="s">
        <v>8</v>
      </c>
      <c r="H2273" s="174" t="s">
        <v>55</v>
      </c>
      <c r="I2273" s="175">
        <v>300</v>
      </c>
      <c r="J2273" s="23"/>
    </row>
    <row r="2274" spans="1:10" x14ac:dyDescent="0.25">
      <c r="A2274" s="65" t="str">
        <f t="shared" si="35"/>
        <v>Cohort 201642644G4 (exclusief Den Haag)TotaalTotaalTotaalVoortgezet onderwijs</v>
      </c>
      <c r="B2274" s="159" t="s">
        <v>17</v>
      </c>
      <c r="C2274" s="166">
        <v>42644</v>
      </c>
      <c r="D2274" s="159" t="s">
        <v>15</v>
      </c>
      <c r="E2274" s="159" t="s">
        <v>8</v>
      </c>
      <c r="F2274" s="159" t="s">
        <v>8</v>
      </c>
      <c r="G2274" s="159" t="s">
        <v>8</v>
      </c>
      <c r="H2274" s="174" t="s">
        <v>56</v>
      </c>
      <c r="I2274" s="175">
        <v>195</v>
      </c>
      <c r="J2274" s="23"/>
    </row>
    <row r="2275" spans="1:10" x14ac:dyDescent="0.25">
      <c r="A2275" s="65" t="str">
        <f t="shared" si="35"/>
        <v xml:space="preserve">Cohort 201642644G4 (exclusief Den Haag)TotaalTotaalTotaalMiddelbaar beroepsonderwijs (mbo) </v>
      </c>
      <c r="B2275" s="159" t="s">
        <v>17</v>
      </c>
      <c r="C2275" s="166">
        <v>42644</v>
      </c>
      <c r="D2275" s="159" t="s">
        <v>15</v>
      </c>
      <c r="E2275" s="159" t="s">
        <v>8</v>
      </c>
      <c r="F2275" s="159" t="s">
        <v>8</v>
      </c>
      <c r="G2275" s="159" t="s">
        <v>8</v>
      </c>
      <c r="H2275" s="174" t="s">
        <v>57</v>
      </c>
      <c r="I2275" s="175">
        <v>25</v>
      </c>
      <c r="J2275" s="23"/>
    </row>
    <row r="2276" spans="1:10" x14ac:dyDescent="0.25">
      <c r="A2276" s="65" t="str">
        <f t="shared" si="35"/>
        <v xml:space="preserve">Cohort 201642644G4 (exclusief Den Haag)TotaalTotaalTotaalHoger beroepsonderwijs (hbo) </v>
      </c>
      <c r="B2276" s="159" t="s">
        <v>17</v>
      </c>
      <c r="C2276" s="166">
        <v>42644</v>
      </c>
      <c r="D2276" s="159" t="s">
        <v>15</v>
      </c>
      <c r="E2276" s="159" t="s">
        <v>8</v>
      </c>
      <c r="F2276" s="159" t="s">
        <v>8</v>
      </c>
      <c r="G2276" s="159" t="s">
        <v>8</v>
      </c>
      <c r="H2276" s="174" t="s">
        <v>58</v>
      </c>
      <c r="I2276" s="175">
        <v>5</v>
      </c>
      <c r="J2276" s="23"/>
    </row>
    <row r="2277" spans="1:10" x14ac:dyDescent="0.25">
      <c r="A2277" s="65" t="str">
        <f t="shared" si="35"/>
        <v xml:space="preserve">Cohort 201642644G4 (exclusief Den Haag)TotaalTotaalTotaalWetenschappelijk onderwijs (wo) </v>
      </c>
      <c r="B2277" s="159" t="s">
        <v>17</v>
      </c>
      <c r="C2277" s="166">
        <v>42644</v>
      </c>
      <c r="D2277" s="159" t="s">
        <v>15</v>
      </c>
      <c r="E2277" s="159" t="s">
        <v>8</v>
      </c>
      <c r="F2277" s="159" t="s">
        <v>8</v>
      </c>
      <c r="G2277" s="159" t="s">
        <v>8</v>
      </c>
      <c r="H2277" s="174" t="s">
        <v>59</v>
      </c>
      <c r="I2277" s="175">
        <v>0</v>
      </c>
      <c r="J2277" s="23"/>
    </row>
    <row r="2278" spans="1:10" x14ac:dyDescent="0.25">
      <c r="A2278" s="65" t="str">
        <f t="shared" si="35"/>
        <v>Cohort 201642644G4 (exclusief Den Haag)TotaalTotaalTotaalGeen onderwijs</v>
      </c>
      <c r="B2278" s="159" t="s">
        <v>17</v>
      </c>
      <c r="C2278" s="166">
        <v>42644</v>
      </c>
      <c r="D2278" s="159" t="s">
        <v>15</v>
      </c>
      <c r="E2278" s="159" t="s">
        <v>8</v>
      </c>
      <c r="F2278" s="159" t="s">
        <v>8</v>
      </c>
      <c r="G2278" s="159" t="s">
        <v>8</v>
      </c>
      <c r="H2278" s="159" t="s">
        <v>60</v>
      </c>
      <c r="I2278" s="175">
        <v>1615</v>
      </c>
      <c r="J2278" s="23"/>
    </row>
    <row r="2279" spans="1:10" x14ac:dyDescent="0.25">
      <c r="A2279" s="65" t="str">
        <f t="shared" si="35"/>
        <v>Cohort 201642644G4 (exclusief Den Haag)TotaalTotaalSyriëTotaal</v>
      </c>
      <c r="B2279" s="159" t="s">
        <v>17</v>
      </c>
      <c r="C2279" s="166">
        <v>42644</v>
      </c>
      <c r="D2279" s="159" t="s">
        <v>15</v>
      </c>
      <c r="E2279" s="159" t="s">
        <v>8</v>
      </c>
      <c r="F2279" s="159" t="s">
        <v>8</v>
      </c>
      <c r="G2279" s="159" t="s">
        <v>23</v>
      </c>
      <c r="H2279" s="162" t="s">
        <v>8</v>
      </c>
      <c r="I2279" s="175">
        <v>1230</v>
      </c>
      <c r="J2279" s="23"/>
    </row>
    <row r="2280" spans="1:10" x14ac:dyDescent="0.25">
      <c r="A2280" s="65" t="str">
        <f t="shared" si="35"/>
        <v xml:space="preserve">Cohort 201642644G4 (exclusief Den Haag)TotaalTotaalSyriëPrimair onderwijs </v>
      </c>
      <c r="B2280" s="159" t="s">
        <v>17</v>
      </c>
      <c r="C2280" s="166">
        <v>42644</v>
      </c>
      <c r="D2280" s="159" t="s">
        <v>15</v>
      </c>
      <c r="E2280" s="159" t="s">
        <v>8</v>
      </c>
      <c r="F2280" s="159" t="s">
        <v>8</v>
      </c>
      <c r="G2280" s="159" t="s">
        <v>23</v>
      </c>
      <c r="H2280" s="174" t="s">
        <v>55</v>
      </c>
      <c r="I2280" s="175">
        <v>210</v>
      </c>
      <c r="J2280" s="23"/>
    </row>
    <row r="2281" spans="1:10" x14ac:dyDescent="0.25">
      <c r="A2281" s="65" t="str">
        <f t="shared" si="35"/>
        <v>Cohort 201642644G4 (exclusief Den Haag)TotaalTotaalSyriëVoortgezet onderwijs</v>
      </c>
      <c r="B2281" s="159" t="s">
        <v>17</v>
      </c>
      <c r="C2281" s="166">
        <v>42644</v>
      </c>
      <c r="D2281" s="159" t="s">
        <v>15</v>
      </c>
      <c r="E2281" s="159" t="s">
        <v>8</v>
      </c>
      <c r="F2281" s="159" t="s">
        <v>8</v>
      </c>
      <c r="G2281" s="159" t="s">
        <v>23</v>
      </c>
      <c r="H2281" s="174" t="s">
        <v>56</v>
      </c>
      <c r="I2281" s="175">
        <v>130</v>
      </c>
      <c r="J2281" s="23"/>
    </row>
    <row r="2282" spans="1:10" x14ac:dyDescent="0.25">
      <c r="A2282" s="65" t="str">
        <f t="shared" si="35"/>
        <v xml:space="preserve">Cohort 201642644G4 (exclusief Den Haag)TotaalTotaalSyriëMiddelbaar beroepsonderwijs (mbo) </v>
      </c>
      <c r="B2282" s="159" t="s">
        <v>17</v>
      </c>
      <c r="C2282" s="166">
        <v>42644</v>
      </c>
      <c r="D2282" s="159" t="s">
        <v>15</v>
      </c>
      <c r="E2282" s="159" t="s">
        <v>8</v>
      </c>
      <c r="F2282" s="159" t="s">
        <v>8</v>
      </c>
      <c r="G2282" s="159" t="s">
        <v>23</v>
      </c>
      <c r="H2282" s="174" t="s">
        <v>57</v>
      </c>
      <c r="I2282" s="175">
        <v>15</v>
      </c>
      <c r="J2282" s="23"/>
    </row>
    <row r="2283" spans="1:10" x14ac:dyDescent="0.25">
      <c r="A2283" s="65" t="str">
        <f t="shared" si="35"/>
        <v xml:space="preserve">Cohort 201642644G4 (exclusief Den Haag)TotaalTotaalSyriëHoger beroepsonderwijs (hbo) </v>
      </c>
      <c r="B2283" s="159" t="s">
        <v>17</v>
      </c>
      <c r="C2283" s="166">
        <v>42644</v>
      </c>
      <c r="D2283" s="159" t="s">
        <v>15</v>
      </c>
      <c r="E2283" s="159" t="s">
        <v>8</v>
      </c>
      <c r="F2283" s="159" t="s">
        <v>8</v>
      </c>
      <c r="G2283" s="159" t="s">
        <v>23</v>
      </c>
      <c r="H2283" s="174" t="s">
        <v>58</v>
      </c>
      <c r="I2283" s="175">
        <v>5</v>
      </c>
      <c r="J2283" s="23"/>
    </row>
    <row r="2284" spans="1:10" x14ac:dyDescent="0.25">
      <c r="A2284" s="65" t="str">
        <f t="shared" si="35"/>
        <v xml:space="preserve">Cohort 201642644G4 (exclusief Den Haag)TotaalTotaalSyriëWetenschappelijk onderwijs (wo) </v>
      </c>
      <c r="B2284" s="159" t="s">
        <v>17</v>
      </c>
      <c r="C2284" s="166">
        <v>42644</v>
      </c>
      <c r="D2284" s="159" t="s">
        <v>15</v>
      </c>
      <c r="E2284" s="159" t="s">
        <v>8</v>
      </c>
      <c r="F2284" s="159" t="s">
        <v>8</v>
      </c>
      <c r="G2284" s="159" t="s">
        <v>23</v>
      </c>
      <c r="H2284" s="174" t="s">
        <v>59</v>
      </c>
      <c r="I2284" s="175">
        <v>0</v>
      </c>
      <c r="J2284" s="23"/>
    </row>
    <row r="2285" spans="1:10" x14ac:dyDescent="0.25">
      <c r="A2285" s="65" t="str">
        <f t="shared" si="35"/>
        <v>Cohort 201642644G4 (exclusief Den Haag)TotaalTotaalSyriëGeen onderwijs</v>
      </c>
      <c r="B2285" s="159" t="s">
        <v>17</v>
      </c>
      <c r="C2285" s="166">
        <v>42644</v>
      </c>
      <c r="D2285" s="159" t="s">
        <v>15</v>
      </c>
      <c r="E2285" s="159" t="s">
        <v>8</v>
      </c>
      <c r="F2285" s="159" t="s">
        <v>8</v>
      </c>
      <c r="G2285" s="159" t="s">
        <v>23</v>
      </c>
      <c r="H2285" s="159" t="s">
        <v>60</v>
      </c>
      <c r="I2285" s="175">
        <v>870</v>
      </c>
      <c r="J2285" s="23"/>
    </row>
    <row r="2286" spans="1:10" x14ac:dyDescent="0.25">
      <c r="A2286" s="65" t="str">
        <f t="shared" si="35"/>
        <v>Cohort 201642644G4 (exclusief Den Haag)TotaalTotaalEritreaTotaal</v>
      </c>
      <c r="B2286" s="159" t="s">
        <v>17</v>
      </c>
      <c r="C2286" s="166">
        <v>42644</v>
      </c>
      <c r="D2286" s="159" t="s">
        <v>15</v>
      </c>
      <c r="E2286" s="159" t="s">
        <v>8</v>
      </c>
      <c r="F2286" s="159" t="s">
        <v>8</v>
      </c>
      <c r="G2286" s="159" t="s">
        <v>24</v>
      </c>
      <c r="H2286" s="162" t="s">
        <v>8</v>
      </c>
      <c r="I2286" s="175">
        <v>550</v>
      </c>
      <c r="J2286" s="23"/>
    </row>
    <row r="2287" spans="1:10" x14ac:dyDescent="0.25">
      <c r="A2287" s="65" t="str">
        <f t="shared" si="35"/>
        <v xml:space="preserve">Cohort 201642644G4 (exclusief Den Haag)TotaalTotaalEritreaPrimair onderwijs </v>
      </c>
      <c r="B2287" s="159" t="s">
        <v>17</v>
      </c>
      <c r="C2287" s="166">
        <v>42644</v>
      </c>
      <c r="D2287" s="159" t="s">
        <v>15</v>
      </c>
      <c r="E2287" s="159" t="s">
        <v>8</v>
      </c>
      <c r="F2287" s="159" t="s">
        <v>8</v>
      </c>
      <c r="G2287" s="159" t="s">
        <v>24</v>
      </c>
      <c r="H2287" s="174" t="s">
        <v>55</v>
      </c>
      <c r="I2287" s="175">
        <v>35</v>
      </c>
      <c r="J2287" s="23"/>
    </row>
    <row r="2288" spans="1:10" x14ac:dyDescent="0.25">
      <c r="A2288" s="65" t="str">
        <f t="shared" si="35"/>
        <v>Cohort 201642644G4 (exclusief Den Haag)TotaalTotaalEritreaVoortgezet onderwijs</v>
      </c>
      <c r="B2288" s="159" t="s">
        <v>17</v>
      </c>
      <c r="C2288" s="166">
        <v>42644</v>
      </c>
      <c r="D2288" s="159" t="s">
        <v>15</v>
      </c>
      <c r="E2288" s="159" t="s">
        <v>8</v>
      </c>
      <c r="F2288" s="159" t="s">
        <v>8</v>
      </c>
      <c r="G2288" s="159" t="s">
        <v>24</v>
      </c>
      <c r="H2288" s="174" t="s">
        <v>56</v>
      </c>
      <c r="I2288" s="175">
        <v>20</v>
      </c>
      <c r="J2288" s="23"/>
    </row>
    <row r="2289" spans="1:10" x14ac:dyDescent="0.25">
      <c r="A2289" s="65" t="str">
        <f t="shared" si="35"/>
        <v xml:space="preserve">Cohort 201642644G4 (exclusief Den Haag)TotaalTotaalEritreaMiddelbaar beroepsonderwijs (mbo) </v>
      </c>
      <c r="B2289" s="159" t="s">
        <v>17</v>
      </c>
      <c r="C2289" s="166">
        <v>42644</v>
      </c>
      <c r="D2289" s="159" t="s">
        <v>15</v>
      </c>
      <c r="E2289" s="159" t="s">
        <v>8</v>
      </c>
      <c r="F2289" s="159" t="s">
        <v>8</v>
      </c>
      <c r="G2289" s="159" t="s">
        <v>24</v>
      </c>
      <c r="H2289" s="174" t="s">
        <v>57</v>
      </c>
      <c r="I2289" s="175">
        <v>5</v>
      </c>
      <c r="J2289" s="23"/>
    </row>
    <row r="2290" spans="1:10" x14ac:dyDescent="0.25">
      <c r="A2290" s="65" t="str">
        <f t="shared" si="35"/>
        <v xml:space="preserve">Cohort 201642644G4 (exclusief Den Haag)TotaalTotaalEritreaHoger beroepsonderwijs (hbo) </v>
      </c>
      <c r="B2290" s="159" t="s">
        <v>17</v>
      </c>
      <c r="C2290" s="166">
        <v>42644</v>
      </c>
      <c r="D2290" s="159" t="s">
        <v>15</v>
      </c>
      <c r="E2290" s="159" t="s">
        <v>8</v>
      </c>
      <c r="F2290" s="159" t="s">
        <v>8</v>
      </c>
      <c r="G2290" s="159" t="s">
        <v>24</v>
      </c>
      <c r="H2290" s="174" t="s">
        <v>58</v>
      </c>
      <c r="I2290" s="175">
        <v>0</v>
      </c>
      <c r="J2290" s="23"/>
    </row>
    <row r="2291" spans="1:10" x14ac:dyDescent="0.25">
      <c r="A2291" s="65" t="str">
        <f t="shared" si="35"/>
        <v xml:space="preserve">Cohort 201642644G4 (exclusief Den Haag)TotaalTotaalEritreaWetenschappelijk onderwijs (wo) </v>
      </c>
      <c r="B2291" s="159" t="s">
        <v>17</v>
      </c>
      <c r="C2291" s="166">
        <v>42644</v>
      </c>
      <c r="D2291" s="159" t="s">
        <v>15</v>
      </c>
      <c r="E2291" s="159" t="s">
        <v>8</v>
      </c>
      <c r="F2291" s="159" t="s">
        <v>8</v>
      </c>
      <c r="G2291" s="159" t="s">
        <v>24</v>
      </c>
      <c r="H2291" s="174" t="s">
        <v>59</v>
      </c>
      <c r="I2291" s="175">
        <v>0</v>
      </c>
      <c r="J2291" s="23"/>
    </row>
    <row r="2292" spans="1:10" x14ac:dyDescent="0.25">
      <c r="A2292" s="65" t="str">
        <f t="shared" si="35"/>
        <v>Cohort 201642644G4 (exclusief Den Haag)TotaalTotaalEritreaGeen onderwijs</v>
      </c>
      <c r="B2292" s="159" t="s">
        <v>17</v>
      </c>
      <c r="C2292" s="166">
        <v>42644</v>
      </c>
      <c r="D2292" s="159" t="s">
        <v>15</v>
      </c>
      <c r="E2292" s="159" t="s">
        <v>8</v>
      </c>
      <c r="F2292" s="159" t="s">
        <v>8</v>
      </c>
      <c r="G2292" s="159" t="s">
        <v>24</v>
      </c>
      <c r="H2292" s="159" t="s">
        <v>60</v>
      </c>
      <c r="I2292" s="175">
        <v>495</v>
      </c>
      <c r="J2292" s="23"/>
    </row>
    <row r="2293" spans="1:10" x14ac:dyDescent="0.25">
      <c r="A2293" s="65" t="str">
        <f t="shared" si="35"/>
        <v>Cohort 201642644G4 (exclusief Den Haag)TotaalTotaalOverigTotaal</v>
      </c>
      <c r="B2293" s="159" t="s">
        <v>17</v>
      </c>
      <c r="C2293" s="166">
        <v>42644</v>
      </c>
      <c r="D2293" s="159" t="s">
        <v>15</v>
      </c>
      <c r="E2293" s="159" t="s">
        <v>8</v>
      </c>
      <c r="F2293" s="159" t="s">
        <v>8</v>
      </c>
      <c r="G2293" s="159" t="s">
        <v>25</v>
      </c>
      <c r="H2293" s="162" t="s">
        <v>8</v>
      </c>
      <c r="I2293" s="175">
        <v>355</v>
      </c>
      <c r="J2293" s="23"/>
    </row>
    <row r="2294" spans="1:10" x14ac:dyDescent="0.25">
      <c r="A2294" s="65" t="str">
        <f t="shared" si="35"/>
        <v xml:space="preserve">Cohort 201642644G4 (exclusief Den Haag)TotaalTotaalOverigPrimair onderwijs </v>
      </c>
      <c r="B2294" s="159" t="s">
        <v>17</v>
      </c>
      <c r="C2294" s="166">
        <v>42644</v>
      </c>
      <c r="D2294" s="159" t="s">
        <v>15</v>
      </c>
      <c r="E2294" s="159" t="s">
        <v>8</v>
      </c>
      <c r="F2294" s="159" t="s">
        <v>8</v>
      </c>
      <c r="G2294" s="159" t="s">
        <v>25</v>
      </c>
      <c r="H2294" s="174" t="s">
        <v>55</v>
      </c>
      <c r="I2294" s="175">
        <v>55</v>
      </c>
      <c r="J2294" s="23"/>
    </row>
    <row r="2295" spans="1:10" x14ac:dyDescent="0.25">
      <c r="A2295" s="65" t="str">
        <f t="shared" si="35"/>
        <v>Cohort 201642644G4 (exclusief Den Haag)TotaalTotaalOverigVoortgezet onderwijs</v>
      </c>
      <c r="B2295" s="159" t="s">
        <v>17</v>
      </c>
      <c r="C2295" s="166">
        <v>42644</v>
      </c>
      <c r="D2295" s="159" t="s">
        <v>15</v>
      </c>
      <c r="E2295" s="159" t="s">
        <v>8</v>
      </c>
      <c r="F2295" s="159" t="s">
        <v>8</v>
      </c>
      <c r="G2295" s="159" t="s">
        <v>25</v>
      </c>
      <c r="H2295" s="174" t="s">
        <v>56</v>
      </c>
      <c r="I2295" s="175">
        <v>45</v>
      </c>
      <c r="J2295" s="23"/>
    </row>
    <row r="2296" spans="1:10" x14ac:dyDescent="0.25">
      <c r="A2296" s="65" t="str">
        <f t="shared" si="35"/>
        <v xml:space="preserve">Cohort 201642644G4 (exclusief Den Haag)TotaalTotaalOverigMiddelbaar beroepsonderwijs (mbo) </v>
      </c>
      <c r="B2296" s="159" t="s">
        <v>17</v>
      </c>
      <c r="C2296" s="166">
        <v>42644</v>
      </c>
      <c r="D2296" s="159" t="s">
        <v>15</v>
      </c>
      <c r="E2296" s="159" t="s">
        <v>8</v>
      </c>
      <c r="F2296" s="159" t="s">
        <v>8</v>
      </c>
      <c r="G2296" s="159" t="s">
        <v>25</v>
      </c>
      <c r="H2296" s="174" t="s">
        <v>57</v>
      </c>
      <c r="I2296" s="175">
        <v>10</v>
      </c>
      <c r="J2296" s="23"/>
    </row>
    <row r="2297" spans="1:10" x14ac:dyDescent="0.25">
      <c r="A2297" s="65" t="str">
        <f t="shared" si="35"/>
        <v xml:space="preserve">Cohort 201642644G4 (exclusief Den Haag)TotaalTotaalOverigHoger beroepsonderwijs (hbo) </v>
      </c>
      <c r="B2297" s="159" t="s">
        <v>17</v>
      </c>
      <c r="C2297" s="166">
        <v>42644</v>
      </c>
      <c r="D2297" s="159" t="s">
        <v>15</v>
      </c>
      <c r="E2297" s="159" t="s">
        <v>8</v>
      </c>
      <c r="F2297" s="159" t="s">
        <v>8</v>
      </c>
      <c r="G2297" s="159" t="s">
        <v>25</v>
      </c>
      <c r="H2297" s="174" t="s">
        <v>58</v>
      </c>
      <c r="I2297" s="175">
        <v>0</v>
      </c>
      <c r="J2297" s="23"/>
    </row>
    <row r="2298" spans="1:10" x14ac:dyDescent="0.25">
      <c r="A2298" s="65" t="str">
        <f t="shared" si="35"/>
        <v xml:space="preserve">Cohort 201642644G4 (exclusief Den Haag)TotaalTotaalOverigWetenschappelijk onderwijs (wo) </v>
      </c>
      <c r="B2298" s="159" t="s">
        <v>17</v>
      </c>
      <c r="C2298" s="166">
        <v>42644</v>
      </c>
      <c r="D2298" s="159" t="s">
        <v>15</v>
      </c>
      <c r="E2298" s="159" t="s">
        <v>8</v>
      </c>
      <c r="F2298" s="159" t="s">
        <v>8</v>
      </c>
      <c r="G2298" s="159" t="s">
        <v>25</v>
      </c>
      <c r="H2298" s="174" t="s">
        <v>59</v>
      </c>
      <c r="I2298" s="175">
        <v>0</v>
      </c>
      <c r="J2298" s="23"/>
    </row>
    <row r="2299" spans="1:10" x14ac:dyDescent="0.25">
      <c r="A2299" s="65" t="str">
        <f t="shared" si="35"/>
        <v>Cohort 201642644G4 (exclusief Den Haag)TotaalTotaalOverigGeen onderwijs</v>
      </c>
      <c r="B2299" s="159" t="s">
        <v>17</v>
      </c>
      <c r="C2299" s="166">
        <v>42644</v>
      </c>
      <c r="D2299" s="159" t="s">
        <v>15</v>
      </c>
      <c r="E2299" s="159" t="s">
        <v>8</v>
      </c>
      <c r="F2299" s="159" t="s">
        <v>8</v>
      </c>
      <c r="G2299" s="159" t="s">
        <v>25</v>
      </c>
      <c r="H2299" s="159" t="s">
        <v>60</v>
      </c>
      <c r="I2299" s="175">
        <v>250</v>
      </c>
      <c r="J2299" s="23"/>
    </row>
    <row r="2300" spans="1:10" x14ac:dyDescent="0.25">
      <c r="A2300" s="65" t="str">
        <f t="shared" si="35"/>
        <v>Cohort 201642644G4 (exclusief Den Haag)Totaal0 tot 23 jaarTotaalTotaal</v>
      </c>
      <c r="B2300" s="159" t="s">
        <v>17</v>
      </c>
      <c r="C2300" s="166">
        <v>42644</v>
      </c>
      <c r="D2300" s="159" t="s">
        <v>15</v>
      </c>
      <c r="E2300" s="159" t="s">
        <v>8</v>
      </c>
      <c r="F2300" s="159" t="s">
        <v>26</v>
      </c>
      <c r="G2300" s="159" t="s">
        <v>8</v>
      </c>
      <c r="H2300" s="162" t="s">
        <v>8</v>
      </c>
      <c r="I2300" s="175">
        <v>1185</v>
      </c>
      <c r="J2300" s="23"/>
    </row>
    <row r="2301" spans="1:10" x14ac:dyDescent="0.25">
      <c r="A2301" s="65" t="str">
        <f t="shared" si="35"/>
        <v xml:space="preserve">Cohort 201642644G4 (exclusief Den Haag)Totaal0 tot 23 jaarTotaalPrimair onderwijs </v>
      </c>
      <c r="B2301" s="159" t="s">
        <v>17</v>
      </c>
      <c r="C2301" s="166">
        <v>42644</v>
      </c>
      <c r="D2301" s="159" t="s">
        <v>15</v>
      </c>
      <c r="E2301" s="159" t="s">
        <v>8</v>
      </c>
      <c r="F2301" s="159" t="s">
        <v>26</v>
      </c>
      <c r="G2301" s="159" t="s">
        <v>8</v>
      </c>
      <c r="H2301" s="174" t="s">
        <v>55</v>
      </c>
      <c r="I2301" s="175">
        <v>300</v>
      </c>
      <c r="J2301" s="23"/>
    </row>
    <row r="2302" spans="1:10" x14ac:dyDescent="0.25">
      <c r="A2302" s="65" t="str">
        <f t="shared" si="35"/>
        <v>Cohort 201642644G4 (exclusief Den Haag)Totaal0 tot 23 jaarTotaalVoortgezet onderwijs</v>
      </c>
      <c r="B2302" s="159" t="s">
        <v>17</v>
      </c>
      <c r="C2302" s="166">
        <v>42644</v>
      </c>
      <c r="D2302" s="159" t="s">
        <v>15</v>
      </c>
      <c r="E2302" s="159" t="s">
        <v>8</v>
      </c>
      <c r="F2302" s="159" t="s">
        <v>26</v>
      </c>
      <c r="G2302" s="159" t="s">
        <v>8</v>
      </c>
      <c r="H2302" s="174" t="s">
        <v>56</v>
      </c>
      <c r="I2302" s="175">
        <v>195</v>
      </c>
      <c r="J2302" s="23"/>
    </row>
    <row r="2303" spans="1:10" x14ac:dyDescent="0.25">
      <c r="A2303" s="65" t="str">
        <f t="shared" si="35"/>
        <v xml:space="preserve">Cohort 201642644G4 (exclusief Den Haag)Totaal0 tot 23 jaarTotaalMiddelbaar beroepsonderwijs (mbo) </v>
      </c>
      <c r="B2303" s="159" t="s">
        <v>17</v>
      </c>
      <c r="C2303" s="166">
        <v>42644</v>
      </c>
      <c r="D2303" s="159" t="s">
        <v>15</v>
      </c>
      <c r="E2303" s="159" t="s">
        <v>8</v>
      </c>
      <c r="F2303" s="159" t="s">
        <v>26</v>
      </c>
      <c r="G2303" s="159" t="s">
        <v>8</v>
      </c>
      <c r="H2303" s="174" t="s">
        <v>57</v>
      </c>
      <c r="I2303" s="175">
        <v>15</v>
      </c>
      <c r="J2303" s="23"/>
    </row>
    <row r="2304" spans="1:10" x14ac:dyDescent="0.25">
      <c r="A2304" s="65" t="str">
        <f t="shared" si="35"/>
        <v xml:space="preserve">Cohort 201642644G4 (exclusief Den Haag)Totaal0 tot 23 jaarTotaalHoger beroepsonderwijs (hbo) </v>
      </c>
      <c r="B2304" s="159" t="s">
        <v>17</v>
      </c>
      <c r="C2304" s="166">
        <v>42644</v>
      </c>
      <c r="D2304" s="159" t="s">
        <v>15</v>
      </c>
      <c r="E2304" s="159" t="s">
        <v>8</v>
      </c>
      <c r="F2304" s="159" t="s">
        <v>26</v>
      </c>
      <c r="G2304" s="159" t="s">
        <v>8</v>
      </c>
      <c r="H2304" s="174" t="s">
        <v>58</v>
      </c>
      <c r="I2304" s="175">
        <v>0</v>
      </c>
      <c r="J2304" s="23"/>
    </row>
    <row r="2305" spans="1:10" x14ac:dyDescent="0.25">
      <c r="A2305" s="65" t="str">
        <f t="shared" si="35"/>
        <v xml:space="preserve">Cohort 201642644G4 (exclusief Den Haag)Totaal0 tot 23 jaarTotaalWetenschappelijk onderwijs (wo) </v>
      </c>
      <c r="B2305" s="159" t="s">
        <v>17</v>
      </c>
      <c r="C2305" s="166">
        <v>42644</v>
      </c>
      <c r="D2305" s="159" t="s">
        <v>15</v>
      </c>
      <c r="E2305" s="159" t="s">
        <v>8</v>
      </c>
      <c r="F2305" s="159" t="s">
        <v>26</v>
      </c>
      <c r="G2305" s="159" t="s">
        <v>8</v>
      </c>
      <c r="H2305" s="174" t="s">
        <v>59</v>
      </c>
      <c r="I2305" s="175">
        <v>0</v>
      </c>
      <c r="J2305" s="23"/>
    </row>
    <row r="2306" spans="1:10" x14ac:dyDescent="0.25">
      <c r="A2306" s="65" t="str">
        <f t="shared" si="35"/>
        <v>Cohort 201642644G4 (exclusief Den Haag)Totaal0 tot 23 jaarTotaalGeen onderwijs</v>
      </c>
      <c r="B2306" s="159" t="s">
        <v>17</v>
      </c>
      <c r="C2306" s="166">
        <v>42644</v>
      </c>
      <c r="D2306" s="159" t="s">
        <v>15</v>
      </c>
      <c r="E2306" s="159" t="s">
        <v>8</v>
      </c>
      <c r="F2306" s="159" t="s">
        <v>26</v>
      </c>
      <c r="G2306" s="159" t="s">
        <v>8</v>
      </c>
      <c r="H2306" s="159" t="s">
        <v>60</v>
      </c>
      <c r="I2306" s="175">
        <v>685</v>
      </c>
      <c r="J2306" s="23"/>
    </row>
    <row r="2307" spans="1:10" x14ac:dyDescent="0.25">
      <c r="A2307" s="65" t="str">
        <f t="shared" si="35"/>
        <v>Cohort 201642644G4 (exclusief Den Haag)Totaal0 tot 23 jaarSyriëTotaal</v>
      </c>
      <c r="B2307" s="159" t="s">
        <v>17</v>
      </c>
      <c r="C2307" s="166">
        <v>42644</v>
      </c>
      <c r="D2307" s="159" t="s">
        <v>15</v>
      </c>
      <c r="E2307" s="159" t="s">
        <v>8</v>
      </c>
      <c r="F2307" s="159" t="s">
        <v>26</v>
      </c>
      <c r="G2307" s="159" t="s">
        <v>23</v>
      </c>
      <c r="H2307" s="162" t="s">
        <v>8</v>
      </c>
      <c r="I2307" s="175">
        <v>755</v>
      </c>
      <c r="J2307" s="23"/>
    </row>
    <row r="2308" spans="1:10" x14ac:dyDescent="0.25">
      <c r="A2308" s="65" t="str">
        <f t="shared" si="35"/>
        <v xml:space="preserve">Cohort 201642644G4 (exclusief Den Haag)Totaal0 tot 23 jaarSyriëPrimair onderwijs </v>
      </c>
      <c r="B2308" s="159" t="s">
        <v>17</v>
      </c>
      <c r="C2308" s="166">
        <v>42644</v>
      </c>
      <c r="D2308" s="159" t="s">
        <v>15</v>
      </c>
      <c r="E2308" s="159" t="s">
        <v>8</v>
      </c>
      <c r="F2308" s="159" t="s">
        <v>26</v>
      </c>
      <c r="G2308" s="159" t="s">
        <v>23</v>
      </c>
      <c r="H2308" s="174" t="s">
        <v>55</v>
      </c>
      <c r="I2308" s="175">
        <v>210</v>
      </c>
      <c r="J2308" s="23"/>
    </row>
    <row r="2309" spans="1:10" x14ac:dyDescent="0.25">
      <c r="A2309" s="65" t="str">
        <f t="shared" ref="A2309:A2372" si="36">B2309&amp;C2309&amp;D2309&amp;E2309&amp;F2309&amp;G2309&amp;H2309</f>
        <v>Cohort 201642644G4 (exclusief Den Haag)Totaal0 tot 23 jaarSyriëVoortgezet onderwijs</v>
      </c>
      <c r="B2309" s="159" t="s">
        <v>17</v>
      </c>
      <c r="C2309" s="166">
        <v>42644</v>
      </c>
      <c r="D2309" s="159" t="s">
        <v>15</v>
      </c>
      <c r="E2309" s="159" t="s">
        <v>8</v>
      </c>
      <c r="F2309" s="159" t="s">
        <v>26</v>
      </c>
      <c r="G2309" s="159" t="s">
        <v>23</v>
      </c>
      <c r="H2309" s="174" t="s">
        <v>56</v>
      </c>
      <c r="I2309" s="175">
        <v>130</v>
      </c>
      <c r="J2309" s="23"/>
    </row>
    <row r="2310" spans="1:10" x14ac:dyDescent="0.25">
      <c r="A2310" s="65" t="str">
        <f t="shared" si="36"/>
        <v xml:space="preserve">Cohort 201642644G4 (exclusief Den Haag)Totaal0 tot 23 jaarSyriëMiddelbaar beroepsonderwijs (mbo) </v>
      </c>
      <c r="B2310" s="159" t="s">
        <v>17</v>
      </c>
      <c r="C2310" s="166">
        <v>42644</v>
      </c>
      <c r="D2310" s="159" t="s">
        <v>15</v>
      </c>
      <c r="E2310" s="159" t="s">
        <v>8</v>
      </c>
      <c r="F2310" s="159" t="s">
        <v>26</v>
      </c>
      <c r="G2310" s="159" t="s">
        <v>23</v>
      </c>
      <c r="H2310" s="174" t="s">
        <v>57</v>
      </c>
      <c r="I2310" s="175">
        <v>10</v>
      </c>
      <c r="J2310" s="23"/>
    </row>
    <row r="2311" spans="1:10" x14ac:dyDescent="0.25">
      <c r="A2311" s="65" t="str">
        <f t="shared" si="36"/>
        <v xml:space="preserve">Cohort 201642644G4 (exclusief Den Haag)Totaal0 tot 23 jaarSyriëHoger beroepsonderwijs (hbo) </v>
      </c>
      <c r="B2311" s="159" t="s">
        <v>17</v>
      </c>
      <c r="C2311" s="166">
        <v>42644</v>
      </c>
      <c r="D2311" s="159" t="s">
        <v>15</v>
      </c>
      <c r="E2311" s="159" t="s">
        <v>8</v>
      </c>
      <c r="F2311" s="159" t="s">
        <v>26</v>
      </c>
      <c r="G2311" s="159" t="s">
        <v>23</v>
      </c>
      <c r="H2311" s="174" t="s">
        <v>58</v>
      </c>
      <c r="I2311" s="175">
        <v>0</v>
      </c>
      <c r="J2311" s="23"/>
    </row>
    <row r="2312" spans="1:10" x14ac:dyDescent="0.25">
      <c r="A2312" s="65" t="str">
        <f t="shared" si="36"/>
        <v xml:space="preserve">Cohort 201642644G4 (exclusief Den Haag)Totaal0 tot 23 jaarSyriëWetenschappelijk onderwijs (wo) </v>
      </c>
      <c r="B2312" s="159" t="s">
        <v>17</v>
      </c>
      <c r="C2312" s="166">
        <v>42644</v>
      </c>
      <c r="D2312" s="159" t="s">
        <v>15</v>
      </c>
      <c r="E2312" s="159" t="s">
        <v>8</v>
      </c>
      <c r="F2312" s="159" t="s">
        <v>26</v>
      </c>
      <c r="G2312" s="159" t="s">
        <v>23</v>
      </c>
      <c r="H2312" s="174" t="s">
        <v>59</v>
      </c>
      <c r="I2312" s="175">
        <v>0</v>
      </c>
      <c r="J2312" s="23"/>
    </row>
    <row r="2313" spans="1:10" x14ac:dyDescent="0.25">
      <c r="A2313" s="65" t="str">
        <f t="shared" si="36"/>
        <v>Cohort 201642644G4 (exclusief Den Haag)Totaal0 tot 23 jaarSyriëGeen onderwijs</v>
      </c>
      <c r="B2313" s="159" t="s">
        <v>17</v>
      </c>
      <c r="C2313" s="166">
        <v>42644</v>
      </c>
      <c r="D2313" s="159" t="s">
        <v>15</v>
      </c>
      <c r="E2313" s="159" t="s">
        <v>8</v>
      </c>
      <c r="F2313" s="159" t="s">
        <v>26</v>
      </c>
      <c r="G2313" s="159" t="s">
        <v>23</v>
      </c>
      <c r="H2313" s="159" t="s">
        <v>60</v>
      </c>
      <c r="I2313" s="175">
        <v>405</v>
      </c>
      <c r="J2313" s="23"/>
    </row>
    <row r="2314" spans="1:10" x14ac:dyDescent="0.25">
      <c r="A2314" s="65" t="str">
        <f t="shared" si="36"/>
        <v>Cohort 201642644G4 (exclusief Den Haag)Totaal0 tot 23 jaarEritreaTotaal</v>
      </c>
      <c r="B2314" s="159" t="s">
        <v>17</v>
      </c>
      <c r="C2314" s="166">
        <v>42644</v>
      </c>
      <c r="D2314" s="159" t="s">
        <v>15</v>
      </c>
      <c r="E2314" s="159" t="s">
        <v>8</v>
      </c>
      <c r="F2314" s="159" t="s">
        <v>26</v>
      </c>
      <c r="G2314" s="159" t="s">
        <v>24</v>
      </c>
      <c r="H2314" s="162" t="s">
        <v>8</v>
      </c>
      <c r="I2314" s="175">
        <v>225</v>
      </c>
      <c r="J2314" s="23"/>
    </row>
    <row r="2315" spans="1:10" x14ac:dyDescent="0.25">
      <c r="A2315" s="65" t="str">
        <f t="shared" si="36"/>
        <v xml:space="preserve">Cohort 201642644G4 (exclusief Den Haag)Totaal0 tot 23 jaarEritreaPrimair onderwijs </v>
      </c>
      <c r="B2315" s="159" t="s">
        <v>17</v>
      </c>
      <c r="C2315" s="166">
        <v>42644</v>
      </c>
      <c r="D2315" s="159" t="s">
        <v>15</v>
      </c>
      <c r="E2315" s="159" t="s">
        <v>8</v>
      </c>
      <c r="F2315" s="159" t="s">
        <v>26</v>
      </c>
      <c r="G2315" s="159" t="s">
        <v>24</v>
      </c>
      <c r="H2315" s="174" t="s">
        <v>55</v>
      </c>
      <c r="I2315" s="175">
        <v>35</v>
      </c>
      <c r="J2315" s="23"/>
    </row>
    <row r="2316" spans="1:10" x14ac:dyDescent="0.25">
      <c r="A2316" s="65" t="str">
        <f t="shared" si="36"/>
        <v>Cohort 201642644G4 (exclusief Den Haag)Totaal0 tot 23 jaarEritreaVoortgezet onderwijs</v>
      </c>
      <c r="B2316" s="159" t="s">
        <v>17</v>
      </c>
      <c r="C2316" s="166">
        <v>42644</v>
      </c>
      <c r="D2316" s="159" t="s">
        <v>15</v>
      </c>
      <c r="E2316" s="159" t="s">
        <v>8</v>
      </c>
      <c r="F2316" s="159" t="s">
        <v>26</v>
      </c>
      <c r="G2316" s="159" t="s">
        <v>24</v>
      </c>
      <c r="H2316" s="174" t="s">
        <v>56</v>
      </c>
      <c r="I2316" s="175">
        <v>20</v>
      </c>
      <c r="J2316" s="23"/>
    </row>
    <row r="2317" spans="1:10" x14ac:dyDescent="0.25">
      <c r="A2317" s="65" t="str">
        <f t="shared" si="36"/>
        <v xml:space="preserve">Cohort 201642644G4 (exclusief Den Haag)Totaal0 tot 23 jaarEritreaMiddelbaar beroepsonderwijs (mbo) </v>
      </c>
      <c r="B2317" s="159" t="s">
        <v>17</v>
      </c>
      <c r="C2317" s="166">
        <v>42644</v>
      </c>
      <c r="D2317" s="159" t="s">
        <v>15</v>
      </c>
      <c r="E2317" s="159" t="s">
        <v>8</v>
      </c>
      <c r="F2317" s="159" t="s">
        <v>26</v>
      </c>
      <c r="G2317" s="159" t="s">
        <v>24</v>
      </c>
      <c r="H2317" s="174" t="s">
        <v>57</v>
      </c>
      <c r="I2317" s="175">
        <v>5</v>
      </c>
      <c r="J2317" s="23"/>
    </row>
    <row r="2318" spans="1:10" x14ac:dyDescent="0.25">
      <c r="A2318" s="65" t="str">
        <f t="shared" si="36"/>
        <v xml:space="preserve">Cohort 201642644G4 (exclusief Den Haag)Totaal0 tot 23 jaarEritreaHoger beroepsonderwijs (hbo) </v>
      </c>
      <c r="B2318" s="159" t="s">
        <v>17</v>
      </c>
      <c r="C2318" s="166">
        <v>42644</v>
      </c>
      <c r="D2318" s="159" t="s">
        <v>15</v>
      </c>
      <c r="E2318" s="159" t="s">
        <v>8</v>
      </c>
      <c r="F2318" s="159" t="s">
        <v>26</v>
      </c>
      <c r="G2318" s="159" t="s">
        <v>24</v>
      </c>
      <c r="H2318" s="174" t="s">
        <v>58</v>
      </c>
      <c r="I2318" s="175">
        <v>0</v>
      </c>
      <c r="J2318" s="23"/>
    </row>
    <row r="2319" spans="1:10" x14ac:dyDescent="0.25">
      <c r="A2319" s="65" t="str">
        <f t="shared" si="36"/>
        <v xml:space="preserve">Cohort 201642644G4 (exclusief Den Haag)Totaal0 tot 23 jaarEritreaWetenschappelijk onderwijs (wo) </v>
      </c>
      <c r="B2319" s="159" t="s">
        <v>17</v>
      </c>
      <c r="C2319" s="166">
        <v>42644</v>
      </c>
      <c r="D2319" s="159" t="s">
        <v>15</v>
      </c>
      <c r="E2319" s="159" t="s">
        <v>8</v>
      </c>
      <c r="F2319" s="159" t="s">
        <v>26</v>
      </c>
      <c r="G2319" s="159" t="s">
        <v>24</v>
      </c>
      <c r="H2319" s="174" t="s">
        <v>59</v>
      </c>
      <c r="I2319" s="175">
        <v>0</v>
      </c>
      <c r="J2319" s="23"/>
    </row>
    <row r="2320" spans="1:10" x14ac:dyDescent="0.25">
      <c r="A2320" s="65" t="str">
        <f t="shared" si="36"/>
        <v>Cohort 201642644G4 (exclusief Den Haag)Totaal0 tot 23 jaarEritreaGeen onderwijs</v>
      </c>
      <c r="B2320" s="159" t="s">
        <v>17</v>
      </c>
      <c r="C2320" s="166">
        <v>42644</v>
      </c>
      <c r="D2320" s="159" t="s">
        <v>15</v>
      </c>
      <c r="E2320" s="159" t="s">
        <v>8</v>
      </c>
      <c r="F2320" s="159" t="s">
        <v>26</v>
      </c>
      <c r="G2320" s="159" t="s">
        <v>24</v>
      </c>
      <c r="H2320" s="159" t="s">
        <v>60</v>
      </c>
      <c r="I2320" s="175">
        <v>170</v>
      </c>
      <c r="J2320" s="23"/>
    </row>
    <row r="2321" spans="1:10" x14ac:dyDescent="0.25">
      <c r="A2321" s="65" t="str">
        <f t="shared" si="36"/>
        <v>Cohort 201642644G4 (exclusief Den Haag)Totaal0 tot 23 jaarOverigTotaal</v>
      </c>
      <c r="B2321" s="159" t="s">
        <v>17</v>
      </c>
      <c r="C2321" s="166">
        <v>42644</v>
      </c>
      <c r="D2321" s="159" t="s">
        <v>15</v>
      </c>
      <c r="E2321" s="159" t="s">
        <v>8</v>
      </c>
      <c r="F2321" s="159" t="s">
        <v>26</v>
      </c>
      <c r="G2321" s="159" t="s">
        <v>25</v>
      </c>
      <c r="H2321" s="162" t="s">
        <v>8</v>
      </c>
      <c r="I2321" s="175">
        <v>210</v>
      </c>
      <c r="J2321" s="23"/>
    </row>
    <row r="2322" spans="1:10" x14ac:dyDescent="0.25">
      <c r="A2322" s="65" t="str">
        <f t="shared" si="36"/>
        <v xml:space="preserve">Cohort 201642644G4 (exclusief Den Haag)Totaal0 tot 23 jaarOverigPrimair onderwijs </v>
      </c>
      <c r="B2322" s="159" t="s">
        <v>17</v>
      </c>
      <c r="C2322" s="166">
        <v>42644</v>
      </c>
      <c r="D2322" s="159" t="s">
        <v>15</v>
      </c>
      <c r="E2322" s="159" t="s">
        <v>8</v>
      </c>
      <c r="F2322" s="159" t="s">
        <v>26</v>
      </c>
      <c r="G2322" s="159" t="s">
        <v>25</v>
      </c>
      <c r="H2322" s="174" t="s">
        <v>55</v>
      </c>
      <c r="I2322" s="175">
        <v>55</v>
      </c>
      <c r="J2322" s="23"/>
    </row>
    <row r="2323" spans="1:10" x14ac:dyDescent="0.25">
      <c r="A2323" s="65" t="str">
        <f t="shared" si="36"/>
        <v>Cohort 201642644G4 (exclusief Den Haag)Totaal0 tot 23 jaarOverigVoortgezet onderwijs</v>
      </c>
      <c r="B2323" s="159" t="s">
        <v>17</v>
      </c>
      <c r="C2323" s="166">
        <v>42644</v>
      </c>
      <c r="D2323" s="159" t="s">
        <v>15</v>
      </c>
      <c r="E2323" s="159" t="s">
        <v>8</v>
      </c>
      <c r="F2323" s="159" t="s">
        <v>26</v>
      </c>
      <c r="G2323" s="159" t="s">
        <v>25</v>
      </c>
      <c r="H2323" s="174" t="s">
        <v>56</v>
      </c>
      <c r="I2323" s="175">
        <v>40</v>
      </c>
      <c r="J2323" s="23"/>
    </row>
    <row r="2324" spans="1:10" x14ac:dyDescent="0.25">
      <c r="A2324" s="65" t="str">
        <f t="shared" si="36"/>
        <v xml:space="preserve">Cohort 201642644G4 (exclusief Den Haag)Totaal0 tot 23 jaarOverigMiddelbaar beroepsonderwijs (mbo) </v>
      </c>
      <c r="B2324" s="159" t="s">
        <v>17</v>
      </c>
      <c r="C2324" s="166">
        <v>42644</v>
      </c>
      <c r="D2324" s="159" t="s">
        <v>15</v>
      </c>
      <c r="E2324" s="159" t="s">
        <v>8</v>
      </c>
      <c r="F2324" s="159" t="s">
        <v>26</v>
      </c>
      <c r="G2324" s="159" t="s">
        <v>25</v>
      </c>
      <c r="H2324" s="174" t="s">
        <v>57</v>
      </c>
      <c r="I2324" s="175">
        <v>5</v>
      </c>
      <c r="J2324" s="23"/>
    </row>
    <row r="2325" spans="1:10" x14ac:dyDescent="0.25">
      <c r="A2325" s="65" t="str">
        <f t="shared" si="36"/>
        <v xml:space="preserve">Cohort 201642644G4 (exclusief Den Haag)Totaal0 tot 23 jaarOverigHoger beroepsonderwijs (hbo) </v>
      </c>
      <c r="B2325" s="159" t="s">
        <v>17</v>
      </c>
      <c r="C2325" s="166">
        <v>42644</v>
      </c>
      <c r="D2325" s="159" t="s">
        <v>15</v>
      </c>
      <c r="E2325" s="159" t="s">
        <v>8</v>
      </c>
      <c r="F2325" s="159" t="s">
        <v>26</v>
      </c>
      <c r="G2325" s="159" t="s">
        <v>25</v>
      </c>
      <c r="H2325" s="174" t="s">
        <v>58</v>
      </c>
      <c r="I2325" s="175">
        <v>0</v>
      </c>
      <c r="J2325" s="23"/>
    </row>
    <row r="2326" spans="1:10" x14ac:dyDescent="0.25">
      <c r="A2326" s="65" t="str">
        <f t="shared" si="36"/>
        <v xml:space="preserve">Cohort 201642644G4 (exclusief Den Haag)Totaal0 tot 23 jaarOverigWetenschappelijk onderwijs (wo) </v>
      </c>
      <c r="B2326" s="159" t="s">
        <v>17</v>
      </c>
      <c r="C2326" s="166">
        <v>42644</v>
      </c>
      <c r="D2326" s="159" t="s">
        <v>15</v>
      </c>
      <c r="E2326" s="159" t="s">
        <v>8</v>
      </c>
      <c r="F2326" s="159" t="s">
        <v>26</v>
      </c>
      <c r="G2326" s="159" t="s">
        <v>25</v>
      </c>
      <c r="H2326" s="174" t="s">
        <v>59</v>
      </c>
      <c r="I2326" s="175">
        <v>0</v>
      </c>
      <c r="J2326" s="23"/>
    </row>
    <row r="2327" spans="1:10" x14ac:dyDescent="0.25">
      <c r="A2327" s="65" t="str">
        <f t="shared" si="36"/>
        <v>Cohort 201642644G4 (exclusief Den Haag)Totaal0 tot 23 jaarOverigGeen onderwijs</v>
      </c>
      <c r="B2327" s="159" t="s">
        <v>17</v>
      </c>
      <c r="C2327" s="166">
        <v>42644</v>
      </c>
      <c r="D2327" s="159" t="s">
        <v>15</v>
      </c>
      <c r="E2327" s="159" t="s">
        <v>8</v>
      </c>
      <c r="F2327" s="159" t="s">
        <v>26</v>
      </c>
      <c r="G2327" s="159" t="s">
        <v>25</v>
      </c>
      <c r="H2327" s="159" t="s">
        <v>60</v>
      </c>
      <c r="I2327" s="175">
        <v>110</v>
      </c>
      <c r="J2327" s="23"/>
    </row>
    <row r="2328" spans="1:10" x14ac:dyDescent="0.25">
      <c r="A2328" s="65" t="str">
        <f t="shared" si="36"/>
        <v>Cohort 201642644G4 (exclusief Den Haag)Totaal23 tot 30 jaarTotaalTotaal</v>
      </c>
      <c r="B2328" s="159" t="s">
        <v>17</v>
      </c>
      <c r="C2328" s="166">
        <v>42644</v>
      </c>
      <c r="D2328" s="159" t="s">
        <v>15</v>
      </c>
      <c r="E2328" s="159" t="s">
        <v>8</v>
      </c>
      <c r="F2328" s="159" t="s">
        <v>61</v>
      </c>
      <c r="G2328" s="159" t="s">
        <v>8</v>
      </c>
      <c r="H2328" s="162" t="s">
        <v>8</v>
      </c>
      <c r="I2328" s="175">
        <v>945</v>
      </c>
      <c r="J2328" s="23"/>
    </row>
    <row r="2329" spans="1:10" x14ac:dyDescent="0.25">
      <c r="A2329" s="65" t="str">
        <f t="shared" si="36"/>
        <v xml:space="preserve">Cohort 201642644G4 (exclusief Den Haag)Totaal23 tot 30 jaarTotaalPrimair onderwijs </v>
      </c>
      <c r="B2329" s="159" t="s">
        <v>17</v>
      </c>
      <c r="C2329" s="166">
        <v>42644</v>
      </c>
      <c r="D2329" s="159" t="s">
        <v>15</v>
      </c>
      <c r="E2329" s="159" t="s">
        <v>8</v>
      </c>
      <c r="F2329" s="159" t="s">
        <v>61</v>
      </c>
      <c r="G2329" s="159" t="s">
        <v>8</v>
      </c>
      <c r="H2329" s="174" t="s">
        <v>55</v>
      </c>
      <c r="I2329" s="175">
        <v>0</v>
      </c>
      <c r="J2329" s="23"/>
    </row>
    <row r="2330" spans="1:10" x14ac:dyDescent="0.25">
      <c r="A2330" s="65" t="str">
        <f t="shared" si="36"/>
        <v>Cohort 201642644G4 (exclusief Den Haag)Totaal23 tot 30 jaarTotaalVoortgezet onderwijs</v>
      </c>
      <c r="B2330" s="159" t="s">
        <v>17</v>
      </c>
      <c r="C2330" s="166">
        <v>42644</v>
      </c>
      <c r="D2330" s="159" t="s">
        <v>15</v>
      </c>
      <c r="E2330" s="159" t="s">
        <v>8</v>
      </c>
      <c r="F2330" s="159" t="s">
        <v>61</v>
      </c>
      <c r="G2330" s="159" t="s">
        <v>8</v>
      </c>
      <c r="H2330" s="174" t="s">
        <v>56</v>
      </c>
      <c r="I2330" s="175">
        <v>0</v>
      </c>
      <c r="J2330" s="23"/>
    </row>
    <row r="2331" spans="1:10" x14ac:dyDescent="0.25">
      <c r="A2331" s="65" t="str">
        <f t="shared" si="36"/>
        <v xml:space="preserve">Cohort 201642644G4 (exclusief Den Haag)Totaal23 tot 30 jaarTotaalMiddelbaar beroepsonderwijs (mbo) </v>
      </c>
      <c r="B2331" s="159" t="s">
        <v>17</v>
      </c>
      <c r="C2331" s="166">
        <v>42644</v>
      </c>
      <c r="D2331" s="159" t="s">
        <v>15</v>
      </c>
      <c r="E2331" s="159" t="s">
        <v>8</v>
      </c>
      <c r="F2331" s="159" t="s">
        <v>61</v>
      </c>
      <c r="G2331" s="159" t="s">
        <v>8</v>
      </c>
      <c r="H2331" s="174" t="s">
        <v>57</v>
      </c>
      <c r="I2331" s="175">
        <v>10</v>
      </c>
      <c r="J2331" s="23"/>
    </row>
    <row r="2332" spans="1:10" x14ac:dyDescent="0.25">
      <c r="A2332" s="65" t="str">
        <f t="shared" si="36"/>
        <v xml:space="preserve">Cohort 201642644G4 (exclusief Den Haag)Totaal23 tot 30 jaarTotaalHoger beroepsonderwijs (hbo) </v>
      </c>
      <c r="B2332" s="159" t="s">
        <v>17</v>
      </c>
      <c r="C2332" s="166">
        <v>42644</v>
      </c>
      <c r="D2332" s="159" t="s">
        <v>15</v>
      </c>
      <c r="E2332" s="159" t="s">
        <v>8</v>
      </c>
      <c r="F2332" s="159" t="s">
        <v>61</v>
      </c>
      <c r="G2332" s="159" t="s">
        <v>8</v>
      </c>
      <c r="H2332" s="174" t="s">
        <v>58</v>
      </c>
      <c r="I2332" s="175">
        <v>5</v>
      </c>
      <c r="J2332" s="23"/>
    </row>
    <row r="2333" spans="1:10" x14ac:dyDescent="0.25">
      <c r="A2333" s="65" t="str">
        <f t="shared" si="36"/>
        <v xml:space="preserve">Cohort 201642644G4 (exclusief Den Haag)Totaal23 tot 30 jaarTotaalWetenschappelijk onderwijs (wo) </v>
      </c>
      <c r="B2333" s="159" t="s">
        <v>17</v>
      </c>
      <c r="C2333" s="166">
        <v>42644</v>
      </c>
      <c r="D2333" s="159" t="s">
        <v>15</v>
      </c>
      <c r="E2333" s="159" t="s">
        <v>8</v>
      </c>
      <c r="F2333" s="159" t="s">
        <v>61</v>
      </c>
      <c r="G2333" s="159" t="s">
        <v>8</v>
      </c>
      <c r="H2333" s="174" t="s">
        <v>59</v>
      </c>
      <c r="I2333" s="175">
        <v>0</v>
      </c>
      <c r="J2333" s="23"/>
    </row>
    <row r="2334" spans="1:10" x14ac:dyDescent="0.25">
      <c r="A2334" s="65" t="str">
        <f t="shared" si="36"/>
        <v>Cohort 201642644G4 (exclusief Den Haag)Totaal23 tot 30 jaarTotaalGeen onderwijs</v>
      </c>
      <c r="B2334" s="159" t="s">
        <v>17</v>
      </c>
      <c r="C2334" s="166">
        <v>42644</v>
      </c>
      <c r="D2334" s="159" t="s">
        <v>15</v>
      </c>
      <c r="E2334" s="159" t="s">
        <v>8</v>
      </c>
      <c r="F2334" s="159" t="s">
        <v>61</v>
      </c>
      <c r="G2334" s="159" t="s">
        <v>8</v>
      </c>
      <c r="H2334" s="159" t="s">
        <v>60</v>
      </c>
      <c r="I2334" s="175">
        <v>930</v>
      </c>
      <c r="J2334" s="23"/>
    </row>
    <row r="2335" spans="1:10" x14ac:dyDescent="0.25">
      <c r="A2335" s="65" t="str">
        <f t="shared" si="36"/>
        <v>Cohort 201642644G4 (exclusief Den Haag)Totaal23 tot 30 jaarSyriëTotaal</v>
      </c>
      <c r="B2335" s="159" t="s">
        <v>17</v>
      </c>
      <c r="C2335" s="166">
        <v>42644</v>
      </c>
      <c r="D2335" s="159" t="s">
        <v>15</v>
      </c>
      <c r="E2335" s="159" t="s">
        <v>8</v>
      </c>
      <c r="F2335" s="159" t="s">
        <v>61</v>
      </c>
      <c r="G2335" s="159" t="s">
        <v>23</v>
      </c>
      <c r="H2335" s="162" t="s">
        <v>8</v>
      </c>
      <c r="I2335" s="175">
        <v>475</v>
      </c>
      <c r="J2335" s="23"/>
    </row>
    <row r="2336" spans="1:10" x14ac:dyDescent="0.25">
      <c r="A2336" s="65" t="str">
        <f t="shared" si="36"/>
        <v xml:space="preserve">Cohort 201642644G4 (exclusief Den Haag)Totaal23 tot 30 jaarSyriëPrimair onderwijs </v>
      </c>
      <c r="B2336" s="159" t="s">
        <v>17</v>
      </c>
      <c r="C2336" s="166">
        <v>42644</v>
      </c>
      <c r="D2336" s="159" t="s">
        <v>15</v>
      </c>
      <c r="E2336" s="159" t="s">
        <v>8</v>
      </c>
      <c r="F2336" s="159" t="s">
        <v>61</v>
      </c>
      <c r="G2336" s="159" t="s">
        <v>23</v>
      </c>
      <c r="H2336" s="174" t="s">
        <v>55</v>
      </c>
      <c r="I2336" s="175">
        <v>0</v>
      </c>
      <c r="J2336" s="23"/>
    </row>
    <row r="2337" spans="1:10" x14ac:dyDescent="0.25">
      <c r="A2337" s="65" t="str">
        <f t="shared" si="36"/>
        <v>Cohort 201642644G4 (exclusief Den Haag)Totaal23 tot 30 jaarSyriëVoortgezet onderwijs</v>
      </c>
      <c r="B2337" s="159" t="s">
        <v>17</v>
      </c>
      <c r="C2337" s="166">
        <v>42644</v>
      </c>
      <c r="D2337" s="159" t="s">
        <v>15</v>
      </c>
      <c r="E2337" s="159" t="s">
        <v>8</v>
      </c>
      <c r="F2337" s="159" t="s">
        <v>61</v>
      </c>
      <c r="G2337" s="159" t="s">
        <v>23</v>
      </c>
      <c r="H2337" s="174" t="s">
        <v>56</v>
      </c>
      <c r="I2337" s="175">
        <v>0</v>
      </c>
      <c r="J2337" s="23"/>
    </row>
    <row r="2338" spans="1:10" x14ac:dyDescent="0.25">
      <c r="A2338" s="65" t="str">
        <f t="shared" si="36"/>
        <v xml:space="preserve">Cohort 201642644G4 (exclusief Den Haag)Totaal23 tot 30 jaarSyriëMiddelbaar beroepsonderwijs (mbo) </v>
      </c>
      <c r="B2338" s="159" t="s">
        <v>17</v>
      </c>
      <c r="C2338" s="166">
        <v>42644</v>
      </c>
      <c r="D2338" s="159" t="s">
        <v>15</v>
      </c>
      <c r="E2338" s="159" t="s">
        <v>8</v>
      </c>
      <c r="F2338" s="159" t="s">
        <v>61</v>
      </c>
      <c r="G2338" s="159" t="s">
        <v>23</v>
      </c>
      <c r="H2338" s="174" t="s">
        <v>57</v>
      </c>
      <c r="I2338" s="175">
        <v>5</v>
      </c>
      <c r="J2338" s="23"/>
    </row>
    <row r="2339" spans="1:10" x14ac:dyDescent="0.25">
      <c r="A2339" s="65" t="str">
        <f t="shared" si="36"/>
        <v xml:space="preserve">Cohort 201642644G4 (exclusief Den Haag)Totaal23 tot 30 jaarSyriëHoger beroepsonderwijs (hbo) </v>
      </c>
      <c r="B2339" s="159" t="s">
        <v>17</v>
      </c>
      <c r="C2339" s="166">
        <v>42644</v>
      </c>
      <c r="D2339" s="159" t="s">
        <v>15</v>
      </c>
      <c r="E2339" s="159" t="s">
        <v>8</v>
      </c>
      <c r="F2339" s="159" t="s">
        <v>61</v>
      </c>
      <c r="G2339" s="159" t="s">
        <v>23</v>
      </c>
      <c r="H2339" s="174" t="s">
        <v>58</v>
      </c>
      <c r="I2339" s="175">
        <v>5</v>
      </c>
      <c r="J2339" s="23"/>
    </row>
    <row r="2340" spans="1:10" x14ac:dyDescent="0.25">
      <c r="A2340" s="65" t="str">
        <f t="shared" si="36"/>
        <v xml:space="preserve">Cohort 201642644G4 (exclusief Den Haag)Totaal23 tot 30 jaarSyriëWetenschappelijk onderwijs (wo) </v>
      </c>
      <c r="B2340" s="159" t="s">
        <v>17</v>
      </c>
      <c r="C2340" s="166">
        <v>42644</v>
      </c>
      <c r="D2340" s="159" t="s">
        <v>15</v>
      </c>
      <c r="E2340" s="159" t="s">
        <v>8</v>
      </c>
      <c r="F2340" s="159" t="s">
        <v>61</v>
      </c>
      <c r="G2340" s="159" t="s">
        <v>23</v>
      </c>
      <c r="H2340" s="174" t="s">
        <v>59</v>
      </c>
      <c r="I2340" s="175">
        <v>0</v>
      </c>
      <c r="J2340" s="23"/>
    </row>
    <row r="2341" spans="1:10" x14ac:dyDescent="0.25">
      <c r="A2341" s="65" t="str">
        <f t="shared" si="36"/>
        <v>Cohort 201642644G4 (exclusief Den Haag)Totaal23 tot 30 jaarSyriëGeen onderwijs</v>
      </c>
      <c r="B2341" s="159" t="s">
        <v>17</v>
      </c>
      <c r="C2341" s="166">
        <v>42644</v>
      </c>
      <c r="D2341" s="159" t="s">
        <v>15</v>
      </c>
      <c r="E2341" s="159" t="s">
        <v>8</v>
      </c>
      <c r="F2341" s="159" t="s">
        <v>61</v>
      </c>
      <c r="G2341" s="159" t="s">
        <v>23</v>
      </c>
      <c r="H2341" s="159" t="s">
        <v>60</v>
      </c>
      <c r="I2341" s="175">
        <v>465</v>
      </c>
      <c r="J2341" s="23"/>
    </row>
    <row r="2342" spans="1:10" x14ac:dyDescent="0.25">
      <c r="A2342" s="65" t="str">
        <f t="shared" si="36"/>
        <v>Cohort 201642644G4 (exclusief Den Haag)Totaal23 tot 30 jaarEritreaTotaal</v>
      </c>
      <c r="B2342" s="159" t="s">
        <v>17</v>
      </c>
      <c r="C2342" s="166">
        <v>42644</v>
      </c>
      <c r="D2342" s="159" t="s">
        <v>15</v>
      </c>
      <c r="E2342" s="159" t="s">
        <v>8</v>
      </c>
      <c r="F2342" s="159" t="s">
        <v>61</v>
      </c>
      <c r="G2342" s="159" t="s">
        <v>24</v>
      </c>
      <c r="H2342" s="162" t="s">
        <v>8</v>
      </c>
      <c r="I2342" s="175">
        <v>325</v>
      </c>
      <c r="J2342" s="23"/>
    </row>
    <row r="2343" spans="1:10" x14ac:dyDescent="0.25">
      <c r="A2343" s="65" t="str">
        <f t="shared" si="36"/>
        <v xml:space="preserve">Cohort 201642644G4 (exclusief Den Haag)Totaal23 tot 30 jaarEritreaPrimair onderwijs </v>
      </c>
      <c r="B2343" s="159" t="s">
        <v>17</v>
      </c>
      <c r="C2343" s="166">
        <v>42644</v>
      </c>
      <c r="D2343" s="159" t="s">
        <v>15</v>
      </c>
      <c r="E2343" s="159" t="s">
        <v>8</v>
      </c>
      <c r="F2343" s="159" t="s">
        <v>61</v>
      </c>
      <c r="G2343" s="159" t="s">
        <v>24</v>
      </c>
      <c r="H2343" s="174" t="s">
        <v>55</v>
      </c>
      <c r="I2343" s="175">
        <v>0</v>
      </c>
      <c r="J2343" s="23"/>
    </row>
    <row r="2344" spans="1:10" x14ac:dyDescent="0.25">
      <c r="A2344" s="65" t="str">
        <f t="shared" si="36"/>
        <v>Cohort 201642644G4 (exclusief Den Haag)Totaal23 tot 30 jaarEritreaVoortgezet onderwijs</v>
      </c>
      <c r="B2344" s="159" t="s">
        <v>17</v>
      </c>
      <c r="C2344" s="166">
        <v>42644</v>
      </c>
      <c r="D2344" s="159" t="s">
        <v>15</v>
      </c>
      <c r="E2344" s="159" t="s">
        <v>8</v>
      </c>
      <c r="F2344" s="159" t="s">
        <v>61</v>
      </c>
      <c r="G2344" s="159" t="s">
        <v>24</v>
      </c>
      <c r="H2344" s="174" t="s">
        <v>56</v>
      </c>
      <c r="I2344" s="175">
        <v>0</v>
      </c>
      <c r="J2344" s="23"/>
    </row>
    <row r="2345" spans="1:10" x14ac:dyDescent="0.25">
      <c r="A2345" s="65" t="str">
        <f t="shared" si="36"/>
        <v xml:space="preserve">Cohort 201642644G4 (exclusief Den Haag)Totaal23 tot 30 jaarEritreaMiddelbaar beroepsonderwijs (mbo) </v>
      </c>
      <c r="B2345" s="159" t="s">
        <v>17</v>
      </c>
      <c r="C2345" s="166">
        <v>42644</v>
      </c>
      <c r="D2345" s="159" t="s">
        <v>15</v>
      </c>
      <c r="E2345" s="159" t="s">
        <v>8</v>
      </c>
      <c r="F2345" s="159" t="s">
        <v>61</v>
      </c>
      <c r="G2345" s="159" t="s">
        <v>24</v>
      </c>
      <c r="H2345" s="174" t="s">
        <v>57</v>
      </c>
      <c r="I2345" s="175">
        <v>0</v>
      </c>
      <c r="J2345" s="23"/>
    </row>
    <row r="2346" spans="1:10" x14ac:dyDescent="0.25">
      <c r="A2346" s="65" t="str">
        <f t="shared" si="36"/>
        <v xml:space="preserve">Cohort 201642644G4 (exclusief Den Haag)Totaal23 tot 30 jaarEritreaHoger beroepsonderwijs (hbo) </v>
      </c>
      <c r="B2346" s="159" t="s">
        <v>17</v>
      </c>
      <c r="C2346" s="166">
        <v>42644</v>
      </c>
      <c r="D2346" s="159" t="s">
        <v>15</v>
      </c>
      <c r="E2346" s="159" t="s">
        <v>8</v>
      </c>
      <c r="F2346" s="159" t="s">
        <v>61</v>
      </c>
      <c r="G2346" s="159" t="s">
        <v>24</v>
      </c>
      <c r="H2346" s="174" t="s">
        <v>58</v>
      </c>
      <c r="I2346" s="175">
        <v>0</v>
      </c>
      <c r="J2346" s="23"/>
    </row>
    <row r="2347" spans="1:10" x14ac:dyDescent="0.25">
      <c r="A2347" s="65" t="str">
        <f t="shared" si="36"/>
        <v xml:space="preserve">Cohort 201642644G4 (exclusief Den Haag)Totaal23 tot 30 jaarEritreaWetenschappelijk onderwijs (wo) </v>
      </c>
      <c r="B2347" s="159" t="s">
        <v>17</v>
      </c>
      <c r="C2347" s="166">
        <v>42644</v>
      </c>
      <c r="D2347" s="159" t="s">
        <v>15</v>
      </c>
      <c r="E2347" s="159" t="s">
        <v>8</v>
      </c>
      <c r="F2347" s="159" t="s">
        <v>61</v>
      </c>
      <c r="G2347" s="159" t="s">
        <v>24</v>
      </c>
      <c r="H2347" s="174" t="s">
        <v>59</v>
      </c>
      <c r="I2347" s="175">
        <v>0</v>
      </c>
      <c r="J2347" s="23"/>
    </row>
    <row r="2348" spans="1:10" x14ac:dyDescent="0.25">
      <c r="A2348" s="65" t="str">
        <f t="shared" si="36"/>
        <v>Cohort 201642644G4 (exclusief Den Haag)Totaal23 tot 30 jaarEritreaGeen onderwijs</v>
      </c>
      <c r="B2348" s="159" t="s">
        <v>17</v>
      </c>
      <c r="C2348" s="166">
        <v>42644</v>
      </c>
      <c r="D2348" s="159" t="s">
        <v>15</v>
      </c>
      <c r="E2348" s="159" t="s">
        <v>8</v>
      </c>
      <c r="F2348" s="159" t="s">
        <v>61</v>
      </c>
      <c r="G2348" s="159" t="s">
        <v>24</v>
      </c>
      <c r="H2348" s="159" t="s">
        <v>60</v>
      </c>
      <c r="I2348" s="175">
        <v>325</v>
      </c>
      <c r="J2348" s="23"/>
    </row>
    <row r="2349" spans="1:10" x14ac:dyDescent="0.25">
      <c r="A2349" s="65" t="str">
        <f t="shared" si="36"/>
        <v>Cohort 201642644G4 (exclusief Den Haag)Totaal23 tot 30 jaarOverigTotaal</v>
      </c>
      <c r="B2349" s="159" t="s">
        <v>17</v>
      </c>
      <c r="C2349" s="166">
        <v>42644</v>
      </c>
      <c r="D2349" s="159" t="s">
        <v>15</v>
      </c>
      <c r="E2349" s="159" t="s">
        <v>8</v>
      </c>
      <c r="F2349" s="159" t="s">
        <v>61</v>
      </c>
      <c r="G2349" s="159" t="s">
        <v>25</v>
      </c>
      <c r="H2349" s="162" t="s">
        <v>8</v>
      </c>
      <c r="I2349" s="175">
        <v>145</v>
      </c>
      <c r="J2349" s="23"/>
    </row>
    <row r="2350" spans="1:10" x14ac:dyDescent="0.25">
      <c r="A2350" s="65" t="str">
        <f t="shared" si="36"/>
        <v xml:space="preserve">Cohort 201642644G4 (exclusief Den Haag)Totaal23 tot 30 jaarOverigPrimair onderwijs </v>
      </c>
      <c r="B2350" s="159" t="s">
        <v>17</v>
      </c>
      <c r="C2350" s="166">
        <v>42644</v>
      </c>
      <c r="D2350" s="159" t="s">
        <v>15</v>
      </c>
      <c r="E2350" s="159" t="s">
        <v>8</v>
      </c>
      <c r="F2350" s="159" t="s">
        <v>61</v>
      </c>
      <c r="G2350" s="159" t="s">
        <v>25</v>
      </c>
      <c r="H2350" s="174" t="s">
        <v>55</v>
      </c>
      <c r="I2350" s="175">
        <v>0</v>
      </c>
      <c r="J2350" s="23"/>
    </row>
    <row r="2351" spans="1:10" x14ac:dyDescent="0.25">
      <c r="A2351" s="65" t="str">
        <f t="shared" si="36"/>
        <v>Cohort 201642644G4 (exclusief Den Haag)Totaal23 tot 30 jaarOverigVoortgezet onderwijs</v>
      </c>
      <c r="B2351" s="159" t="s">
        <v>17</v>
      </c>
      <c r="C2351" s="166">
        <v>42644</v>
      </c>
      <c r="D2351" s="159" t="s">
        <v>15</v>
      </c>
      <c r="E2351" s="159" t="s">
        <v>8</v>
      </c>
      <c r="F2351" s="159" t="s">
        <v>61</v>
      </c>
      <c r="G2351" s="159" t="s">
        <v>25</v>
      </c>
      <c r="H2351" s="174" t="s">
        <v>56</v>
      </c>
      <c r="I2351" s="175">
        <v>0</v>
      </c>
      <c r="J2351" s="23"/>
    </row>
    <row r="2352" spans="1:10" x14ac:dyDescent="0.25">
      <c r="A2352" s="65" t="str">
        <f t="shared" si="36"/>
        <v xml:space="preserve">Cohort 201642644G4 (exclusief Den Haag)Totaal23 tot 30 jaarOverigMiddelbaar beroepsonderwijs (mbo) </v>
      </c>
      <c r="B2352" s="159" t="s">
        <v>17</v>
      </c>
      <c r="C2352" s="166">
        <v>42644</v>
      </c>
      <c r="D2352" s="159" t="s">
        <v>15</v>
      </c>
      <c r="E2352" s="159" t="s">
        <v>8</v>
      </c>
      <c r="F2352" s="159" t="s">
        <v>61</v>
      </c>
      <c r="G2352" s="159" t="s">
        <v>25</v>
      </c>
      <c r="H2352" s="174" t="s">
        <v>57</v>
      </c>
      <c r="I2352" s="175">
        <v>5</v>
      </c>
      <c r="J2352" s="23"/>
    </row>
    <row r="2353" spans="1:10" x14ac:dyDescent="0.25">
      <c r="A2353" s="65" t="str">
        <f t="shared" si="36"/>
        <v xml:space="preserve">Cohort 201642644G4 (exclusief Den Haag)Totaal23 tot 30 jaarOverigHoger beroepsonderwijs (hbo) </v>
      </c>
      <c r="B2353" s="159" t="s">
        <v>17</v>
      </c>
      <c r="C2353" s="166">
        <v>42644</v>
      </c>
      <c r="D2353" s="159" t="s">
        <v>15</v>
      </c>
      <c r="E2353" s="159" t="s">
        <v>8</v>
      </c>
      <c r="F2353" s="159" t="s">
        <v>61</v>
      </c>
      <c r="G2353" s="159" t="s">
        <v>25</v>
      </c>
      <c r="H2353" s="174" t="s">
        <v>58</v>
      </c>
      <c r="I2353" s="175">
        <v>0</v>
      </c>
      <c r="J2353" s="23"/>
    </row>
    <row r="2354" spans="1:10" x14ac:dyDescent="0.25">
      <c r="A2354" s="65" t="str">
        <f t="shared" si="36"/>
        <v xml:space="preserve">Cohort 201642644G4 (exclusief Den Haag)Totaal23 tot 30 jaarOverigWetenschappelijk onderwijs (wo) </v>
      </c>
      <c r="B2354" s="159" t="s">
        <v>17</v>
      </c>
      <c r="C2354" s="166">
        <v>42644</v>
      </c>
      <c r="D2354" s="159" t="s">
        <v>15</v>
      </c>
      <c r="E2354" s="159" t="s">
        <v>8</v>
      </c>
      <c r="F2354" s="159" t="s">
        <v>61</v>
      </c>
      <c r="G2354" s="159" t="s">
        <v>25</v>
      </c>
      <c r="H2354" s="174" t="s">
        <v>59</v>
      </c>
      <c r="I2354" s="175">
        <v>0</v>
      </c>
      <c r="J2354" s="23"/>
    </row>
    <row r="2355" spans="1:10" x14ac:dyDescent="0.25">
      <c r="A2355" s="65" t="str">
        <f t="shared" si="36"/>
        <v>Cohort 201642644G4 (exclusief Den Haag)Totaal23 tot 30 jaarOverigGeen onderwijs</v>
      </c>
      <c r="B2355" s="159" t="s">
        <v>17</v>
      </c>
      <c r="C2355" s="166">
        <v>42644</v>
      </c>
      <c r="D2355" s="159" t="s">
        <v>15</v>
      </c>
      <c r="E2355" s="159" t="s">
        <v>8</v>
      </c>
      <c r="F2355" s="159" t="s">
        <v>61</v>
      </c>
      <c r="G2355" s="159" t="s">
        <v>25</v>
      </c>
      <c r="H2355" s="159" t="s">
        <v>60</v>
      </c>
      <c r="I2355" s="175">
        <v>140</v>
      </c>
      <c r="J2355" s="23"/>
    </row>
    <row r="2356" spans="1:10" x14ac:dyDescent="0.25">
      <c r="A2356" s="65" t="str">
        <f t="shared" si="36"/>
        <v>Cohort 201642644G4 (exclusief Den Haag)ManTotaalTotaalTotaal</v>
      </c>
      <c r="B2356" s="159" t="s">
        <v>17</v>
      </c>
      <c r="C2356" s="166">
        <v>42644</v>
      </c>
      <c r="D2356" s="159" t="s">
        <v>15</v>
      </c>
      <c r="E2356" s="159" t="s">
        <v>28</v>
      </c>
      <c r="F2356" s="159" t="s">
        <v>8</v>
      </c>
      <c r="G2356" s="159" t="s">
        <v>8</v>
      </c>
      <c r="H2356" s="162" t="s">
        <v>8</v>
      </c>
      <c r="I2356" s="175">
        <v>1385</v>
      </c>
      <c r="J2356" s="23"/>
    </row>
    <row r="2357" spans="1:10" x14ac:dyDescent="0.25">
      <c r="A2357" s="65" t="str">
        <f t="shared" si="36"/>
        <v xml:space="preserve">Cohort 201642644G4 (exclusief Den Haag)ManTotaalTotaalPrimair onderwijs </v>
      </c>
      <c r="B2357" s="159" t="s">
        <v>17</v>
      </c>
      <c r="C2357" s="166">
        <v>42644</v>
      </c>
      <c r="D2357" s="159" t="s">
        <v>15</v>
      </c>
      <c r="E2357" s="159" t="s">
        <v>28</v>
      </c>
      <c r="F2357" s="159" t="s">
        <v>8</v>
      </c>
      <c r="G2357" s="159" t="s">
        <v>8</v>
      </c>
      <c r="H2357" s="174" t="s">
        <v>55</v>
      </c>
      <c r="I2357" s="175">
        <v>165</v>
      </c>
      <c r="J2357" s="23"/>
    </row>
    <row r="2358" spans="1:10" x14ac:dyDescent="0.25">
      <c r="A2358" s="65" t="str">
        <f t="shared" si="36"/>
        <v>Cohort 201642644G4 (exclusief Den Haag)ManTotaalTotaalVoortgezet onderwijs</v>
      </c>
      <c r="B2358" s="159" t="s">
        <v>17</v>
      </c>
      <c r="C2358" s="166">
        <v>42644</v>
      </c>
      <c r="D2358" s="159" t="s">
        <v>15</v>
      </c>
      <c r="E2358" s="159" t="s">
        <v>28</v>
      </c>
      <c r="F2358" s="159" t="s">
        <v>8</v>
      </c>
      <c r="G2358" s="159" t="s">
        <v>8</v>
      </c>
      <c r="H2358" s="174" t="s">
        <v>56</v>
      </c>
      <c r="I2358" s="175">
        <v>120</v>
      </c>
      <c r="J2358" s="23"/>
    </row>
    <row r="2359" spans="1:10" x14ac:dyDescent="0.25">
      <c r="A2359" s="65" t="str">
        <f t="shared" si="36"/>
        <v xml:space="preserve">Cohort 201642644G4 (exclusief Den Haag)ManTotaalTotaalMiddelbaar beroepsonderwijs (mbo) </v>
      </c>
      <c r="B2359" s="159" t="s">
        <v>17</v>
      </c>
      <c r="C2359" s="166">
        <v>42644</v>
      </c>
      <c r="D2359" s="159" t="s">
        <v>15</v>
      </c>
      <c r="E2359" s="159" t="s">
        <v>28</v>
      </c>
      <c r="F2359" s="159" t="s">
        <v>8</v>
      </c>
      <c r="G2359" s="159" t="s">
        <v>8</v>
      </c>
      <c r="H2359" s="174" t="s">
        <v>57</v>
      </c>
      <c r="I2359" s="175">
        <v>25</v>
      </c>
      <c r="J2359" s="23"/>
    </row>
    <row r="2360" spans="1:10" x14ac:dyDescent="0.25">
      <c r="A2360" s="65" t="str">
        <f t="shared" si="36"/>
        <v xml:space="preserve">Cohort 201642644G4 (exclusief Den Haag)ManTotaalTotaalHoger beroepsonderwijs (hbo) </v>
      </c>
      <c r="B2360" s="159" t="s">
        <v>17</v>
      </c>
      <c r="C2360" s="166">
        <v>42644</v>
      </c>
      <c r="D2360" s="159" t="s">
        <v>15</v>
      </c>
      <c r="E2360" s="159" t="s">
        <v>28</v>
      </c>
      <c r="F2360" s="159" t="s">
        <v>8</v>
      </c>
      <c r="G2360" s="159" t="s">
        <v>8</v>
      </c>
      <c r="H2360" s="174" t="s">
        <v>58</v>
      </c>
      <c r="I2360" s="175">
        <v>5</v>
      </c>
      <c r="J2360" s="23"/>
    </row>
    <row r="2361" spans="1:10" x14ac:dyDescent="0.25">
      <c r="A2361" s="65" t="str">
        <f t="shared" si="36"/>
        <v xml:space="preserve">Cohort 201642644G4 (exclusief Den Haag)ManTotaalTotaalWetenschappelijk onderwijs (wo) </v>
      </c>
      <c r="B2361" s="159" t="s">
        <v>17</v>
      </c>
      <c r="C2361" s="166">
        <v>42644</v>
      </c>
      <c r="D2361" s="159" t="s">
        <v>15</v>
      </c>
      <c r="E2361" s="159" t="s">
        <v>28</v>
      </c>
      <c r="F2361" s="159" t="s">
        <v>8</v>
      </c>
      <c r="G2361" s="159" t="s">
        <v>8</v>
      </c>
      <c r="H2361" s="174" t="s">
        <v>59</v>
      </c>
      <c r="I2361" s="175">
        <v>0</v>
      </c>
      <c r="J2361" s="23"/>
    </row>
    <row r="2362" spans="1:10" x14ac:dyDescent="0.25">
      <c r="A2362" s="65" t="str">
        <f t="shared" si="36"/>
        <v>Cohort 201642644G4 (exclusief Den Haag)ManTotaalTotaalGeen onderwijs</v>
      </c>
      <c r="B2362" s="159" t="s">
        <v>17</v>
      </c>
      <c r="C2362" s="166">
        <v>42644</v>
      </c>
      <c r="D2362" s="159" t="s">
        <v>15</v>
      </c>
      <c r="E2362" s="159" t="s">
        <v>28</v>
      </c>
      <c r="F2362" s="159" t="s">
        <v>8</v>
      </c>
      <c r="G2362" s="159" t="s">
        <v>8</v>
      </c>
      <c r="H2362" s="159" t="s">
        <v>60</v>
      </c>
      <c r="I2362" s="175">
        <v>1085</v>
      </c>
      <c r="J2362" s="23"/>
    </row>
    <row r="2363" spans="1:10" x14ac:dyDescent="0.25">
      <c r="A2363" s="65" t="str">
        <f t="shared" si="36"/>
        <v>Cohort 201642644G4 (exclusief Den Haag)ManTotaalSyriëTotaal</v>
      </c>
      <c r="B2363" s="159" t="s">
        <v>17</v>
      </c>
      <c r="C2363" s="166">
        <v>42644</v>
      </c>
      <c r="D2363" s="159" t="s">
        <v>15</v>
      </c>
      <c r="E2363" s="159" t="s">
        <v>28</v>
      </c>
      <c r="F2363" s="159" t="s">
        <v>8</v>
      </c>
      <c r="G2363" s="159" t="s">
        <v>23</v>
      </c>
      <c r="H2363" s="162" t="s">
        <v>8</v>
      </c>
      <c r="I2363" s="175">
        <v>855</v>
      </c>
      <c r="J2363" s="23"/>
    </row>
    <row r="2364" spans="1:10" x14ac:dyDescent="0.25">
      <c r="A2364" s="65" t="str">
        <f t="shared" si="36"/>
        <v xml:space="preserve">Cohort 201642644G4 (exclusief Den Haag)ManTotaalSyriëPrimair onderwijs </v>
      </c>
      <c r="B2364" s="159" t="s">
        <v>17</v>
      </c>
      <c r="C2364" s="166">
        <v>42644</v>
      </c>
      <c r="D2364" s="159" t="s">
        <v>15</v>
      </c>
      <c r="E2364" s="159" t="s">
        <v>28</v>
      </c>
      <c r="F2364" s="159" t="s">
        <v>8</v>
      </c>
      <c r="G2364" s="159" t="s">
        <v>23</v>
      </c>
      <c r="H2364" s="174" t="s">
        <v>55</v>
      </c>
      <c r="I2364" s="175">
        <v>120</v>
      </c>
      <c r="J2364" s="23"/>
    </row>
    <row r="2365" spans="1:10" x14ac:dyDescent="0.25">
      <c r="A2365" s="65" t="str">
        <f t="shared" si="36"/>
        <v>Cohort 201642644G4 (exclusief Den Haag)ManTotaalSyriëVoortgezet onderwijs</v>
      </c>
      <c r="B2365" s="159" t="s">
        <v>17</v>
      </c>
      <c r="C2365" s="166">
        <v>42644</v>
      </c>
      <c r="D2365" s="159" t="s">
        <v>15</v>
      </c>
      <c r="E2365" s="159" t="s">
        <v>28</v>
      </c>
      <c r="F2365" s="159" t="s">
        <v>8</v>
      </c>
      <c r="G2365" s="159" t="s">
        <v>23</v>
      </c>
      <c r="H2365" s="174" t="s">
        <v>56</v>
      </c>
      <c r="I2365" s="175">
        <v>85</v>
      </c>
      <c r="J2365" s="23"/>
    </row>
    <row r="2366" spans="1:10" x14ac:dyDescent="0.25">
      <c r="A2366" s="65" t="str">
        <f t="shared" si="36"/>
        <v xml:space="preserve">Cohort 201642644G4 (exclusief Den Haag)ManTotaalSyriëMiddelbaar beroepsonderwijs (mbo) </v>
      </c>
      <c r="B2366" s="159" t="s">
        <v>17</v>
      </c>
      <c r="C2366" s="166">
        <v>42644</v>
      </c>
      <c r="D2366" s="159" t="s">
        <v>15</v>
      </c>
      <c r="E2366" s="159" t="s">
        <v>28</v>
      </c>
      <c r="F2366" s="159" t="s">
        <v>8</v>
      </c>
      <c r="G2366" s="159" t="s">
        <v>23</v>
      </c>
      <c r="H2366" s="174" t="s">
        <v>57</v>
      </c>
      <c r="I2366" s="175">
        <v>15</v>
      </c>
      <c r="J2366" s="23"/>
    </row>
    <row r="2367" spans="1:10" x14ac:dyDescent="0.25">
      <c r="A2367" s="65" t="str">
        <f t="shared" si="36"/>
        <v xml:space="preserve">Cohort 201642644G4 (exclusief Den Haag)ManTotaalSyriëHoger beroepsonderwijs (hbo) </v>
      </c>
      <c r="B2367" s="159" t="s">
        <v>17</v>
      </c>
      <c r="C2367" s="166">
        <v>42644</v>
      </c>
      <c r="D2367" s="159" t="s">
        <v>15</v>
      </c>
      <c r="E2367" s="159" t="s">
        <v>28</v>
      </c>
      <c r="F2367" s="159" t="s">
        <v>8</v>
      </c>
      <c r="G2367" s="159" t="s">
        <v>23</v>
      </c>
      <c r="H2367" s="174" t="s">
        <v>58</v>
      </c>
      <c r="I2367" s="175">
        <v>5</v>
      </c>
      <c r="J2367" s="23"/>
    </row>
    <row r="2368" spans="1:10" x14ac:dyDescent="0.25">
      <c r="A2368" s="65" t="str">
        <f t="shared" si="36"/>
        <v xml:space="preserve">Cohort 201642644G4 (exclusief Den Haag)ManTotaalSyriëWetenschappelijk onderwijs (wo) </v>
      </c>
      <c r="B2368" s="159" t="s">
        <v>17</v>
      </c>
      <c r="C2368" s="166">
        <v>42644</v>
      </c>
      <c r="D2368" s="159" t="s">
        <v>15</v>
      </c>
      <c r="E2368" s="159" t="s">
        <v>28</v>
      </c>
      <c r="F2368" s="159" t="s">
        <v>8</v>
      </c>
      <c r="G2368" s="159" t="s">
        <v>23</v>
      </c>
      <c r="H2368" s="174" t="s">
        <v>59</v>
      </c>
      <c r="I2368" s="175">
        <v>0</v>
      </c>
      <c r="J2368" s="23"/>
    </row>
    <row r="2369" spans="1:10" x14ac:dyDescent="0.25">
      <c r="A2369" s="65" t="str">
        <f t="shared" si="36"/>
        <v>Cohort 201642644G4 (exclusief Den Haag)ManTotaalSyriëGeen onderwijs</v>
      </c>
      <c r="B2369" s="159" t="s">
        <v>17</v>
      </c>
      <c r="C2369" s="166">
        <v>42644</v>
      </c>
      <c r="D2369" s="159" t="s">
        <v>15</v>
      </c>
      <c r="E2369" s="159" t="s">
        <v>28</v>
      </c>
      <c r="F2369" s="159" t="s">
        <v>8</v>
      </c>
      <c r="G2369" s="159" t="s">
        <v>23</v>
      </c>
      <c r="H2369" s="159" t="s">
        <v>60</v>
      </c>
      <c r="I2369" s="175">
        <v>635</v>
      </c>
      <c r="J2369" s="23"/>
    </row>
    <row r="2370" spans="1:10" x14ac:dyDescent="0.25">
      <c r="A2370" s="65" t="str">
        <f t="shared" si="36"/>
        <v>Cohort 201642644G4 (exclusief Den Haag)ManTotaalEritreaTotaal</v>
      </c>
      <c r="B2370" s="159" t="s">
        <v>17</v>
      </c>
      <c r="C2370" s="166">
        <v>42644</v>
      </c>
      <c r="D2370" s="159" t="s">
        <v>15</v>
      </c>
      <c r="E2370" s="159" t="s">
        <v>28</v>
      </c>
      <c r="F2370" s="159" t="s">
        <v>8</v>
      </c>
      <c r="G2370" s="159" t="s">
        <v>24</v>
      </c>
      <c r="H2370" s="162" t="s">
        <v>8</v>
      </c>
      <c r="I2370" s="175">
        <v>310</v>
      </c>
      <c r="J2370" s="23"/>
    </row>
    <row r="2371" spans="1:10" x14ac:dyDescent="0.25">
      <c r="A2371" s="65" t="str">
        <f t="shared" si="36"/>
        <v xml:space="preserve">Cohort 201642644G4 (exclusief Den Haag)ManTotaalEritreaPrimair onderwijs </v>
      </c>
      <c r="B2371" s="159" t="s">
        <v>17</v>
      </c>
      <c r="C2371" s="166">
        <v>42644</v>
      </c>
      <c r="D2371" s="159" t="s">
        <v>15</v>
      </c>
      <c r="E2371" s="159" t="s">
        <v>28</v>
      </c>
      <c r="F2371" s="159" t="s">
        <v>8</v>
      </c>
      <c r="G2371" s="159" t="s">
        <v>24</v>
      </c>
      <c r="H2371" s="174" t="s">
        <v>55</v>
      </c>
      <c r="I2371" s="175">
        <v>15</v>
      </c>
      <c r="J2371" s="23"/>
    </row>
    <row r="2372" spans="1:10" x14ac:dyDescent="0.25">
      <c r="A2372" s="65" t="str">
        <f t="shared" si="36"/>
        <v>Cohort 201642644G4 (exclusief Den Haag)ManTotaalEritreaVoortgezet onderwijs</v>
      </c>
      <c r="B2372" s="159" t="s">
        <v>17</v>
      </c>
      <c r="C2372" s="166">
        <v>42644</v>
      </c>
      <c r="D2372" s="159" t="s">
        <v>15</v>
      </c>
      <c r="E2372" s="159" t="s">
        <v>28</v>
      </c>
      <c r="F2372" s="159" t="s">
        <v>8</v>
      </c>
      <c r="G2372" s="159" t="s">
        <v>24</v>
      </c>
      <c r="H2372" s="174" t="s">
        <v>56</v>
      </c>
      <c r="I2372" s="175">
        <v>10</v>
      </c>
      <c r="J2372" s="23"/>
    </row>
    <row r="2373" spans="1:10" x14ac:dyDescent="0.25">
      <c r="A2373" s="65" t="str">
        <f t="shared" ref="A2373:A2436" si="37">B2373&amp;C2373&amp;D2373&amp;E2373&amp;F2373&amp;G2373&amp;H2373</f>
        <v xml:space="preserve">Cohort 201642644G4 (exclusief Den Haag)ManTotaalEritreaMiddelbaar beroepsonderwijs (mbo) </v>
      </c>
      <c r="B2373" s="159" t="s">
        <v>17</v>
      </c>
      <c r="C2373" s="166">
        <v>42644</v>
      </c>
      <c r="D2373" s="159" t="s">
        <v>15</v>
      </c>
      <c r="E2373" s="159" t="s">
        <v>28</v>
      </c>
      <c r="F2373" s="159" t="s">
        <v>8</v>
      </c>
      <c r="G2373" s="159" t="s">
        <v>24</v>
      </c>
      <c r="H2373" s="174" t="s">
        <v>57</v>
      </c>
      <c r="I2373" s="175">
        <v>0</v>
      </c>
      <c r="J2373" s="23"/>
    </row>
    <row r="2374" spans="1:10" x14ac:dyDescent="0.25">
      <c r="A2374" s="65" t="str">
        <f t="shared" si="37"/>
        <v xml:space="preserve">Cohort 201642644G4 (exclusief Den Haag)ManTotaalEritreaHoger beroepsonderwijs (hbo) </v>
      </c>
      <c r="B2374" s="159" t="s">
        <v>17</v>
      </c>
      <c r="C2374" s="166">
        <v>42644</v>
      </c>
      <c r="D2374" s="159" t="s">
        <v>15</v>
      </c>
      <c r="E2374" s="159" t="s">
        <v>28</v>
      </c>
      <c r="F2374" s="159" t="s">
        <v>8</v>
      </c>
      <c r="G2374" s="159" t="s">
        <v>24</v>
      </c>
      <c r="H2374" s="174" t="s">
        <v>58</v>
      </c>
      <c r="I2374" s="175">
        <v>0</v>
      </c>
      <c r="J2374" s="23"/>
    </row>
    <row r="2375" spans="1:10" x14ac:dyDescent="0.25">
      <c r="A2375" s="65" t="str">
        <f t="shared" si="37"/>
        <v xml:space="preserve">Cohort 201642644G4 (exclusief Den Haag)ManTotaalEritreaWetenschappelijk onderwijs (wo) </v>
      </c>
      <c r="B2375" s="159" t="s">
        <v>17</v>
      </c>
      <c r="C2375" s="166">
        <v>42644</v>
      </c>
      <c r="D2375" s="159" t="s">
        <v>15</v>
      </c>
      <c r="E2375" s="159" t="s">
        <v>28</v>
      </c>
      <c r="F2375" s="159" t="s">
        <v>8</v>
      </c>
      <c r="G2375" s="159" t="s">
        <v>24</v>
      </c>
      <c r="H2375" s="174" t="s">
        <v>59</v>
      </c>
      <c r="I2375" s="175">
        <v>0</v>
      </c>
      <c r="J2375" s="23"/>
    </row>
    <row r="2376" spans="1:10" x14ac:dyDescent="0.25">
      <c r="A2376" s="65" t="str">
        <f t="shared" si="37"/>
        <v>Cohort 201642644G4 (exclusief Den Haag)ManTotaalEritreaGeen onderwijs</v>
      </c>
      <c r="B2376" s="159" t="s">
        <v>17</v>
      </c>
      <c r="C2376" s="166">
        <v>42644</v>
      </c>
      <c r="D2376" s="159" t="s">
        <v>15</v>
      </c>
      <c r="E2376" s="159" t="s">
        <v>28</v>
      </c>
      <c r="F2376" s="159" t="s">
        <v>8</v>
      </c>
      <c r="G2376" s="159" t="s">
        <v>24</v>
      </c>
      <c r="H2376" s="159" t="s">
        <v>60</v>
      </c>
      <c r="I2376" s="175">
        <v>290</v>
      </c>
      <c r="J2376" s="23"/>
    </row>
    <row r="2377" spans="1:10" x14ac:dyDescent="0.25">
      <c r="A2377" s="65" t="str">
        <f t="shared" si="37"/>
        <v>Cohort 201642644G4 (exclusief Den Haag)ManTotaalOverigTotaal</v>
      </c>
      <c r="B2377" s="159" t="s">
        <v>17</v>
      </c>
      <c r="C2377" s="166">
        <v>42644</v>
      </c>
      <c r="D2377" s="159" t="s">
        <v>15</v>
      </c>
      <c r="E2377" s="159" t="s">
        <v>28</v>
      </c>
      <c r="F2377" s="159" t="s">
        <v>8</v>
      </c>
      <c r="G2377" s="159" t="s">
        <v>25</v>
      </c>
      <c r="H2377" s="162" t="s">
        <v>8</v>
      </c>
      <c r="I2377" s="175">
        <v>215</v>
      </c>
      <c r="J2377" s="23"/>
    </row>
    <row r="2378" spans="1:10" x14ac:dyDescent="0.25">
      <c r="A2378" s="65" t="str">
        <f t="shared" si="37"/>
        <v xml:space="preserve">Cohort 201642644G4 (exclusief Den Haag)ManTotaalOverigPrimair onderwijs </v>
      </c>
      <c r="B2378" s="159" t="s">
        <v>17</v>
      </c>
      <c r="C2378" s="166">
        <v>42644</v>
      </c>
      <c r="D2378" s="159" t="s">
        <v>15</v>
      </c>
      <c r="E2378" s="159" t="s">
        <v>28</v>
      </c>
      <c r="F2378" s="159" t="s">
        <v>8</v>
      </c>
      <c r="G2378" s="159" t="s">
        <v>25</v>
      </c>
      <c r="H2378" s="174" t="s">
        <v>55</v>
      </c>
      <c r="I2378" s="175">
        <v>30</v>
      </c>
      <c r="J2378" s="23"/>
    </row>
    <row r="2379" spans="1:10" x14ac:dyDescent="0.25">
      <c r="A2379" s="65" t="str">
        <f t="shared" si="37"/>
        <v>Cohort 201642644G4 (exclusief Den Haag)ManTotaalOverigVoortgezet onderwijs</v>
      </c>
      <c r="B2379" s="159" t="s">
        <v>17</v>
      </c>
      <c r="C2379" s="166">
        <v>42644</v>
      </c>
      <c r="D2379" s="159" t="s">
        <v>15</v>
      </c>
      <c r="E2379" s="159" t="s">
        <v>28</v>
      </c>
      <c r="F2379" s="159" t="s">
        <v>8</v>
      </c>
      <c r="G2379" s="159" t="s">
        <v>25</v>
      </c>
      <c r="H2379" s="174" t="s">
        <v>56</v>
      </c>
      <c r="I2379" s="175">
        <v>25</v>
      </c>
      <c r="J2379" s="23"/>
    </row>
    <row r="2380" spans="1:10" x14ac:dyDescent="0.25">
      <c r="A2380" s="65" t="str">
        <f t="shared" si="37"/>
        <v xml:space="preserve">Cohort 201642644G4 (exclusief Den Haag)ManTotaalOverigMiddelbaar beroepsonderwijs (mbo) </v>
      </c>
      <c r="B2380" s="159" t="s">
        <v>17</v>
      </c>
      <c r="C2380" s="166">
        <v>42644</v>
      </c>
      <c r="D2380" s="159" t="s">
        <v>15</v>
      </c>
      <c r="E2380" s="159" t="s">
        <v>28</v>
      </c>
      <c r="F2380" s="159" t="s">
        <v>8</v>
      </c>
      <c r="G2380" s="159" t="s">
        <v>25</v>
      </c>
      <c r="H2380" s="174" t="s">
        <v>57</v>
      </c>
      <c r="I2380" s="175">
        <v>10</v>
      </c>
      <c r="J2380" s="23"/>
    </row>
    <row r="2381" spans="1:10" x14ac:dyDescent="0.25">
      <c r="A2381" s="65" t="str">
        <f t="shared" si="37"/>
        <v xml:space="preserve">Cohort 201642644G4 (exclusief Den Haag)ManTotaalOverigHoger beroepsonderwijs (hbo) </v>
      </c>
      <c r="B2381" s="159" t="s">
        <v>17</v>
      </c>
      <c r="C2381" s="166">
        <v>42644</v>
      </c>
      <c r="D2381" s="159" t="s">
        <v>15</v>
      </c>
      <c r="E2381" s="159" t="s">
        <v>28</v>
      </c>
      <c r="F2381" s="159" t="s">
        <v>8</v>
      </c>
      <c r="G2381" s="159" t="s">
        <v>25</v>
      </c>
      <c r="H2381" s="174" t="s">
        <v>58</v>
      </c>
      <c r="I2381" s="175">
        <v>0</v>
      </c>
      <c r="J2381" s="23"/>
    </row>
    <row r="2382" spans="1:10" x14ac:dyDescent="0.25">
      <c r="A2382" s="65" t="str">
        <f t="shared" si="37"/>
        <v xml:space="preserve">Cohort 201642644G4 (exclusief Den Haag)ManTotaalOverigWetenschappelijk onderwijs (wo) </v>
      </c>
      <c r="B2382" s="159" t="s">
        <v>17</v>
      </c>
      <c r="C2382" s="166">
        <v>42644</v>
      </c>
      <c r="D2382" s="159" t="s">
        <v>15</v>
      </c>
      <c r="E2382" s="159" t="s">
        <v>28</v>
      </c>
      <c r="F2382" s="159" t="s">
        <v>8</v>
      </c>
      <c r="G2382" s="159" t="s">
        <v>25</v>
      </c>
      <c r="H2382" s="174" t="s">
        <v>59</v>
      </c>
      <c r="I2382" s="175">
        <v>0</v>
      </c>
      <c r="J2382" s="23"/>
    </row>
    <row r="2383" spans="1:10" x14ac:dyDescent="0.25">
      <c r="A2383" s="65" t="str">
        <f t="shared" si="37"/>
        <v>Cohort 201642644G4 (exclusief Den Haag)ManTotaalOverigGeen onderwijs</v>
      </c>
      <c r="B2383" s="159" t="s">
        <v>17</v>
      </c>
      <c r="C2383" s="166">
        <v>42644</v>
      </c>
      <c r="D2383" s="159" t="s">
        <v>15</v>
      </c>
      <c r="E2383" s="159" t="s">
        <v>28</v>
      </c>
      <c r="F2383" s="159" t="s">
        <v>8</v>
      </c>
      <c r="G2383" s="159" t="s">
        <v>25</v>
      </c>
      <c r="H2383" s="159" t="s">
        <v>60</v>
      </c>
      <c r="I2383" s="175">
        <v>160</v>
      </c>
      <c r="J2383" s="23"/>
    </row>
    <row r="2384" spans="1:10" x14ac:dyDescent="0.25">
      <c r="A2384" s="65" t="str">
        <f t="shared" si="37"/>
        <v>Cohort 201642644G4 (exclusief Den Haag)Man0 tot 23 jaarTotaalTotaal</v>
      </c>
      <c r="B2384" s="159" t="s">
        <v>17</v>
      </c>
      <c r="C2384" s="166">
        <v>42644</v>
      </c>
      <c r="D2384" s="159" t="s">
        <v>15</v>
      </c>
      <c r="E2384" s="159" t="s">
        <v>28</v>
      </c>
      <c r="F2384" s="159" t="s">
        <v>26</v>
      </c>
      <c r="G2384" s="159" t="s">
        <v>8</v>
      </c>
      <c r="H2384" s="162" t="s">
        <v>8</v>
      </c>
      <c r="I2384" s="175">
        <v>735</v>
      </c>
      <c r="J2384" s="23"/>
    </row>
    <row r="2385" spans="1:10" x14ac:dyDescent="0.25">
      <c r="A2385" s="65" t="str">
        <f t="shared" si="37"/>
        <v xml:space="preserve">Cohort 201642644G4 (exclusief Den Haag)Man0 tot 23 jaarTotaalPrimair onderwijs </v>
      </c>
      <c r="B2385" s="159" t="s">
        <v>17</v>
      </c>
      <c r="C2385" s="166">
        <v>42644</v>
      </c>
      <c r="D2385" s="159" t="s">
        <v>15</v>
      </c>
      <c r="E2385" s="159" t="s">
        <v>28</v>
      </c>
      <c r="F2385" s="159" t="s">
        <v>26</v>
      </c>
      <c r="G2385" s="159" t="s">
        <v>8</v>
      </c>
      <c r="H2385" s="174" t="s">
        <v>55</v>
      </c>
      <c r="I2385" s="175">
        <v>165</v>
      </c>
      <c r="J2385" s="23"/>
    </row>
    <row r="2386" spans="1:10" x14ac:dyDescent="0.25">
      <c r="A2386" s="65" t="str">
        <f t="shared" si="37"/>
        <v>Cohort 201642644G4 (exclusief Den Haag)Man0 tot 23 jaarTotaalVoortgezet onderwijs</v>
      </c>
      <c r="B2386" s="159" t="s">
        <v>17</v>
      </c>
      <c r="C2386" s="166">
        <v>42644</v>
      </c>
      <c r="D2386" s="159" t="s">
        <v>15</v>
      </c>
      <c r="E2386" s="159" t="s">
        <v>28</v>
      </c>
      <c r="F2386" s="159" t="s">
        <v>26</v>
      </c>
      <c r="G2386" s="159" t="s">
        <v>8</v>
      </c>
      <c r="H2386" s="174" t="s">
        <v>56</v>
      </c>
      <c r="I2386" s="175">
        <v>115</v>
      </c>
      <c r="J2386" s="23"/>
    </row>
    <row r="2387" spans="1:10" x14ac:dyDescent="0.25">
      <c r="A2387" s="65" t="str">
        <f t="shared" si="37"/>
        <v xml:space="preserve">Cohort 201642644G4 (exclusief Den Haag)Man0 tot 23 jaarTotaalMiddelbaar beroepsonderwijs (mbo) </v>
      </c>
      <c r="B2387" s="159" t="s">
        <v>17</v>
      </c>
      <c r="C2387" s="166">
        <v>42644</v>
      </c>
      <c r="D2387" s="159" t="s">
        <v>15</v>
      </c>
      <c r="E2387" s="159" t="s">
        <v>28</v>
      </c>
      <c r="F2387" s="159" t="s">
        <v>26</v>
      </c>
      <c r="G2387" s="159" t="s">
        <v>8</v>
      </c>
      <c r="H2387" s="174" t="s">
        <v>57</v>
      </c>
      <c r="I2387" s="175">
        <v>15</v>
      </c>
      <c r="J2387" s="23"/>
    </row>
    <row r="2388" spans="1:10" x14ac:dyDescent="0.25">
      <c r="A2388" s="65" t="str">
        <f t="shared" si="37"/>
        <v xml:space="preserve">Cohort 201642644G4 (exclusief Den Haag)Man0 tot 23 jaarTotaalHoger beroepsonderwijs (hbo) </v>
      </c>
      <c r="B2388" s="159" t="s">
        <v>17</v>
      </c>
      <c r="C2388" s="166">
        <v>42644</v>
      </c>
      <c r="D2388" s="159" t="s">
        <v>15</v>
      </c>
      <c r="E2388" s="159" t="s">
        <v>28</v>
      </c>
      <c r="F2388" s="159" t="s">
        <v>26</v>
      </c>
      <c r="G2388" s="159" t="s">
        <v>8</v>
      </c>
      <c r="H2388" s="174" t="s">
        <v>58</v>
      </c>
      <c r="I2388" s="175">
        <v>0</v>
      </c>
      <c r="J2388" s="23"/>
    </row>
    <row r="2389" spans="1:10" x14ac:dyDescent="0.25">
      <c r="A2389" s="65" t="str">
        <f t="shared" si="37"/>
        <v xml:space="preserve">Cohort 201642644G4 (exclusief Den Haag)Man0 tot 23 jaarTotaalWetenschappelijk onderwijs (wo) </v>
      </c>
      <c r="B2389" s="159" t="s">
        <v>17</v>
      </c>
      <c r="C2389" s="166">
        <v>42644</v>
      </c>
      <c r="D2389" s="159" t="s">
        <v>15</v>
      </c>
      <c r="E2389" s="159" t="s">
        <v>28</v>
      </c>
      <c r="F2389" s="159" t="s">
        <v>26</v>
      </c>
      <c r="G2389" s="159" t="s">
        <v>8</v>
      </c>
      <c r="H2389" s="174" t="s">
        <v>59</v>
      </c>
      <c r="I2389" s="175">
        <v>0</v>
      </c>
      <c r="J2389" s="23"/>
    </row>
    <row r="2390" spans="1:10" x14ac:dyDescent="0.25">
      <c r="A2390" s="65" t="str">
        <f t="shared" si="37"/>
        <v>Cohort 201642644G4 (exclusief Den Haag)Man0 tot 23 jaarTotaalGeen onderwijs</v>
      </c>
      <c r="B2390" s="159" t="s">
        <v>17</v>
      </c>
      <c r="C2390" s="166">
        <v>42644</v>
      </c>
      <c r="D2390" s="159" t="s">
        <v>15</v>
      </c>
      <c r="E2390" s="159" t="s">
        <v>28</v>
      </c>
      <c r="F2390" s="159" t="s">
        <v>26</v>
      </c>
      <c r="G2390" s="159" t="s">
        <v>8</v>
      </c>
      <c r="H2390" s="159" t="s">
        <v>60</v>
      </c>
      <c r="I2390" s="175">
        <v>445</v>
      </c>
      <c r="J2390" s="23"/>
    </row>
    <row r="2391" spans="1:10" x14ac:dyDescent="0.25">
      <c r="A2391" s="65" t="str">
        <f t="shared" si="37"/>
        <v>Cohort 201642644G4 (exclusief Den Haag)Man0 tot 23 jaarSyriëTotaal</v>
      </c>
      <c r="B2391" s="159" t="s">
        <v>17</v>
      </c>
      <c r="C2391" s="166">
        <v>42644</v>
      </c>
      <c r="D2391" s="159" t="s">
        <v>15</v>
      </c>
      <c r="E2391" s="159" t="s">
        <v>28</v>
      </c>
      <c r="F2391" s="159" t="s">
        <v>26</v>
      </c>
      <c r="G2391" s="159" t="s">
        <v>23</v>
      </c>
      <c r="H2391" s="162" t="s">
        <v>8</v>
      </c>
      <c r="I2391" s="175">
        <v>495</v>
      </c>
      <c r="J2391" s="23"/>
    </row>
    <row r="2392" spans="1:10" x14ac:dyDescent="0.25">
      <c r="A2392" s="65" t="str">
        <f t="shared" si="37"/>
        <v xml:space="preserve">Cohort 201642644G4 (exclusief Den Haag)Man0 tot 23 jaarSyriëPrimair onderwijs </v>
      </c>
      <c r="B2392" s="159" t="s">
        <v>17</v>
      </c>
      <c r="C2392" s="166">
        <v>42644</v>
      </c>
      <c r="D2392" s="159" t="s">
        <v>15</v>
      </c>
      <c r="E2392" s="159" t="s">
        <v>28</v>
      </c>
      <c r="F2392" s="159" t="s">
        <v>26</v>
      </c>
      <c r="G2392" s="159" t="s">
        <v>23</v>
      </c>
      <c r="H2392" s="174" t="s">
        <v>55</v>
      </c>
      <c r="I2392" s="175">
        <v>120</v>
      </c>
      <c r="J2392" s="23"/>
    </row>
    <row r="2393" spans="1:10" x14ac:dyDescent="0.25">
      <c r="A2393" s="65" t="str">
        <f t="shared" si="37"/>
        <v>Cohort 201642644G4 (exclusief Den Haag)Man0 tot 23 jaarSyriëVoortgezet onderwijs</v>
      </c>
      <c r="B2393" s="159" t="s">
        <v>17</v>
      </c>
      <c r="C2393" s="166">
        <v>42644</v>
      </c>
      <c r="D2393" s="159" t="s">
        <v>15</v>
      </c>
      <c r="E2393" s="159" t="s">
        <v>28</v>
      </c>
      <c r="F2393" s="159" t="s">
        <v>26</v>
      </c>
      <c r="G2393" s="159" t="s">
        <v>23</v>
      </c>
      <c r="H2393" s="174" t="s">
        <v>56</v>
      </c>
      <c r="I2393" s="175">
        <v>85</v>
      </c>
      <c r="J2393" s="23"/>
    </row>
    <row r="2394" spans="1:10" x14ac:dyDescent="0.25">
      <c r="A2394" s="65" t="str">
        <f t="shared" si="37"/>
        <v xml:space="preserve">Cohort 201642644G4 (exclusief Den Haag)Man0 tot 23 jaarSyriëMiddelbaar beroepsonderwijs (mbo) </v>
      </c>
      <c r="B2394" s="159" t="s">
        <v>17</v>
      </c>
      <c r="C2394" s="166">
        <v>42644</v>
      </c>
      <c r="D2394" s="159" t="s">
        <v>15</v>
      </c>
      <c r="E2394" s="159" t="s">
        <v>28</v>
      </c>
      <c r="F2394" s="159" t="s">
        <v>26</v>
      </c>
      <c r="G2394" s="159" t="s">
        <v>23</v>
      </c>
      <c r="H2394" s="174" t="s">
        <v>57</v>
      </c>
      <c r="I2394" s="175">
        <v>10</v>
      </c>
      <c r="J2394" s="23"/>
    </row>
    <row r="2395" spans="1:10" x14ac:dyDescent="0.25">
      <c r="A2395" s="65" t="str">
        <f t="shared" si="37"/>
        <v xml:space="preserve">Cohort 201642644G4 (exclusief Den Haag)Man0 tot 23 jaarSyriëHoger beroepsonderwijs (hbo) </v>
      </c>
      <c r="B2395" s="159" t="s">
        <v>17</v>
      </c>
      <c r="C2395" s="166">
        <v>42644</v>
      </c>
      <c r="D2395" s="159" t="s">
        <v>15</v>
      </c>
      <c r="E2395" s="159" t="s">
        <v>28</v>
      </c>
      <c r="F2395" s="159" t="s">
        <v>26</v>
      </c>
      <c r="G2395" s="159" t="s">
        <v>23</v>
      </c>
      <c r="H2395" s="174" t="s">
        <v>58</v>
      </c>
      <c r="I2395" s="175">
        <v>0</v>
      </c>
      <c r="J2395" s="23"/>
    </row>
    <row r="2396" spans="1:10" x14ac:dyDescent="0.25">
      <c r="A2396" s="65" t="str">
        <f t="shared" si="37"/>
        <v xml:space="preserve">Cohort 201642644G4 (exclusief Den Haag)Man0 tot 23 jaarSyriëWetenschappelijk onderwijs (wo) </v>
      </c>
      <c r="B2396" s="159" t="s">
        <v>17</v>
      </c>
      <c r="C2396" s="166">
        <v>42644</v>
      </c>
      <c r="D2396" s="159" t="s">
        <v>15</v>
      </c>
      <c r="E2396" s="159" t="s">
        <v>28</v>
      </c>
      <c r="F2396" s="159" t="s">
        <v>26</v>
      </c>
      <c r="G2396" s="159" t="s">
        <v>23</v>
      </c>
      <c r="H2396" s="174" t="s">
        <v>59</v>
      </c>
      <c r="I2396" s="175">
        <v>0</v>
      </c>
      <c r="J2396" s="23"/>
    </row>
    <row r="2397" spans="1:10" x14ac:dyDescent="0.25">
      <c r="A2397" s="65" t="str">
        <f t="shared" si="37"/>
        <v>Cohort 201642644G4 (exclusief Den Haag)Man0 tot 23 jaarSyriëGeen onderwijs</v>
      </c>
      <c r="B2397" s="159" t="s">
        <v>17</v>
      </c>
      <c r="C2397" s="166">
        <v>42644</v>
      </c>
      <c r="D2397" s="159" t="s">
        <v>15</v>
      </c>
      <c r="E2397" s="159" t="s">
        <v>28</v>
      </c>
      <c r="F2397" s="159" t="s">
        <v>26</v>
      </c>
      <c r="G2397" s="159" t="s">
        <v>23</v>
      </c>
      <c r="H2397" s="159" t="s">
        <v>60</v>
      </c>
      <c r="I2397" s="175">
        <v>280</v>
      </c>
      <c r="J2397" s="23"/>
    </row>
    <row r="2398" spans="1:10" x14ac:dyDescent="0.25">
      <c r="A2398" s="65" t="str">
        <f t="shared" si="37"/>
        <v>Cohort 201642644G4 (exclusief Den Haag)Man0 tot 23 jaarEritreaTotaal</v>
      </c>
      <c r="B2398" s="159" t="s">
        <v>17</v>
      </c>
      <c r="C2398" s="166">
        <v>42644</v>
      </c>
      <c r="D2398" s="159" t="s">
        <v>15</v>
      </c>
      <c r="E2398" s="159" t="s">
        <v>28</v>
      </c>
      <c r="F2398" s="159" t="s">
        <v>26</v>
      </c>
      <c r="G2398" s="159" t="s">
        <v>24</v>
      </c>
      <c r="H2398" s="162" t="s">
        <v>8</v>
      </c>
      <c r="I2398" s="175">
        <v>130</v>
      </c>
      <c r="J2398" s="23"/>
    </row>
    <row r="2399" spans="1:10" x14ac:dyDescent="0.25">
      <c r="A2399" s="65" t="str">
        <f t="shared" si="37"/>
        <v xml:space="preserve">Cohort 201642644G4 (exclusief Den Haag)Man0 tot 23 jaarEritreaPrimair onderwijs </v>
      </c>
      <c r="B2399" s="159" t="s">
        <v>17</v>
      </c>
      <c r="C2399" s="166">
        <v>42644</v>
      </c>
      <c r="D2399" s="159" t="s">
        <v>15</v>
      </c>
      <c r="E2399" s="159" t="s">
        <v>28</v>
      </c>
      <c r="F2399" s="159" t="s">
        <v>26</v>
      </c>
      <c r="G2399" s="159" t="s">
        <v>24</v>
      </c>
      <c r="H2399" s="174" t="s">
        <v>55</v>
      </c>
      <c r="I2399" s="175">
        <v>15</v>
      </c>
      <c r="J2399" s="23"/>
    </row>
    <row r="2400" spans="1:10" x14ac:dyDescent="0.25">
      <c r="A2400" s="65" t="str">
        <f t="shared" si="37"/>
        <v>Cohort 201642644G4 (exclusief Den Haag)Man0 tot 23 jaarEritreaVoortgezet onderwijs</v>
      </c>
      <c r="B2400" s="159" t="s">
        <v>17</v>
      </c>
      <c r="C2400" s="166">
        <v>42644</v>
      </c>
      <c r="D2400" s="159" t="s">
        <v>15</v>
      </c>
      <c r="E2400" s="159" t="s">
        <v>28</v>
      </c>
      <c r="F2400" s="159" t="s">
        <v>26</v>
      </c>
      <c r="G2400" s="159" t="s">
        <v>24</v>
      </c>
      <c r="H2400" s="174" t="s">
        <v>56</v>
      </c>
      <c r="I2400" s="175">
        <v>10</v>
      </c>
      <c r="J2400" s="23"/>
    </row>
    <row r="2401" spans="1:10" x14ac:dyDescent="0.25">
      <c r="A2401" s="65" t="str">
        <f t="shared" si="37"/>
        <v xml:space="preserve">Cohort 201642644G4 (exclusief Den Haag)Man0 tot 23 jaarEritreaMiddelbaar beroepsonderwijs (mbo) </v>
      </c>
      <c r="B2401" s="159" t="s">
        <v>17</v>
      </c>
      <c r="C2401" s="166">
        <v>42644</v>
      </c>
      <c r="D2401" s="159" t="s">
        <v>15</v>
      </c>
      <c r="E2401" s="159" t="s">
        <v>28</v>
      </c>
      <c r="F2401" s="159" t="s">
        <v>26</v>
      </c>
      <c r="G2401" s="159" t="s">
        <v>24</v>
      </c>
      <c r="H2401" s="174" t="s">
        <v>57</v>
      </c>
      <c r="I2401" s="175">
        <v>0</v>
      </c>
      <c r="J2401" s="23"/>
    </row>
    <row r="2402" spans="1:10" x14ac:dyDescent="0.25">
      <c r="A2402" s="65" t="str">
        <f t="shared" si="37"/>
        <v xml:space="preserve">Cohort 201642644G4 (exclusief Den Haag)Man0 tot 23 jaarEritreaHoger beroepsonderwijs (hbo) </v>
      </c>
      <c r="B2402" s="159" t="s">
        <v>17</v>
      </c>
      <c r="C2402" s="166">
        <v>42644</v>
      </c>
      <c r="D2402" s="159" t="s">
        <v>15</v>
      </c>
      <c r="E2402" s="159" t="s">
        <v>28</v>
      </c>
      <c r="F2402" s="159" t="s">
        <v>26</v>
      </c>
      <c r="G2402" s="159" t="s">
        <v>24</v>
      </c>
      <c r="H2402" s="174" t="s">
        <v>58</v>
      </c>
      <c r="I2402" s="175">
        <v>0</v>
      </c>
      <c r="J2402" s="23"/>
    </row>
    <row r="2403" spans="1:10" x14ac:dyDescent="0.25">
      <c r="A2403" s="65" t="str">
        <f t="shared" si="37"/>
        <v xml:space="preserve">Cohort 201642644G4 (exclusief Den Haag)Man0 tot 23 jaarEritreaWetenschappelijk onderwijs (wo) </v>
      </c>
      <c r="B2403" s="159" t="s">
        <v>17</v>
      </c>
      <c r="C2403" s="166">
        <v>42644</v>
      </c>
      <c r="D2403" s="159" t="s">
        <v>15</v>
      </c>
      <c r="E2403" s="159" t="s">
        <v>28</v>
      </c>
      <c r="F2403" s="159" t="s">
        <v>26</v>
      </c>
      <c r="G2403" s="159" t="s">
        <v>24</v>
      </c>
      <c r="H2403" s="174" t="s">
        <v>59</v>
      </c>
      <c r="I2403" s="175">
        <v>0</v>
      </c>
      <c r="J2403" s="23"/>
    </row>
    <row r="2404" spans="1:10" x14ac:dyDescent="0.25">
      <c r="A2404" s="65" t="str">
        <f t="shared" si="37"/>
        <v>Cohort 201642644G4 (exclusief Den Haag)Man0 tot 23 jaarEritreaGeen onderwijs</v>
      </c>
      <c r="B2404" s="159" t="s">
        <v>17</v>
      </c>
      <c r="C2404" s="166">
        <v>42644</v>
      </c>
      <c r="D2404" s="159" t="s">
        <v>15</v>
      </c>
      <c r="E2404" s="159" t="s">
        <v>28</v>
      </c>
      <c r="F2404" s="159" t="s">
        <v>26</v>
      </c>
      <c r="G2404" s="159" t="s">
        <v>24</v>
      </c>
      <c r="H2404" s="159" t="s">
        <v>60</v>
      </c>
      <c r="I2404" s="175">
        <v>105</v>
      </c>
      <c r="J2404" s="23"/>
    </row>
    <row r="2405" spans="1:10" x14ac:dyDescent="0.25">
      <c r="A2405" s="65" t="str">
        <f t="shared" si="37"/>
        <v>Cohort 201642644G4 (exclusief Den Haag)Man0 tot 23 jaarOverigTotaal</v>
      </c>
      <c r="B2405" s="159" t="s">
        <v>17</v>
      </c>
      <c r="C2405" s="166">
        <v>42644</v>
      </c>
      <c r="D2405" s="159" t="s">
        <v>15</v>
      </c>
      <c r="E2405" s="159" t="s">
        <v>28</v>
      </c>
      <c r="F2405" s="159" t="s">
        <v>26</v>
      </c>
      <c r="G2405" s="159" t="s">
        <v>25</v>
      </c>
      <c r="H2405" s="162" t="s">
        <v>8</v>
      </c>
      <c r="I2405" s="175">
        <v>115</v>
      </c>
      <c r="J2405" s="23"/>
    </row>
    <row r="2406" spans="1:10" x14ac:dyDescent="0.25">
      <c r="A2406" s="65" t="str">
        <f t="shared" si="37"/>
        <v xml:space="preserve">Cohort 201642644G4 (exclusief Den Haag)Man0 tot 23 jaarOverigPrimair onderwijs </v>
      </c>
      <c r="B2406" s="159" t="s">
        <v>17</v>
      </c>
      <c r="C2406" s="166">
        <v>42644</v>
      </c>
      <c r="D2406" s="159" t="s">
        <v>15</v>
      </c>
      <c r="E2406" s="159" t="s">
        <v>28</v>
      </c>
      <c r="F2406" s="159" t="s">
        <v>26</v>
      </c>
      <c r="G2406" s="159" t="s">
        <v>25</v>
      </c>
      <c r="H2406" s="174" t="s">
        <v>55</v>
      </c>
      <c r="I2406" s="175">
        <v>30</v>
      </c>
      <c r="J2406" s="23"/>
    </row>
    <row r="2407" spans="1:10" x14ac:dyDescent="0.25">
      <c r="A2407" s="65" t="str">
        <f t="shared" si="37"/>
        <v>Cohort 201642644G4 (exclusief Den Haag)Man0 tot 23 jaarOverigVoortgezet onderwijs</v>
      </c>
      <c r="B2407" s="159" t="s">
        <v>17</v>
      </c>
      <c r="C2407" s="166">
        <v>42644</v>
      </c>
      <c r="D2407" s="159" t="s">
        <v>15</v>
      </c>
      <c r="E2407" s="159" t="s">
        <v>28</v>
      </c>
      <c r="F2407" s="159" t="s">
        <v>26</v>
      </c>
      <c r="G2407" s="159" t="s">
        <v>25</v>
      </c>
      <c r="H2407" s="174" t="s">
        <v>56</v>
      </c>
      <c r="I2407" s="175">
        <v>25</v>
      </c>
      <c r="J2407" s="23"/>
    </row>
    <row r="2408" spans="1:10" x14ac:dyDescent="0.25">
      <c r="A2408" s="65" t="str">
        <f t="shared" si="37"/>
        <v xml:space="preserve">Cohort 201642644G4 (exclusief Den Haag)Man0 tot 23 jaarOverigMiddelbaar beroepsonderwijs (mbo) </v>
      </c>
      <c r="B2408" s="159" t="s">
        <v>17</v>
      </c>
      <c r="C2408" s="166">
        <v>42644</v>
      </c>
      <c r="D2408" s="159" t="s">
        <v>15</v>
      </c>
      <c r="E2408" s="159" t="s">
        <v>28</v>
      </c>
      <c r="F2408" s="159" t="s">
        <v>26</v>
      </c>
      <c r="G2408" s="159" t="s">
        <v>25</v>
      </c>
      <c r="H2408" s="174" t="s">
        <v>57</v>
      </c>
      <c r="I2408" s="175">
        <v>5</v>
      </c>
      <c r="J2408" s="23"/>
    </row>
    <row r="2409" spans="1:10" x14ac:dyDescent="0.25">
      <c r="A2409" s="65" t="str">
        <f t="shared" si="37"/>
        <v xml:space="preserve">Cohort 201642644G4 (exclusief Den Haag)Man0 tot 23 jaarOverigHoger beroepsonderwijs (hbo) </v>
      </c>
      <c r="B2409" s="159" t="s">
        <v>17</v>
      </c>
      <c r="C2409" s="166">
        <v>42644</v>
      </c>
      <c r="D2409" s="159" t="s">
        <v>15</v>
      </c>
      <c r="E2409" s="159" t="s">
        <v>28</v>
      </c>
      <c r="F2409" s="159" t="s">
        <v>26</v>
      </c>
      <c r="G2409" s="159" t="s">
        <v>25</v>
      </c>
      <c r="H2409" s="174" t="s">
        <v>58</v>
      </c>
      <c r="I2409" s="175">
        <v>0</v>
      </c>
      <c r="J2409" s="23"/>
    </row>
    <row r="2410" spans="1:10" x14ac:dyDescent="0.25">
      <c r="A2410" s="65" t="str">
        <f t="shared" si="37"/>
        <v xml:space="preserve">Cohort 201642644G4 (exclusief Den Haag)Man0 tot 23 jaarOverigWetenschappelijk onderwijs (wo) </v>
      </c>
      <c r="B2410" s="159" t="s">
        <v>17</v>
      </c>
      <c r="C2410" s="166">
        <v>42644</v>
      </c>
      <c r="D2410" s="159" t="s">
        <v>15</v>
      </c>
      <c r="E2410" s="159" t="s">
        <v>28</v>
      </c>
      <c r="F2410" s="159" t="s">
        <v>26</v>
      </c>
      <c r="G2410" s="159" t="s">
        <v>25</v>
      </c>
      <c r="H2410" s="174" t="s">
        <v>59</v>
      </c>
      <c r="I2410" s="175">
        <v>0</v>
      </c>
      <c r="J2410" s="23"/>
    </row>
    <row r="2411" spans="1:10" x14ac:dyDescent="0.25">
      <c r="A2411" s="65" t="str">
        <f t="shared" si="37"/>
        <v>Cohort 201642644G4 (exclusief Den Haag)Man0 tot 23 jaarOverigGeen onderwijs</v>
      </c>
      <c r="B2411" s="159" t="s">
        <v>17</v>
      </c>
      <c r="C2411" s="166">
        <v>42644</v>
      </c>
      <c r="D2411" s="159" t="s">
        <v>15</v>
      </c>
      <c r="E2411" s="159" t="s">
        <v>28</v>
      </c>
      <c r="F2411" s="159" t="s">
        <v>26</v>
      </c>
      <c r="G2411" s="159" t="s">
        <v>25</v>
      </c>
      <c r="H2411" s="159" t="s">
        <v>60</v>
      </c>
      <c r="I2411" s="175">
        <v>60</v>
      </c>
      <c r="J2411" s="23"/>
    </row>
    <row r="2412" spans="1:10" x14ac:dyDescent="0.25">
      <c r="A2412" s="65" t="str">
        <f t="shared" si="37"/>
        <v>Cohort 201642644G4 (exclusief Den Haag)Man23 tot 30 jaarTotaalTotaal</v>
      </c>
      <c r="B2412" s="159" t="s">
        <v>17</v>
      </c>
      <c r="C2412" s="166">
        <v>42644</v>
      </c>
      <c r="D2412" s="159" t="s">
        <v>15</v>
      </c>
      <c r="E2412" s="159" t="s">
        <v>28</v>
      </c>
      <c r="F2412" s="159" t="s">
        <v>61</v>
      </c>
      <c r="G2412" s="159" t="s">
        <v>8</v>
      </c>
      <c r="H2412" s="162" t="s">
        <v>8</v>
      </c>
      <c r="I2412" s="175">
        <v>645</v>
      </c>
      <c r="J2412" s="23"/>
    </row>
    <row r="2413" spans="1:10" x14ac:dyDescent="0.25">
      <c r="A2413" s="65" t="str">
        <f t="shared" si="37"/>
        <v xml:space="preserve">Cohort 201642644G4 (exclusief Den Haag)Man23 tot 30 jaarTotaalPrimair onderwijs </v>
      </c>
      <c r="B2413" s="159" t="s">
        <v>17</v>
      </c>
      <c r="C2413" s="166">
        <v>42644</v>
      </c>
      <c r="D2413" s="159" t="s">
        <v>15</v>
      </c>
      <c r="E2413" s="159" t="s">
        <v>28</v>
      </c>
      <c r="F2413" s="159" t="s">
        <v>61</v>
      </c>
      <c r="G2413" s="159" t="s">
        <v>8</v>
      </c>
      <c r="H2413" s="174" t="s">
        <v>55</v>
      </c>
      <c r="I2413" s="175">
        <v>0</v>
      </c>
      <c r="J2413" s="23"/>
    </row>
    <row r="2414" spans="1:10" x14ac:dyDescent="0.25">
      <c r="A2414" s="65" t="str">
        <f t="shared" si="37"/>
        <v>Cohort 201642644G4 (exclusief Den Haag)Man23 tot 30 jaarTotaalVoortgezet onderwijs</v>
      </c>
      <c r="B2414" s="159" t="s">
        <v>17</v>
      </c>
      <c r="C2414" s="166">
        <v>42644</v>
      </c>
      <c r="D2414" s="159" t="s">
        <v>15</v>
      </c>
      <c r="E2414" s="159" t="s">
        <v>28</v>
      </c>
      <c r="F2414" s="159" t="s">
        <v>61</v>
      </c>
      <c r="G2414" s="159" t="s">
        <v>8</v>
      </c>
      <c r="H2414" s="174" t="s">
        <v>56</v>
      </c>
      <c r="I2414" s="175">
        <v>0</v>
      </c>
      <c r="J2414" s="23"/>
    </row>
    <row r="2415" spans="1:10" x14ac:dyDescent="0.25">
      <c r="A2415" s="65" t="str">
        <f t="shared" si="37"/>
        <v xml:space="preserve">Cohort 201642644G4 (exclusief Den Haag)Man23 tot 30 jaarTotaalMiddelbaar beroepsonderwijs (mbo) </v>
      </c>
      <c r="B2415" s="159" t="s">
        <v>17</v>
      </c>
      <c r="C2415" s="166">
        <v>42644</v>
      </c>
      <c r="D2415" s="159" t="s">
        <v>15</v>
      </c>
      <c r="E2415" s="159" t="s">
        <v>28</v>
      </c>
      <c r="F2415" s="159" t="s">
        <v>61</v>
      </c>
      <c r="G2415" s="159" t="s">
        <v>8</v>
      </c>
      <c r="H2415" s="174" t="s">
        <v>57</v>
      </c>
      <c r="I2415" s="175">
        <v>10</v>
      </c>
      <c r="J2415" s="23"/>
    </row>
    <row r="2416" spans="1:10" x14ac:dyDescent="0.25">
      <c r="A2416" s="65" t="str">
        <f t="shared" si="37"/>
        <v xml:space="preserve">Cohort 201642644G4 (exclusief Den Haag)Man23 tot 30 jaarTotaalHoger beroepsonderwijs (hbo) </v>
      </c>
      <c r="B2416" s="159" t="s">
        <v>17</v>
      </c>
      <c r="C2416" s="166">
        <v>42644</v>
      </c>
      <c r="D2416" s="159" t="s">
        <v>15</v>
      </c>
      <c r="E2416" s="159" t="s">
        <v>28</v>
      </c>
      <c r="F2416" s="159" t="s">
        <v>61</v>
      </c>
      <c r="G2416" s="159" t="s">
        <v>8</v>
      </c>
      <c r="H2416" s="174" t="s">
        <v>58</v>
      </c>
      <c r="I2416" s="175">
        <v>0</v>
      </c>
      <c r="J2416" s="23"/>
    </row>
    <row r="2417" spans="1:10" x14ac:dyDescent="0.25">
      <c r="A2417" s="65" t="str">
        <f t="shared" si="37"/>
        <v xml:space="preserve">Cohort 201642644G4 (exclusief Den Haag)Man23 tot 30 jaarTotaalWetenschappelijk onderwijs (wo) </v>
      </c>
      <c r="B2417" s="159" t="s">
        <v>17</v>
      </c>
      <c r="C2417" s="166">
        <v>42644</v>
      </c>
      <c r="D2417" s="159" t="s">
        <v>15</v>
      </c>
      <c r="E2417" s="159" t="s">
        <v>28</v>
      </c>
      <c r="F2417" s="159" t="s">
        <v>61</v>
      </c>
      <c r="G2417" s="159" t="s">
        <v>8</v>
      </c>
      <c r="H2417" s="174" t="s">
        <v>59</v>
      </c>
      <c r="I2417" s="175">
        <v>0</v>
      </c>
      <c r="J2417" s="23"/>
    </row>
    <row r="2418" spans="1:10" x14ac:dyDescent="0.25">
      <c r="A2418" s="65" t="str">
        <f t="shared" si="37"/>
        <v>Cohort 201642644G4 (exclusief Den Haag)Man23 tot 30 jaarTotaalGeen onderwijs</v>
      </c>
      <c r="B2418" s="159" t="s">
        <v>17</v>
      </c>
      <c r="C2418" s="166">
        <v>42644</v>
      </c>
      <c r="D2418" s="159" t="s">
        <v>15</v>
      </c>
      <c r="E2418" s="159" t="s">
        <v>28</v>
      </c>
      <c r="F2418" s="159" t="s">
        <v>61</v>
      </c>
      <c r="G2418" s="159" t="s">
        <v>8</v>
      </c>
      <c r="H2418" s="159" t="s">
        <v>60</v>
      </c>
      <c r="I2418" s="175">
        <v>635</v>
      </c>
      <c r="J2418" s="23"/>
    </row>
    <row r="2419" spans="1:10" x14ac:dyDescent="0.25">
      <c r="A2419" s="65" t="str">
        <f t="shared" si="37"/>
        <v>Cohort 201642644G4 (exclusief Den Haag)Man23 tot 30 jaarSyriëTotaal</v>
      </c>
      <c r="B2419" s="159" t="s">
        <v>17</v>
      </c>
      <c r="C2419" s="166">
        <v>42644</v>
      </c>
      <c r="D2419" s="159" t="s">
        <v>15</v>
      </c>
      <c r="E2419" s="159" t="s">
        <v>28</v>
      </c>
      <c r="F2419" s="159" t="s">
        <v>61</v>
      </c>
      <c r="G2419" s="159" t="s">
        <v>23</v>
      </c>
      <c r="H2419" s="162" t="s">
        <v>8</v>
      </c>
      <c r="I2419" s="175">
        <v>365</v>
      </c>
      <c r="J2419" s="23"/>
    </row>
    <row r="2420" spans="1:10" x14ac:dyDescent="0.25">
      <c r="A2420" s="65" t="str">
        <f t="shared" si="37"/>
        <v xml:space="preserve">Cohort 201642644G4 (exclusief Den Haag)Man23 tot 30 jaarSyriëPrimair onderwijs </v>
      </c>
      <c r="B2420" s="159" t="s">
        <v>17</v>
      </c>
      <c r="C2420" s="166">
        <v>42644</v>
      </c>
      <c r="D2420" s="159" t="s">
        <v>15</v>
      </c>
      <c r="E2420" s="159" t="s">
        <v>28</v>
      </c>
      <c r="F2420" s="159" t="s">
        <v>61</v>
      </c>
      <c r="G2420" s="159" t="s">
        <v>23</v>
      </c>
      <c r="H2420" s="174" t="s">
        <v>55</v>
      </c>
      <c r="I2420" s="175">
        <v>0</v>
      </c>
      <c r="J2420" s="23"/>
    </row>
    <row r="2421" spans="1:10" x14ac:dyDescent="0.25">
      <c r="A2421" s="65" t="str">
        <f t="shared" si="37"/>
        <v>Cohort 201642644G4 (exclusief Den Haag)Man23 tot 30 jaarSyriëVoortgezet onderwijs</v>
      </c>
      <c r="B2421" s="159" t="s">
        <v>17</v>
      </c>
      <c r="C2421" s="166">
        <v>42644</v>
      </c>
      <c r="D2421" s="159" t="s">
        <v>15</v>
      </c>
      <c r="E2421" s="159" t="s">
        <v>28</v>
      </c>
      <c r="F2421" s="159" t="s">
        <v>61</v>
      </c>
      <c r="G2421" s="159" t="s">
        <v>23</v>
      </c>
      <c r="H2421" s="174" t="s">
        <v>56</v>
      </c>
      <c r="I2421" s="175">
        <v>0</v>
      </c>
      <c r="J2421" s="23"/>
    </row>
    <row r="2422" spans="1:10" x14ac:dyDescent="0.25">
      <c r="A2422" s="65" t="str">
        <f t="shared" si="37"/>
        <v xml:space="preserve">Cohort 201642644G4 (exclusief Den Haag)Man23 tot 30 jaarSyriëMiddelbaar beroepsonderwijs (mbo) </v>
      </c>
      <c r="B2422" s="159" t="s">
        <v>17</v>
      </c>
      <c r="C2422" s="166">
        <v>42644</v>
      </c>
      <c r="D2422" s="159" t="s">
        <v>15</v>
      </c>
      <c r="E2422" s="159" t="s">
        <v>28</v>
      </c>
      <c r="F2422" s="159" t="s">
        <v>61</v>
      </c>
      <c r="G2422" s="159" t="s">
        <v>23</v>
      </c>
      <c r="H2422" s="174" t="s">
        <v>57</v>
      </c>
      <c r="I2422" s="175">
        <v>5</v>
      </c>
      <c r="J2422" s="23"/>
    </row>
    <row r="2423" spans="1:10" x14ac:dyDescent="0.25">
      <c r="A2423" s="65" t="str">
        <f t="shared" si="37"/>
        <v xml:space="preserve">Cohort 201642644G4 (exclusief Den Haag)Man23 tot 30 jaarSyriëHoger beroepsonderwijs (hbo) </v>
      </c>
      <c r="B2423" s="159" t="s">
        <v>17</v>
      </c>
      <c r="C2423" s="166">
        <v>42644</v>
      </c>
      <c r="D2423" s="159" t="s">
        <v>15</v>
      </c>
      <c r="E2423" s="159" t="s">
        <v>28</v>
      </c>
      <c r="F2423" s="159" t="s">
        <v>61</v>
      </c>
      <c r="G2423" s="159" t="s">
        <v>23</v>
      </c>
      <c r="H2423" s="174" t="s">
        <v>58</v>
      </c>
      <c r="I2423" s="175">
        <v>0</v>
      </c>
      <c r="J2423" s="23"/>
    </row>
    <row r="2424" spans="1:10" x14ac:dyDescent="0.25">
      <c r="A2424" s="65" t="str">
        <f t="shared" si="37"/>
        <v xml:space="preserve">Cohort 201642644G4 (exclusief Den Haag)Man23 tot 30 jaarSyriëWetenschappelijk onderwijs (wo) </v>
      </c>
      <c r="B2424" s="159" t="s">
        <v>17</v>
      </c>
      <c r="C2424" s="166">
        <v>42644</v>
      </c>
      <c r="D2424" s="159" t="s">
        <v>15</v>
      </c>
      <c r="E2424" s="159" t="s">
        <v>28</v>
      </c>
      <c r="F2424" s="159" t="s">
        <v>61</v>
      </c>
      <c r="G2424" s="159" t="s">
        <v>23</v>
      </c>
      <c r="H2424" s="174" t="s">
        <v>59</v>
      </c>
      <c r="I2424" s="175">
        <v>0</v>
      </c>
      <c r="J2424" s="23"/>
    </row>
    <row r="2425" spans="1:10" x14ac:dyDescent="0.25">
      <c r="A2425" s="65" t="str">
        <f t="shared" si="37"/>
        <v>Cohort 201642644G4 (exclusief Den Haag)Man23 tot 30 jaarSyriëGeen onderwijs</v>
      </c>
      <c r="B2425" s="159" t="s">
        <v>17</v>
      </c>
      <c r="C2425" s="166">
        <v>42644</v>
      </c>
      <c r="D2425" s="159" t="s">
        <v>15</v>
      </c>
      <c r="E2425" s="159" t="s">
        <v>28</v>
      </c>
      <c r="F2425" s="159" t="s">
        <v>61</v>
      </c>
      <c r="G2425" s="159" t="s">
        <v>23</v>
      </c>
      <c r="H2425" s="159" t="s">
        <v>60</v>
      </c>
      <c r="I2425" s="175">
        <v>355</v>
      </c>
      <c r="J2425" s="23"/>
    </row>
    <row r="2426" spans="1:10" x14ac:dyDescent="0.25">
      <c r="A2426" s="65" t="str">
        <f t="shared" si="37"/>
        <v>Cohort 201642644G4 (exclusief Den Haag)Man23 tot 30 jaarEritreaTotaal</v>
      </c>
      <c r="B2426" s="159" t="s">
        <v>17</v>
      </c>
      <c r="C2426" s="166">
        <v>42644</v>
      </c>
      <c r="D2426" s="159" t="s">
        <v>15</v>
      </c>
      <c r="E2426" s="159" t="s">
        <v>28</v>
      </c>
      <c r="F2426" s="159" t="s">
        <v>61</v>
      </c>
      <c r="G2426" s="159" t="s">
        <v>24</v>
      </c>
      <c r="H2426" s="162" t="s">
        <v>8</v>
      </c>
      <c r="I2426" s="175">
        <v>180</v>
      </c>
      <c r="J2426" s="23"/>
    </row>
    <row r="2427" spans="1:10" x14ac:dyDescent="0.25">
      <c r="A2427" s="65" t="str">
        <f t="shared" si="37"/>
        <v xml:space="preserve">Cohort 201642644G4 (exclusief Den Haag)Man23 tot 30 jaarEritreaPrimair onderwijs </v>
      </c>
      <c r="B2427" s="159" t="s">
        <v>17</v>
      </c>
      <c r="C2427" s="166">
        <v>42644</v>
      </c>
      <c r="D2427" s="159" t="s">
        <v>15</v>
      </c>
      <c r="E2427" s="159" t="s">
        <v>28</v>
      </c>
      <c r="F2427" s="159" t="s">
        <v>61</v>
      </c>
      <c r="G2427" s="159" t="s">
        <v>24</v>
      </c>
      <c r="H2427" s="174" t="s">
        <v>55</v>
      </c>
      <c r="I2427" s="175">
        <v>0</v>
      </c>
      <c r="J2427" s="23"/>
    </row>
    <row r="2428" spans="1:10" x14ac:dyDescent="0.25">
      <c r="A2428" s="65" t="str">
        <f t="shared" si="37"/>
        <v>Cohort 201642644G4 (exclusief Den Haag)Man23 tot 30 jaarEritreaVoortgezet onderwijs</v>
      </c>
      <c r="B2428" s="159" t="s">
        <v>17</v>
      </c>
      <c r="C2428" s="166">
        <v>42644</v>
      </c>
      <c r="D2428" s="159" t="s">
        <v>15</v>
      </c>
      <c r="E2428" s="159" t="s">
        <v>28</v>
      </c>
      <c r="F2428" s="159" t="s">
        <v>61</v>
      </c>
      <c r="G2428" s="159" t="s">
        <v>24</v>
      </c>
      <c r="H2428" s="174" t="s">
        <v>56</v>
      </c>
      <c r="I2428" s="175">
        <v>0</v>
      </c>
      <c r="J2428" s="23"/>
    </row>
    <row r="2429" spans="1:10" x14ac:dyDescent="0.25">
      <c r="A2429" s="65" t="str">
        <f t="shared" si="37"/>
        <v xml:space="preserve">Cohort 201642644G4 (exclusief Den Haag)Man23 tot 30 jaarEritreaMiddelbaar beroepsonderwijs (mbo) </v>
      </c>
      <c r="B2429" s="159" t="s">
        <v>17</v>
      </c>
      <c r="C2429" s="166">
        <v>42644</v>
      </c>
      <c r="D2429" s="159" t="s">
        <v>15</v>
      </c>
      <c r="E2429" s="159" t="s">
        <v>28</v>
      </c>
      <c r="F2429" s="159" t="s">
        <v>61</v>
      </c>
      <c r="G2429" s="159" t="s">
        <v>24</v>
      </c>
      <c r="H2429" s="174" t="s">
        <v>57</v>
      </c>
      <c r="I2429" s="175">
        <v>0</v>
      </c>
      <c r="J2429" s="23"/>
    </row>
    <row r="2430" spans="1:10" x14ac:dyDescent="0.25">
      <c r="A2430" s="65" t="str">
        <f t="shared" si="37"/>
        <v xml:space="preserve">Cohort 201642644G4 (exclusief Den Haag)Man23 tot 30 jaarEritreaHoger beroepsonderwijs (hbo) </v>
      </c>
      <c r="B2430" s="159" t="s">
        <v>17</v>
      </c>
      <c r="C2430" s="166">
        <v>42644</v>
      </c>
      <c r="D2430" s="159" t="s">
        <v>15</v>
      </c>
      <c r="E2430" s="159" t="s">
        <v>28</v>
      </c>
      <c r="F2430" s="159" t="s">
        <v>61</v>
      </c>
      <c r="G2430" s="159" t="s">
        <v>24</v>
      </c>
      <c r="H2430" s="174" t="s">
        <v>58</v>
      </c>
      <c r="I2430" s="175">
        <v>0</v>
      </c>
      <c r="J2430" s="23"/>
    </row>
    <row r="2431" spans="1:10" x14ac:dyDescent="0.25">
      <c r="A2431" s="65" t="str">
        <f t="shared" si="37"/>
        <v xml:space="preserve">Cohort 201642644G4 (exclusief Den Haag)Man23 tot 30 jaarEritreaWetenschappelijk onderwijs (wo) </v>
      </c>
      <c r="B2431" s="159" t="s">
        <v>17</v>
      </c>
      <c r="C2431" s="166">
        <v>42644</v>
      </c>
      <c r="D2431" s="159" t="s">
        <v>15</v>
      </c>
      <c r="E2431" s="159" t="s">
        <v>28</v>
      </c>
      <c r="F2431" s="159" t="s">
        <v>61</v>
      </c>
      <c r="G2431" s="159" t="s">
        <v>24</v>
      </c>
      <c r="H2431" s="174" t="s">
        <v>59</v>
      </c>
      <c r="I2431" s="175">
        <v>0</v>
      </c>
      <c r="J2431" s="23"/>
    </row>
    <row r="2432" spans="1:10" x14ac:dyDescent="0.25">
      <c r="A2432" s="65" t="str">
        <f t="shared" si="37"/>
        <v>Cohort 201642644G4 (exclusief Den Haag)Man23 tot 30 jaarEritreaGeen onderwijs</v>
      </c>
      <c r="B2432" s="159" t="s">
        <v>17</v>
      </c>
      <c r="C2432" s="166">
        <v>42644</v>
      </c>
      <c r="D2432" s="159" t="s">
        <v>15</v>
      </c>
      <c r="E2432" s="159" t="s">
        <v>28</v>
      </c>
      <c r="F2432" s="159" t="s">
        <v>61</v>
      </c>
      <c r="G2432" s="159" t="s">
        <v>24</v>
      </c>
      <c r="H2432" s="159" t="s">
        <v>60</v>
      </c>
      <c r="I2432" s="175">
        <v>180</v>
      </c>
      <c r="J2432" s="23"/>
    </row>
    <row r="2433" spans="1:10" x14ac:dyDescent="0.25">
      <c r="A2433" s="65" t="str">
        <f t="shared" si="37"/>
        <v>Cohort 201642644G4 (exclusief Den Haag)Man23 tot 30 jaarOverigTotaal</v>
      </c>
      <c r="B2433" s="159" t="s">
        <v>17</v>
      </c>
      <c r="C2433" s="166">
        <v>42644</v>
      </c>
      <c r="D2433" s="159" t="s">
        <v>15</v>
      </c>
      <c r="E2433" s="159" t="s">
        <v>28</v>
      </c>
      <c r="F2433" s="159" t="s">
        <v>61</v>
      </c>
      <c r="G2433" s="159" t="s">
        <v>25</v>
      </c>
      <c r="H2433" s="162" t="s">
        <v>8</v>
      </c>
      <c r="I2433" s="175">
        <v>100</v>
      </c>
      <c r="J2433" s="23"/>
    </row>
    <row r="2434" spans="1:10" x14ac:dyDescent="0.25">
      <c r="A2434" s="65" t="str">
        <f t="shared" si="37"/>
        <v xml:space="preserve">Cohort 201642644G4 (exclusief Den Haag)Man23 tot 30 jaarOverigPrimair onderwijs </v>
      </c>
      <c r="B2434" s="159" t="s">
        <v>17</v>
      </c>
      <c r="C2434" s="166">
        <v>42644</v>
      </c>
      <c r="D2434" s="159" t="s">
        <v>15</v>
      </c>
      <c r="E2434" s="159" t="s">
        <v>28</v>
      </c>
      <c r="F2434" s="159" t="s">
        <v>61</v>
      </c>
      <c r="G2434" s="159" t="s">
        <v>25</v>
      </c>
      <c r="H2434" s="174" t="s">
        <v>55</v>
      </c>
      <c r="I2434" s="175">
        <v>0</v>
      </c>
      <c r="J2434" s="23"/>
    </row>
    <row r="2435" spans="1:10" x14ac:dyDescent="0.25">
      <c r="A2435" s="65" t="str">
        <f t="shared" si="37"/>
        <v>Cohort 201642644G4 (exclusief Den Haag)Man23 tot 30 jaarOverigVoortgezet onderwijs</v>
      </c>
      <c r="B2435" s="159" t="s">
        <v>17</v>
      </c>
      <c r="C2435" s="166">
        <v>42644</v>
      </c>
      <c r="D2435" s="159" t="s">
        <v>15</v>
      </c>
      <c r="E2435" s="159" t="s">
        <v>28</v>
      </c>
      <c r="F2435" s="159" t="s">
        <v>61</v>
      </c>
      <c r="G2435" s="159" t="s">
        <v>25</v>
      </c>
      <c r="H2435" s="174" t="s">
        <v>56</v>
      </c>
      <c r="I2435" s="175">
        <v>0</v>
      </c>
      <c r="J2435" s="23"/>
    </row>
    <row r="2436" spans="1:10" x14ac:dyDescent="0.25">
      <c r="A2436" s="65" t="str">
        <f t="shared" si="37"/>
        <v xml:space="preserve">Cohort 201642644G4 (exclusief Den Haag)Man23 tot 30 jaarOverigMiddelbaar beroepsonderwijs (mbo) </v>
      </c>
      <c r="B2436" s="159" t="s">
        <v>17</v>
      </c>
      <c r="C2436" s="166">
        <v>42644</v>
      </c>
      <c r="D2436" s="159" t="s">
        <v>15</v>
      </c>
      <c r="E2436" s="159" t="s">
        <v>28</v>
      </c>
      <c r="F2436" s="159" t="s">
        <v>61</v>
      </c>
      <c r="G2436" s="159" t="s">
        <v>25</v>
      </c>
      <c r="H2436" s="174" t="s">
        <v>57</v>
      </c>
      <c r="I2436" s="175">
        <v>5</v>
      </c>
      <c r="J2436" s="23"/>
    </row>
    <row r="2437" spans="1:10" x14ac:dyDescent="0.25">
      <c r="A2437" s="65" t="str">
        <f t="shared" ref="A2437:A2500" si="38">B2437&amp;C2437&amp;D2437&amp;E2437&amp;F2437&amp;G2437&amp;H2437</f>
        <v xml:space="preserve">Cohort 201642644G4 (exclusief Den Haag)Man23 tot 30 jaarOverigHoger beroepsonderwijs (hbo) </v>
      </c>
      <c r="B2437" s="159" t="s">
        <v>17</v>
      </c>
      <c r="C2437" s="166">
        <v>42644</v>
      </c>
      <c r="D2437" s="159" t="s">
        <v>15</v>
      </c>
      <c r="E2437" s="159" t="s">
        <v>28</v>
      </c>
      <c r="F2437" s="159" t="s">
        <v>61</v>
      </c>
      <c r="G2437" s="159" t="s">
        <v>25</v>
      </c>
      <c r="H2437" s="174" t="s">
        <v>58</v>
      </c>
      <c r="I2437" s="175">
        <v>0</v>
      </c>
      <c r="J2437" s="23"/>
    </row>
    <row r="2438" spans="1:10" x14ac:dyDescent="0.25">
      <c r="A2438" s="65" t="str">
        <f t="shared" si="38"/>
        <v xml:space="preserve">Cohort 201642644G4 (exclusief Den Haag)Man23 tot 30 jaarOverigWetenschappelijk onderwijs (wo) </v>
      </c>
      <c r="B2438" s="159" t="s">
        <v>17</v>
      </c>
      <c r="C2438" s="166">
        <v>42644</v>
      </c>
      <c r="D2438" s="159" t="s">
        <v>15</v>
      </c>
      <c r="E2438" s="159" t="s">
        <v>28</v>
      </c>
      <c r="F2438" s="159" t="s">
        <v>61</v>
      </c>
      <c r="G2438" s="159" t="s">
        <v>25</v>
      </c>
      <c r="H2438" s="174" t="s">
        <v>59</v>
      </c>
      <c r="I2438" s="175">
        <v>0</v>
      </c>
      <c r="J2438" s="23"/>
    </row>
    <row r="2439" spans="1:10" x14ac:dyDescent="0.25">
      <c r="A2439" s="65" t="str">
        <f t="shared" si="38"/>
        <v>Cohort 201642644G4 (exclusief Den Haag)Man23 tot 30 jaarOverigGeen onderwijs</v>
      </c>
      <c r="B2439" s="159" t="s">
        <v>17</v>
      </c>
      <c r="C2439" s="166">
        <v>42644</v>
      </c>
      <c r="D2439" s="159" t="s">
        <v>15</v>
      </c>
      <c r="E2439" s="159" t="s">
        <v>28</v>
      </c>
      <c r="F2439" s="159" t="s">
        <v>61</v>
      </c>
      <c r="G2439" s="159" t="s">
        <v>25</v>
      </c>
      <c r="H2439" s="159" t="s">
        <v>60</v>
      </c>
      <c r="I2439" s="175">
        <v>100</v>
      </c>
      <c r="J2439" s="23"/>
    </row>
    <row r="2440" spans="1:10" x14ac:dyDescent="0.25">
      <c r="A2440" s="65" t="str">
        <f t="shared" si="38"/>
        <v>Cohort 201642644G4 (exclusief Den Haag)VrouwTotaalTotaalTotaal</v>
      </c>
      <c r="B2440" s="159" t="s">
        <v>17</v>
      </c>
      <c r="C2440" s="166">
        <v>42644</v>
      </c>
      <c r="D2440" s="159" t="s">
        <v>15</v>
      </c>
      <c r="E2440" s="159" t="s">
        <v>29</v>
      </c>
      <c r="F2440" s="159" t="s">
        <v>8</v>
      </c>
      <c r="G2440" s="159" t="s">
        <v>8</v>
      </c>
      <c r="H2440" s="162" t="s">
        <v>8</v>
      </c>
      <c r="I2440" s="175">
        <v>750</v>
      </c>
      <c r="J2440" s="23"/>
    </row>
    <row r="2441" spans="1:10" x14ac:dyDescent="0.25">
      <c r="A2441" s="65" t="str">
        <f t="shared" si="38"/>
        <v xml:space="preserve">Cohort 201642644G4 (exclusief Den Haag)VrouwTotaalTotaalPrimair onderwijs </v>
      </c>
      <c r="B2441" s="159" t="s">
        <v>17</v>
      </c>
      <c r="C2441" s="166">
        <v>42644</v>
      </c>
      <c r="D2441" s="159" t="s">
        <v>15</v>
      </c>
      <c r="E2441" s="159" t="s">
        <v>29</v>
      </c>
      <c r="F2441" s="159" t="s">
        <v>8</v>
      </c>
      <c r="G2441" s="159" t="s">
        <v>8</v>
      </c>
      <c r="H2441" s="174" t="s">
        <v>55</v>
      </c>
      <c r="I2441" s="175">
        <v>135</v>
      </c>
      <c r="J2441" s="23"/>
    </row>
    <row r="2442" spans="1:10" x14ac:dyDescent="0.25">
      <c r="A2442" s="65" t="str">
        <f t="shared" si="38"/>
        <v>Cohort 201642644G4 (exclusief Den Haag)VrouwTotaalTotaalVoortgezet onderwijs</v>
      </c>
      <c r="B2442" s="159" t="s">
        <v>17</v>
      </c>
      <c r="C2442" s="166">
        <v>42644</v>
      </c>
      <c r="D2442" s="159" t="s">
        <v>15</v>
      </c>
      <c r="E2442" s="159" t="s">
        <v>29</v>
      </c>
      <c r="F2442" s="159" t="s">
        <v>8</v>
      </c>
      <c r="G2442" s="159" t="s">
        <v>8</v>
      </c>
      <c r="H2442" s="174" t="s">
        <v>56</v>
      </c>
      <c r="I2442" s="175">
        <v>80</v>
      </c>
      <c r="J2442" s="23"/>
    </row>
    <row r="2443" spans="1:10" x14ac:dyDescent="0.25">
      <c r="A2443" s="65" t="str">
        <f t="shared" si="38"/>
        <v xml:space="preserve">Cohort 201642644G4 (exclusief Den Haag)VrouwTotaalTotaalMiddelbaar beroepsonderwijs (mbo) </v>
      </c>
      <c r="B2443" s="159" t="s">
        <v>17</v>
      </c>
      <c r="C2443" s="166">
        <v>42644</v>
      </c>
      <c r="D2443" s="159" t="s">
        <v>15</v>
      </c>
      <c r="E2443" s="159" t="s">
        <v>29</v>
      </c>
      <c r="F2443" s="159" t="s">
        <v>8</v>
      </c>
      <c r="G2443" s="159" t="s">
        <v>8</v>
      </c>
      <c r="H2443" s="174" t="s">
        <v>57</v>
      </c>
      <c r="I2443" s="175">
        <v>5</v>
      </c>
      <c r="J2443" s="23"/>
    </row>
    <row r="2444" spans="1:10" x14ac:dyDescent="0.25">
      <c r="A2444" s="65" t="str">
        <f t="shared" si="38"/>
        <v xml:space="preserve">Cohort 201642644G4 (exclusief Den Haag)VrouwTotaalTotaalHoger beroepsonderwijs (hbo) </v>
      </c>
      <c r="B2444" s="159" t="s">
        <v>17</v>
      </c>
      <c r="C2444" s="166">
        <v>42644</v>
      </c>
      <c r="D2444" s="159" t="s">
        <v>15</v>
      </c>
      <c r="E2444" s="159" t="s">
        <v>29</v>
      </c>
      <c r="F2444" s="159" t="s">
        <v>8</v>
      </c>
      <c r="G2444" s="159" t="s">
        <v>8</v>
      </c>
      <c r="H2444" s="174" t="s">
        <v>58</v>
      </c>
      <c r="I2444" s="175">
        <v>0</v>
      </c>
      <c r="J2444" s="23"/>
    </row>
    <row r="2445" spans="1:10" x14ac:dyDescent="0.25">
      <c r="A2445" s="65" t="str">
        <f t="shared" si="38"/>
        <v xml:space="preserve">Cohort 201642644G4 (exclusief Den Haag)VrouwTotaalTotaalWetenschappelijk onderwijs (wo) </v>
      </c>
      <c r="B2445" s="159" t="s">
        <v>17</v>
      </c>
      <c r="C2445" s="166">
        <v>42644</v>
      </c>
      <c r="D2445" s="159" t="s">
        <v>15</v>
      </c>
      <c r="E2445" s="159" t="s">
        <v>29</v>
      </c>
      <c r="F2445" s="159" t="s">
        <v>8</v>
      </c>
      <c r="G2445" s="159" t="s">
        <v>8</v>
      </c>
      <c r="H2445" s="174" t="s">
        <v>59</v>
      </c>
      <c r="I2445" s="175">
        <v>0</v>
      </c>
      <c r="J2445" s="23"/>
    </row>
    <row r="2446" spans="1:10" x14ac:dyDescent="0.25">
      <c r="A2446" s="65" t="str">
        <f t="shared" si="38"/>
        <v>Cohort 201642644G4 (exclusief Den Haag)VrouwTotaalTotaalGeen onderwijs</v>
      </c>
      <c r="B2446" s="159" t="s">
        <v>17</v>
      </c>
      <c r="C2446" s="166">
        <v>42644</v>
      </c>
      <c r="D2446" s="159" t="s">
        <v>15</v>
      </c>
      <c r="E2446" s="159" t="s">
        <v>29</v>
      </c>
      <c r="F2446" s="159" t="s">
        <v>8</v>
      </c>
      <c r="G2446" s="159" t="s">
        <v>8</v>
      </c>
      <c r="H2446" s="159" t="s">
        <v>60</v>
      </c>
      <c r="I2446" s="175">
        <v>530</v>
      </c>
      <c r="J2446" s="23"/>
    </row>
    <row r="2447" spans="1:10" x14ac:dyDescent="0.25">
      <c r="A2447" s="65" t="str">
        <f t="shared" si="38"/>
        <v>Cohort 201642644G4 (exclusief Den Haag)VrouwTotaalSyriëTotaal</v>
      </c>
      <c r="B2447" s="159" t="s">
        <v>17</v>
      </c>
      <c r="C2447" s="166">
        <v>42644</v>
      </c>
      <c r="D2447" s="159" t="s">
        <v>15</v>
      </c>
      <c r="E2447" s="159" t="s">
        <v>29</v>
      </c>
      <c r="F2447" s="159" t="s">
        <v>8</v>
      </c>
      <c r="G2447" s="159" t="s">
        <v>23</v>
      </c>
      <c r="H2447" s="162" t="s">
        <v>8</v>
      </c>
      <c r="I2447" s="175">
        <v>370</v>
      </c>
      <c r="J2447" s="23"/>
    </row>
    <row r="2448" spans="1:10" x14ac:dyDescent="0.25">
      <c r="A2448" s="65" t="str">
        <f t="shared" si="38"/>
        <v xml:space="preserve">Cohort 201642644G4 (exclusief Den Haag)VrouwTotaalSyriëPrimair onderwijs </v>
      </c>
      <c r="B2448" s="159" t="s">
        <v>17</v>
      </c>
      <c r="C2448" s="166">
        <v>42644</v>
      </c>
      <c r="D2448" s="159" t="s">
        <v>15</v>
      </c>
      <c r="E2448" s="159" t="s">
        <v>29</v>
      </c>
      <c r="F2448" s="159" t="s">
        <v>8</v>
      </c>
      <c r="G2448" s="159" t="s">
        <v>23</v>
      </c>
      <c r="H2448" s="174" t="s">
        <v>55</v>
      </c>
      <c r="I2448" s="175">
        <v>85</v>
      </c>
      <c r="J2448" s="23"/>
    </row>
    <row r="2449" spans="1:10" x14ac:dyDescent="0.25">
      <c r="A2449" s="65" t="str">
        <f t="shared" si="38"/>
        <v>Cohort 201642644G4 (exclusief Den Haag)VrouwTotaalSyriëVoortgezet onderwijs</v>
      </c>
      <c r="B2449" s="159" t="s">
        <v>17</v>
      </c>
      <c r="C2449" s="166">
        <v>42644</v>
      </c>
      <c r="D2449" s="159" t="s">
        <v>15</v>
      </c>
      <c r="E2449" s="159" t="s">
        <v>29</v>
      </c>
      <c r="F2449" s="159" t="s">
        <v>8</v>
      </c>
      <c r="G2449" s="159" t="s">
        <v>23</v>
      </c>
      <c r="H2449" s="174" t="s">
        <v>56</v>
      </c>
      <c r="I2449" s="175">
        <v>50</v>
      </c>
      <c r="J2449" s="23"/>
    </row>
    <row r="2450" spans="1:10" x14ac:dyDescent="0.25">
      <c r="A2450" s="65" t="str">
        <f t="shared" si="38"/>
        <v xml:space="preserve">Cohort 201642644G4 (exclusief Den Haag)VrouwTotaalSyriëMiddelbaar beroepsonderwijs (mbo) </v>
      </c>
      <c r="B2450" s="159" t="s">
        <v>17</v>
      </c>
      <c r="C2450" s="166">
        <v>42644</v>
      </c>
      <c r="D2450" s="159" t="s">
        <v>15</v>
      </c>
      <c r="E2450" s="159" t="s">
        <v>29</v>
      </c>
      <c r="F2450" s="159" t="s">
        <v>8</v>
      </c>
      <c r="G2450" s="159" t="s">
        <v>23</v>
      </c>
      <c r="H2450" s="174" t="s">
        <v>57</v>
      </c>
      <c r="I2450" s="175">
        <v>0</v>
      </c>
      <c r="J2450" s="23"/>
    </row>
    <row r="2451" spans="1:10" x14ac:dyDescent="0.25">
      <c r="A2451" s="65" t="str">
        <f t="shared" si="38"/>
        <v xml:space="preserve">Cohort 201642644G4 (exclusief Den Haag)VrouwTotaalSyriëHoger beroepsonderwijs (hbo) </v>
      </c>
      <c r="B2451" s="159" t="s">
        <v>17</v>
      </c>
      <c r="C2451" s="166">
        <v>42644</v>
      </c>
      <c r="D2451" s="159" t="s">
        <v>15</v>
      </c>
      <c r="E2451" s="159" t="s">
        <v>29</v>
      </c>
      <c r="F2451" s="159" t="s">
        <v>8</v>
      </c>
      <c r="G2451" s="159" t="s">
        <v>23</v>
      </c>
      <c r="H2451" s="174" t="s">
        <v>58</v>
      </c>
      <c r="I2451" s="175">
        <v>0</v>
      </c>
      <c r="J2451" s="23"/>
    </row>
    <row r="2452" spans="1:10" x14ac:dyDescent="0.25">
      <c r="A2452" s="65" t="str">
        <f t="shared" si="38"/>
        <v xml:space="preserve">Cohort 201642644G4 (exclusief Den Haag)VrouwTotaalSyriëWetenschappelijk onderwijs (wo) </v>
      </c>
      <c r="B2452" s="159" t="s">
        <v>17</v>
      </c>
      <c r="C2452" s="166">
        <v>42644</v>
      </c>
      <c r="D2452" s="159" t="s">
        <v>15</v>
      </c>
      <c r="E2452" s="159" t="s">
        <v>29</v>
      </c>
      <c r="F2452" s="159" t="s">
        <v>8</v>
      </c>
      <c r="G2452" s="159" t="s">
        <v>23</v>
      </c>
      <c r="H2452" s="174" t="s">
        <v>59</v>
      </c>
      <c r="I2452" s="175">
        <v>0</v>
      </c>
      <c r="J2452" s="23"/>
    </row>
    <row r="2453" spans="1:10" x14ac:dyDescent="0.25">
      <c r="A2453" s="65" t="str">
        <f t="shared" si="38"/>
        <v>Cohort 201642644G4 (exclusief Den Haag)VrouwTotaalSyriëGeen onderwijs</v>
      </c>
      <c r="B2453" s="159" t="s">
        <v>17</v>
      </c>
      <c r="C2453" s="166">
        <v>42644</v>
      </c>
      <c r="D2453" s="159" t="s">
        <v>15</v>
      </c>
      <c r="E2453" s="159" t="s">
        <v>29</v>
      </c>
      <c r="F2453" s="159" t="s">
        <v>8</v>
      </c>
      <c r="G2453" s="159" t="s">
        <v>23</v>
      </c>
      <c r="H2453" s="159" t="s">
        <v>60</v>
      </c>
      <c r="I2453" s="175">
        <v>235</v>
      </c>
      <c r="J2453" s="23"/>
    </row>
    <row r="2454" spans="1:10" x14ac:dyDescent="0.25">
      <c r="A2454" s="65" t="str">
        <f t="shared" si="38"/>
        <v>Cohort 201642644G4 (exclusief Den Haag)VrouwTotaalEritreaTotaal</v>
      </c>
      <c r="B2454" s="159" t="s">
        <v>17</v>
      </c>
      <c r="C2454" s="166">
        <v>42644</v>
      </c>
      <c r="D2454" s="159" t="s">
        <v>15</v>
      </c>
      <c r="E2454" s="159" t="s">
        <v>29</v>
      </c>
      <c r="F2454" s="159" t="s">
        <v>8</v>
      </c>
      <c r="G2454" s="159" t="s">
        <v>24</v>
      </c>
      <c r="H2454" s="162" t="s">
        <v>8</v>
      </c>
      <c r="I2454" s="175">
        <v>240</v>
      </c>
      <c r="J2454" s="23"/>
    </row>
    <row r="2455" spans="1:10" x14ac:dyDescent="0.25">
      <c r="A2455" s="65" t="str">
        <f t="shared" si="38"/>
        <v xml:space="preserve">Cohort 201642644G4 (exclusief Den Haag)VrouwTotaalEritreaPrimair onderwijs </v>
      </c>
      <c r="B2455" s="159" t="s">
        <v>17</v>
      </c>
      <c r="C2455" s="166">
        <v>42644</v>
      </c>
      <c r="D2455" s="159" t="s">
        <v>15</v>
      </c>
      <c r="E2455" s="159" t="s">
        <v>29</v>
      </c>
      <c r="F2455" s="159" t="s">
        <v>8</v>
      </c>
      <c r="G2455" s="159" t="s">
        <v>24</v>
      </c>
      <c r="H2455" s="174" t="s">
        <v>55</v>
      </c>
      <c r="I2455" s="175">
        <v>20</v>
      </c>
      <c r="J2455" s="23"/>
    </row>
    <row r="2456" spans="1:10" x14ac:dyDescent="0.25">
      <c r="A2456" s="65" t="str">
        <f t="shared" si="38"/>
        <v>Cohort 201642644G4 (exclusief Den Haag)VrouwTotaalEritreaVoortgezet onderwijs</v>
      </c>
      <c r="B2456" s="159" t="s">
        <v>17</v>
      </c>
      <c r="C2456" s="166">
        <v>42644</v>
      </c>
      <c r="D2456" s="159" t="s">
        <v>15</v>
      </c>
      <c r="E2456" s="159" t="s">
        <v>29</v>
      </c>
      <c r="F2456" s="159" t="s">
        <v>8</v>
      </c>
      <c r="G2456" s="159" t="s">
        <v>24</v>
      </c>
      <c r="H2456" s="174" t="s">
        <v>56</v>
      </c>
      <c r="I2456" s="175">
        <v>10</v>
      </c>
      <c r="J2456" s="23"/>
    </row>
    <row r="2457" spans="1:10" x14ac:dyDescent="0.25">
      <c r="A2457" s="65" t="str">
        <f t="shared" si="38"/>
        <v xml:space="preserve">Cohort 201642644G4 (exclusief Den Haag)VrouwTotaalEritreaMiddelbaar beroepsonderwijs (mbo) </v>
      </c>
      <c r="B2457" s="159" t="s">
        <v>17</v>
      </c>
      <c r="C2457" s="166">
        <v>42644</v>
      </c>
      <c r="D2457" s="159" t="s">
        <v>15</v>
      </c>
      <c r="E2457" s="159" t="s">
        <v>29</v>
      </c>
      <c r="F2457" s="159" t="s">
        <v>8</v>
      </c>
      <c r="G2457" s="159" t="s">
        <v>24</v>
      </c>
      <c r="H2457" s="174" t="s">
        <v>57</v>
      </c>
      <c r="I2457" s="175">
        <v>0</v>
      </c>
      <c r="J2457" s="23"/>
    </row>
    <row r="2458" spans="1:10" x14ac:dyDescent="0.25">
      <c r="A2458" s="65" t="str">
        <f t="shared" si="38"/>
        <v xml:space="preserve">Cohort 201642644G4 (exclusief Den Haag)VrouwTotaalEritreaHoger beroepsonderwijs (hbo) </v>
      </c>
      <c r="B2458" s="159" t="s">
        <v>17</v>
      </c>
      <c r="C2458" s="166">
        <v>42644</v>
      </c>
      <c r="D2458" s="159" t="s">
        <v>15</v>
      </c>
      <c r="E2458" s="159" t="s">
        <v>29</v>
      </c>
      <c r="F2458" s="159" t="s">
        <v>8</v>
      </c>
      <c r="G2458" s="159" t="s">
        <v>24</v>
      </c>
      <c r="H2458" s="174" t="s">
        <v>58</v>
      </c>
      <c r="I2458" s="175">
        <v>0</v>
      </c>
      <c r="J2458" s="23"/>
    </row>
    <row r="2459" spans="1:10" x14ac:dyDescent="0.25">
      <c r="A2459" s="65" t="str">
        <f t="shared" si="38"/>
        <v xml:space="preserve">Cohort 201642644G4 (exclusief Den Haag)VrouwTotaalEritreaWetenschappelijk onderwijs (wo) </v>
      </c>
      <c r="B2459" s="159" t="s">
        <v>17</v>
      </c>
      <c r="C2459" s="166">
        <v>42644</v>
      </c>
      <c r="D2459" s="159" t="s">
        <v>15</v>
      </c>
      <c r="E2459" s="159" t="s">
        <v>29</v>
      </c>
      <c r="F2459" s="159" t="s">
        <v>8</v>
      </c>
      <c r="G2459" s="159" t="s">
        <v>24</v>
      </c>
      <c r="H2459" s="174" t="s">
        <v>59</v>
      </c>
      <c r="I2459" s="175">
        <v>0</v>
      </c>
      <c r="J2459" s="23"/>
    </row>
    <row r="2460" spans="1:10" x14ac:dyDescent="0.25">
      <c r="A2460" s="65" t="str">
        <f t="shared" si="38"/>
        <v>Cohort 201642644G4 (exclusief Den Haag)VrouwTotaalEritreaGeen onderwijs</v>
      </c>
      <c r="B2460" s="159" t="s">
        <v>17</v>
      </c>
      <c r="C2460" s="166">
        <v>42644</v>
      </c>
      <c r="D2460" s="159" t="s">
        <v>15</v>
      </c>
      <c r="E2460" s="159" t="s">
        <v>29</v>
      </c>
      <c r="F2460" s="159" t="s">
        <v>8</v>
      </c>
      <c r="G2460" s="159" t="s">
        <v>24</v>
      </c>
      <c r="H2460" s="159" t="s">
        <v>60</v>
      </c>
      <c r="I2460" s="175">
        <v>205</v>
      </c>
      <c r="J2460" s="23"/>
    </row>
    <row r="2461" spans="1:10" x14ac:dyDescent="0.25">
      <c r="A2461" s="65" t="str">
        <f t="shared" si="38"/>
        <v>Cohort 201642644G4 (exclusief Den Haag)VrouwTotaalOverigTotaal</v>
      </c>
      <c r="B2461" s="159" t="s">
        <v>17</v>
      </c>
      <c r="C2461" s="166">
        <v>42644</v>
      </c>
      <c r="D2461" s="159" t="s">
        <v>15</v>
      </c>
      <c r="E2461" s="159" t="s">
        <v>29</v>
      </c>
      <c r="F2461" s="159" t="s">
        <v>8</v>
      </c>
      <c r="G2461" s="159" t="s">
        <v>25</v>
      </c>
      <c r="H2461" s="162" t="s">
        <v>8</v>
      </c>
      <c r="I2461" s="175">
        <v>140</v>
      </c>
      <c r="J2461" s="23"/>
    </row>
    <row r="2462" spans="1:10" x14ac:dyDescent="0.25">
      <c r="A2462" s="65" t="str">
        <f t="shared" si="38"/>
        <v xml:space="preserve">Cohort 201642644G4 (exclusief Den Haag)VrouwTotaalOverigPrimair onderwijs </v>
      </c>
      <c r="B2462" s="159" t="s">
        <v>17</v>
      </c>
      <c r="C2462" s="166">
        <v>42644</v>
      </c>
      <c r="D2462" s="159" t="s">
        <v>15</v>
      </c>
      <c r="E2462" s="159" t="s">
        <v>29</v>
      </c>
      <c r="F2462" s="159" t="s">
        <v>8</v>
      </c>
      <c r="G2462" s="159" t="s">
        <v>25</v>
      </c>
      <c r="H2462" s="174" t="s">
        <v>55</v>
      </c>
      <c r="I2462" s="175">
        <v>30</v>
      </c>
      <c r="J2462" s="23"/>
    </row>
    <row r="2463" spans="1:10" x14ac:dyDescent="0.25">
      <c r="A2463" s="65" t="str">
        <f t="shared" si="38"/>
        <v>Cohort 201642644G4 (exclusief Den Haag)VrouwTotaalOverigVoortgezet onderwijs</v>
      </c>
      <c r="B2463" s="159" t="s">
        <v>17</v>
      </c>
      <c r="C2463" s="166">
        <v>42644</v>
      </c>
      <c r="D2463" s="159" t="s">
        <v>15</v>
      </c>
      <c r="E2463" s="159" t="s">
        <v>29</v>
      </c>
      <c r="F2463" s="159" t="s">
        <v>8</v>
      </c>
      <c r="G2463" s="159" t="s">
        <v>25</v>
      </c>
      <c r="H2463" s="174" t="s">
        <v>56</v>
      </c>
      <c r="I2463" s="175">
        <v>20</v>
      </c>
      <c r="J2463" s="23"/>
    </row>
    <row r="2464" spans="1:10" x14ac:dyDescent="0.25">
      <c r="A2464" s="65" t="str">
        <f t="shared" si="38"/>
        <v xml:space="preserve">Cohort 201642644G4 (exclusief Den Haag)VrouwTotaalOverigMiddelbaar beroepsonderwijs (mbo) </v>
      </c>
      <c r="B2464" s="159" t="s">
        <v>17</v>
      </c>
      <c r="C2464" s="166">
        <v>42644</v>
      </c>
      <c r="D2464" s="159" t="s">
        <v>15</v>
      </c>
      <c r="E2464" s="159" t="s">
        <v>29</v>
      </c>
      <c r="F2464" s="159" t="s">
        <v>8</v>
      </c>
      <c r="G2464" s="159" t="s">
        <v>25</v>
      </c>
      <c r="H2464" s="174" t="s">
        <v>57</v>
      </c>
      <c r="I2464" s="175">
        <v>0</v>
      </c>
      <c r="J2464" s="23"/>
    </row>
    <row r="2465" spans="1:10" x14ac:dyDescent="0.25">
      <c r="A2465" s="65" t="str">
        <f t="shared" si="38"/>
        <v xml:space="preserve">Cohort 201642644G4 (exclusief Den Haag)VrouwTotaalOverigHoger beroepsonderwijs (hbo) </v>
      </c>
      <c r="B2465" s="159" t="s">
        <v>17</v>
      </c>
      <c r="C2465" s="166">
        <v>42644</v>
      </c>
      <c r="D2465" s="159" t="s">
        <v>15</v>
      </c>
      <c r="E2465" s="159" t="s">
        <v>29</v>
      </c>
      <c r="F2465" s="159" t="s">
        <v>8</v>
      </c>
      <c r="G2465" s="159" t="s">
        <v>25</v>
      </c>
      <c r="H2465" s="174" t="s">
        <v>58</v>
      </c>
      <c r="I2465" s="175">
        <v>0</v>
      </c>
      <c r="J2465" s="23"/>
    </row>
    <row r="2466" spans="1:10" x14ac:dyDescent="0.25">
      <c r="A2466" s="65" t="str">
        <f t="shared" si="38"/>
        <v xml:space="preserve">Cohort 201642644G4 (exclusief Den Haag)VrouwTotaalOverigWetenschappelijk onderwijs (wo) </v>
      </c>
      <c r="B2466" s="159" t="s">
        <v>17</v>
      </c>
      <c r="C2466" s="166">
        <v>42644</v>
      </c>
      <c r="D2466" s="159" t="s">
        <v>15</v>
      </c>
      <c r="E2466" s="159" t="s">
        <v>29</v>
      </c>
      <c r="F2466" s="159" t="s">
        <v>8</v>
      </c>
      <c r="G2466" s="159" t="s">
        <v>25</v>
      </c>
      <c r="H2466" s="174" t="s">
        <v>59</v>
      </c>
      <c r="I2466" s="175">
        <v>0</v>
      </c>
      <c r="J2466" s="23"/>
    </row>
    <row r="2467" spans="1:10" x14ac:dyDescent="0.25">
      <c r="A2467" s="65" t="str">
        <f t="shared" si="38"/>
        <v>Cohort 201642644G4 (exclusief Den Haag)VrouwTotaalOverigGeen onderwijs</v>
      </c>
      <c r="B2467" s="159" t="s">
        <v>17</v>
      </c>
      <c r="C2467" s="166">
        <v>42644</v>
      </c>
      <c r="D2467" s="159" t="s">
        <v>15</v>
      </c>
      <c r="E2467" s="159" t="s">
        <v>29</v>
      </c>
      <c r="F2467" s="159" t="s">
        <v>8</v>
      </c>
      <c r="G2467" s="159" t="s">
        <v>25</v>
      </c>
      <c r="H2467" s="159" t="s">
        <v>60</v>
      </c>
      <c r="I2467" s="175">
        <v>95</v>
      </c>
      <c r="J2467" s="23"/>
    </row>
    <row r="2468" spans="1:10" x14ac:dyDescent="0.25">
      <c r="A2468" s="65" t="str">
        <f t="shared" si="38"/>
        <v>Cohort 201642644G4 (exclusief Den Haag)Vrouw0 tot 23 jaarTotaalTotaal</v>
      </c>
      <c r="B2468" s="159" t="s">
        <v>17</v>
      </c>
      <c r="C2468" s="166">
        <v>42644</v>
      </c>
      <c r="D2468" s="159" t="s">
        <v>15</v>
      </c>
      <c r="E2468" s="159" t="s">
        <v>29</v>
      </c>
      <c r="F2468" s="159" t="s">
        <v>26</v>
      </c>
      <c r="G2468" s="159" t="s">
        <v>8</v>
      </c>
      <c r="H2468" s="162" t="s">
        <v>8</v>
      </c>
      <c r="I2468" s="175">
        <v>450</v>
      </c>
      <c r="J2468" s="23"/>
    </row>
    <row r="2469" spans="1:10" x14ac:dyDescent="0.25">
      <c r="A2469" s="65" t="str">
        <f t="shared" si="38"/>
        <v xml:space="preserve">Cohort 201642644G4 (exclusief Den Haag)Vrouw0 tot 23 jaarTotaalPrimair onderwijs </v>
      </c>
      <c r="B2469" s="159" t="s">
        <v>17</v>
      </c>
      <c r="C2469" s="166">
        <v>42644</v>
      </c>
      <c r="D2469" s="159" t="s">
        <v>15</v>
      </c>
      <c r="E2469" s="159" t="s">
        <v>29</v>
      </c>
      <c r="F2469" s="159" t="s">
        <v>26</v>
      </c>
      <c r="G2469" s="159" t="s">
        <v>8</v>
      </c>
      <c r="H2469" s="174" t="s">
        <v>55</v>
      </c>
      <c r="I2469" s="175">
        <v>135</v>
      </c>
      <c r="J2469" s="23"/>
    </row>
    <row r="2470" spans="1:10" x14ac:dyDescent="0.25">
      <c r="A2470" s="65" t="str">
        <f t="shared" si="38"/>
        <v>Cohort 201642644G4 (exclusief Den Haag)Vrouw0 tot 23 jaarTotaalVoortgezet onderwijs</v>
      </c>
      <c r="B2470" s="159" t="s">
        <v>17</v>
      </c>
      <c r="C2470" s="166">
        <v>42644</v>
      </c>
      <c r="D2470" s="159" t="s">
        <v>15</v>
      </c>
      <c r="E2470" s="159" t="s">
        <v>29</v>
      </c>
      <c r="F2470" s="159" t="s">
        <v>26</v>
      </c>
      <c r="G2470" s="159" t="s">
        <v>8</v>
      </c>
      <c r="H2470" s="174" t="s">
        <v>56</v>
      </c>
      <c r="I2470" s="175">
        <v>75</v>
      </c>
      <c r="J2470" s="23"/>
    </row>
    <row r="2471" spans="1:10" x14ac:dyDescent="0.25">
      <c r="A2471" s="65" t="str">
        <f t="shared" si="38"/>
        <v xml:space="preserve">Cohort 201642644G4 (exclusief Den Haag)Vrouw0 tot 23 jaarTotaalMiddelbaar beroepsonderwijs (mbo) </v>
      </c>
      <c r="B2471" s="159" t="s">
        <v>17</v>
      </c>
      <c r="C2471" s="166">
        <v>42644</v>
      </c>
      <c r="D2471" s="159" t="s">
        <v>15</v>
      </c>
      <c r="E2471" s="159" t="s">
        <v>29</v>
      </c>
      <c r="F2471" s="159" t="s">
        <v>26</v>
      </c>
      <c r="G2471" s="159" t="s">
        <v>8</v>
      </c>
      <c r="H2471" s="174" t="s">
        <v>57</v>
      </c>
      <c r="I2471" s="175">
        <v>0</v>
      </c>
      <c r="J2471" s="23"/>
    </row>
    <row r="2472" spans="1:10" x14ac:dyDescent="0.25">
      <c r="A2472" s="65" t="str">
        <f t="shared" si="38"/>
        <v xml:space="preserve">Cohort 201642644G4 (exclusief Den Haag)Vrouw0 tot 23 jaarTotaalHoger beroepsonderwijs (hbo) </v>
      </c>
      <c r="B2472" s="159" t="s">
        <v>17</v>
      </c>
      <c r="C2472" s="166">
        <v>42644</v>
      </c>
      <c r="D2472" s="159" t="s">
        <v>15</v>
      </c>
      <c r="E2472" s="159" t="s">
        <v>29</v>
      </c>
      <c r="F2472" s="159" t="s">
        <v>26</v>
      </c>
      <c r="G2472" s="159" t="s">
        <v>8</v>
      </c>
      <c r="H2472" s="174" t="s">
        <v>58</v>
      </c>
      <c r="I2472" s="175">
        <v>0</v>
      </c>
      <c r="J2472" s="23"/>
    </row>
    <row r="2473" spans="1:10" x14ac:dyDescent="0.25">
      <c r="A2473" s="65" t="str">
        <f t="shared" si="38"/>
        <v xml:space="preserve">Cohort 201642644G4 (exclusief Den Haag)Vrouw0 tot 23 jaarTotaalWetenschappelijk onderwijs (wo) </v>
      </c>
      <c r="B2473" s="159" t="s">
        <v>17</v>
      </c>
      <c r="C2473" s="166">
        <v>42644</v>
      </c>
      <c r="D2473" s="159" t="s">
        <v>15</v>
      </c>
      <c r="E2473" s="159" t="s">
        <v>29</v>
      </c>
      <c r="F2473" s="159" t="s">
        <v>26</v>
      </c>
      <c r="G2473" s="159" t="s">
        <v>8</v>
      </c>
      <c r="H2473" s="174" t="s">
        <v>59</v>
      </c>
      <c r="I2473" s="175">
        <v>0</v>
      </c>
      <c r="J2473" s="23"/>
    </row>
    <row r="2474" spans="1:10" x14ac:dyDescent="0.25">
      <c r="A2474" s="65" t="str">
        <f t="shared" si="38"/>
        <v>Cohort 201642644G4 (exclusief Den Haag)Vrouw0 tot 23 jaarTotaalGeen onderwijs</v>
      </c>
      <c r="B2474" s="159" t="s">
        <v>17</v>
      </c>
      <c r="C2474" s="166">
        <v>42644</v>
      </c>
      <c r="D2474" s="159" t="s">
        <v>15</v>
      </c>
      <c r="E2474" s="159" t="s">
        <v>29</v>
      </c>
      <c r="F2474" s="159" t="s">
        <v>26</v>
      </c>
      <c r="G2474" s="159" t="s">
        <v>8</v>
      </c>
      <c r="H2474" s="159" t="s">
        <v>60</v>
      </c>
      <c r="I2474" s="175">
        <v>235</v>
      </c>
      <c r="J2474" s="23"/>
    </row>
    <row r="2475" spans="1:10" x14ac:dyDescent="0.25">
      <c r="A2475" s="65" t="str">
        <f t="shared" si="38"/>
        <v>Cohort 201642644G4 (exclusief Den Haag)Vrouw0 tot 23 jaarSyriëTotaal</v>
      </c>
      <c r="B2475" s="159" t="s">
        <v>17</v>
      </c>
      <c r="C2475" s="166">
        <v>42644</v>
      </c>
      <c r="D2475" s="159" t="s">
        <v>15</v>
      </c>
      <c r="E2475" s="159" t="s">
        <v>29</v>
      </c>
      <c r="F2475" s="159" t="s">
        <v>26</v>
      </c>
      <c r="G2475" s="159" t="s">
        <v>23</v>
      </c>
      <c r="H2475" s="162" t="s">
        <v>8</v>
      </c>
      <c r="I2475" s="175">
        <v>260</v>
      </c>
      <c r="J2475" s="23"/>
    </row>
    <row r="2476" spans="1:10" x14ac:dyDescent="0.25">
      <c r="A2476" s="65" t="str">
        <f t="shared" si="38"/>
        <v xml:space="preserve">Cohort 201642644G4 (exclusief Den Haag)Vrouw0 tot 23 jaarSyriëPrimair onderwijs </v>
      </c>
      <c r="B2476" s="159" t="s">
        <v>17</v>
      </c>
      <c r="C2476" s="166">
        <v>42644</v>
      </c>
      <c r="D2476" s="159" t="s">
        <v>15</v>
      </c>
      <c r="E2476" s="159" t="s">
        <v>29</v>
      </c>
      <c r="F2476" s="159" t="s">
        <v>26</v>
      </c>
      <c r="G2476" s="159" t="s">
        <v>23</v>
      </c>
      <c r="H2476" s="174" t="s">
        <v>55</v>
      </c>
      <c r="I2476" s="175">
        <v>85</v>
      </c>
      <c r="J2476" s="23"/>
    </row>
    <row r="2477" spans="1:10" x14ac:dyDescent="0.25">
      <c r="A2477" s="65" t="str">
        <f t="shared" si="38"/>
        <v>Cohort 201642644G4 (exclusief Den Haag)Vrouw0 tot 23 jaarSyriëVoortgezet onderwijs</v>
      </c>
      <c r="B2477" s="159" t="s">
        <v>17</v>
      </c>
      <c r="C2477" s="166">
        <v>42644</v>
      </c>
      <c r="D2477" s="159" t="s">
        <v>15</v>
      </c>
      <c r="E2477" s="159" t="s">
        <v>29</v>
      </c>
      <c r="F2477" s="159" t="s">
        <v>26</v>
      </c>
      <c r="G2477" s="159" t="s">
        <v>23</v>
      </c>
      <c r="H2477" s="174" t="s">
        <v>56</v>
      </c>
      <c r="I2477" s="175">
        <v>50</v>
      </c>
      <c r="J2477" s="23"/>
    </row>
    <row r="2478" spans="1:10" x14ac:dyDescent="0.25">
      <c r="A2478" s="65" t="str">
        <f t="shared" si="38"/>
        <v xml:space="preserve">Cohort 201642644G4 (exclusief Den Haag)Vrouw0 tot 23 jaarSyriëMiddelbaar beroepsonderwijs (mbo) </v>
      </c>
      <c r="B2478" s="159" t="s">
        <v>17</v>
      </c>
      <c r="C2478" s="166">
        <v>42644</v>
      </c>
      <c r="D2478" s="159" t="s">
        <v>15</v>
      </c>
      <c r="E2478" s="159" t="s">
        <v>29</v>
      </c>
      <c r="F2478" s="159" t="s">
        <v>26</v>
      </c>
      <c r="G2478" s="159" t="s">
        <v>23</v>
      </c>
      <c r="H2478" s="174" t="s">
        <v>57</v>
      </c>
      <c r="I2478" s="175">
        <v>0</v>
      </c>
      <c r="J2478" s="23"/>
    </row>
    <row r="2479" spans="1:10" x14ac:dyDescent="0.25">
      <c r="A2479" s="65" t="str">
        <f t="shared" si="38"/>
        <v xml:space="preserve">Cohort 201642644G4 (exclusief Den Haag)Vrouw0 tot 23 jaarSyriëHoger beroepsonderwijs (hbo) </v>
      </c>
      <c r="B2479" s="159" t="s">
        <v>17</v>
      </c>
      <c r="C2479" s="166">
        <v>42644</v>
      </c>
      <c r="D2479" s="159" t="s">
        <v>15</v>
      </c>
      <c r="E2479" s="159" t="s">
        <v>29</v>
      </c>
      <c r="F2479" s="159" t="s">
        <v>26</v>
      </c>
      <c r="G2479" s="159" t="s">
        <v>23</v>
      </c>
      <c r="H2479" s="174" t="s">
        <v>58</v>
      </c>
      <c r="I2479" s="175">
        <v>0</v>
      </c>
      <c r="J2479" s="23"/>
    </row>
    <row r="2480" spans="1:10" x14ac:dyDescent="0.25">
      <c r="A2480" s="65" t="str">
        <f t="shared" si="38"/>
        <v xml:space="preserve">Cohort 201642644G4 (exclusief Den Haag)Vrouw0 tot 23 jaarSyriëWetenschappelijk onderwijs (wo) </v>
      </c>
      <c r="B2480" s="159" t="s">
        <v>17</v>
      </c>
      <c r="C2480" s="166">
        <v>42644</v>
      </c>
      <c r="D2480" s="159" t="s">
        <v>15</v>
      </c>
      <c r="E2480" s="159" t="s">
        <v>29</v>
      </c>
      <c r="F2480" s="159" t="s">
        <v>26</v>
      </c>
      <c r="G2480" s="159" t="s">
        <v>23</v>
      </c>
      <c r="H2480" s="174" t="s">
        <v>59</v>
      </c>
      <c r="I2480" s="175">
        <v>0</v>
      </c>
      <c r="J2480" s="23"/>
    </row>
    <row r="2481" spans="1:10" x14ac:dyDescent="0.25">
      <c r="A2481" s="65" t="str">
        <f t="shared" si="38"/>
        <v>Cohort 201642644G4 (exclusief Den Haag)Vrouw0 tot 23 jaarSyriëGeen onderwijs</v>
      </c>
      <c r="B2481" s="159" t="s">
        <v>17</v>
      </c>
      <c r="C2481" s="166">
        <v>42644</v>
      </c>
      <c r="D2481" s="159" t="s">
        <v>15</v>
      </c>
      <c r="E2481" s="159" t="s">
        <v>29</v>
      </c>
      <c r="F2481" s="159" t="s">
        <v>26</v>
      </c>
      <c r="G2481" s="159" t="s">
        <v>23</v>
      </c>
      <c r="H2481" s="159" t="s">
        <v>60</v>
      </c>
      <c r="I2481" s="175">
        <v>125</v>
      </c>
      <c r="J2481" s="23"/>
    </row>
    <row r="2482" spans="1:10" x14ac:dyDescent="0.25">
      <c r="A2482" s="65" t="str">
        <f t="shared" si="38"/>
        <v>Cohort 201642644G4 (exclusief Den Haag)Vrouw0 tot 23 jaarEritreaTotaal</v>
      </c>
      <c r="B2482" s="159" t="s">
        <v>17</v>
      </c>
      <c r="C2482" s="166">
        <v>42644</v>
      </c>
      <c r="D2482" s="159" t="s">
        <v>15</v>
      </c>
      <c r="E2482" s="159" t="s">
        <v>29</v>
      </c>
      <c r="F2482" s="159" t="s">
        <v>26</v>
      </c>
      <c r="G2482" s="159" t="s">
        <v>24</v>
      </c>
      <c r="H2482" s="162" t="s">
        <v>8</v>
      </c>
      <c r="I2482" s="175">
        <v>95</v>
      </c>
      <c r="J2482" s="23"/>
    </row>
    <row r="2483" spans="1:10" x14ac:dyDescent="0.25">
      <c r="A2483" s="65" t="str">
        <f t="shared" si="38"/>
        <v xml:space="preserve">Cohort 201642644G4 (exclusief Den Haag)Vrouw0 tot 23 jaarEritreaPrimair onderwijs </v>
      </c>
      <c r="B2483" s="159" t="s">
        <v>17</v>
      </c>
      <c r="C2483" s="166">
        <v>42644</v>
      </c>
      <c r="D2483" s="159" t="s">
        <v>15</v>
      </c>
      <c r="E2483" s="159" t="s">
        <v>29</v>
      </c>
      <c r="F2483" s="159" t="s">
        <v>26</v>
      </c>
      <c r="G2483" s="159" t="s">
        <v>24</v>
      </c>
      <c r="H2483" s="174" t="s">
        <v>55</v>
      </c>
      <c r="I2483" s="175">
        <v>20</v>
      </c>
      <c r="J2483" s="23"/>
    </row>
    <row r="2484" spans="1:10" x14ac:dyDescent="0.25">
      <c r="A2484" s="65" t="str">
        <f t="shared" si="38"/>
        <v>Cohort 201642644G4 (exclusief Den Haag)Vrouw0 tot 23 jaarEritreaVoortgezet onderwijs</v>
      </c>
      <c r="B2484" s="159" t="s">
        <v>17</v>
      </c>
      <c r="C2484" s="166">
        <v>42644</v>
      </c>
      <c r="D2484" s="159" t="s">
        <v>15</v>
      </c>
      <c r="E2484" s="159" t="s">
        <v>29</v>
      </c>
      <c r="F2484" s="159" t="s">
        <v>26</v>
      </c>
      <c r="G2484" s="159" t="s">
        <v>24</v>
      </c>
      <c r="H2484" s="174" t="s">
        <v>56</v>
      </c>
      <c r="I2484" s="175">
        <v>10</v>
      </c>
      <c r="J2484" s="23"/>
    </row>
    <row r="2485" spans="1:10" x14ac:dyDescent="0.25">
      <c r="A2485" s="65" t="str">
        <f t="shared" si="38"/>
        <v xml:space="preserve">Cohort 201642644G4 (exclusief Den Haag)Vrouw0 tot 23 jaarEritreaMiddelbaar beroepsonderwijs (mbo) </v>
      </c>
      <c r="B2485" s="159" t="s">
        <v>17</v>
      </c>
      <c r="C2485" s="166">
        <v>42644</v>
      </c>
      <c r="D2485" s="159" t="s">
        <v>15</v>
      </c>
      <c r="E2485" s="159" t="s">
        <v>29</v>
      </c>
      <c r="F2485" s="159" t="s">
        <v>26</v>
      </c>
      <c r="G2485" s="159" t="s">
        <v>24</v>
      </c>
      <c r="H2485" s="174" t="s">
        <v>57</v>
      </c>
      <c r="I2485" s="175">
        <v>0</v>
      </c>
      <c r="J2485" s="23"/>
    </row>
    <row r="2486" spans="1:10" x14ac:dyDescent="0.25">
      <c r="A2486" s="65" t="str">
        <f t="shared" si="38"/>
        <v xml:space="preserve">Cohort 201642644G4 (exclusief Den Haag)Vrouw0 tot 23 jaarEritreaHoger beroepsonderwijs (hbo) </v>
      </c>
      <c r="B2486" s="159" t="s">
        <v>17</v>
      </c>
      <c r="C2486" s="166">
        <v>42644</v>
      </c>
      <c r="D2486" s="159" t="s">
        <v>15</v>
      </c>
      <c r="E2486" s="159" t="s">
        <v>29</v>
      </c>
      <c r="F2486" s="159" t="s">
        <v>26</v>
      </c>
      <c r="G2486" s="159" t="s">
        <v>24</v>
      </c>
      <c r="H2486" s="174" t="s">
        <v>58</v>
      </c>
      <c r="I2486" s="175">
        <v>0</v>
      </c>
      <c r="J2486" s="23"/>
    </row>
    <row r="2487" spans="1:10" x14ac:dyDescent="0.25">
      <c r="A2487" s="65" t="str">
        <f t="shared" si="38"/>
        <v xml:space="preserve">Cohort 201642644G4 (exclusief Den Haag)Vrouw0 tot 23 jaarEritreaWetenschappelijk onderwijs (wo) </v>
      </c>
      <c r="B2487" s="159" t="s">
        <v>17</v>
      </c>
      <c r="C2487" s="166">
        <v>42644</v>
      </c>
      <c r="D2487" s="159" t="s">
        <v>15</v>
      </c>
      <c r="E2487" s="159" t="s">
        <v>29</v>
      </c>
      <c r="F2487" s="159" t="s">
        <v>26</v>
      </c>
      <c r="G2487" s="159" t="s">
        <v>24</v>
      </c>
      <c r="H2487" s="174" t="s">
        <v>59</v>
      </c>
      <c r="I2487" s="175">
        <v>0</v>
      </c>
      <c r="J2487" s="23"/>
    </row>
    <row r="2488" spans="1:10" x14ac:dyDescent="0.25">
      <c r="A2488" s="65" t="str">
        <f t="shared" si="38"/>
        <v>Cohort 201642644G4 (exclusief Den Haag)Vrouw0 tot 23 jaarEritreaGeen onderwijs</v>
      </c>
      <c r="B2488" s="159" t="s">
        <v>17</v>
      </c>
      <c r="C2488" s="166">
        <v>42644</v>
      </c>
      <c r="D2488" s="159" t="s">
        <v>15</v>
      </c>
      <c r="E2488" s="159" t="s">
        <v>29</v>
      </c>
      <c r="F2488" s="159" t="s">
        <v>26</v>
      </c>
      <c r="G2488" s="159" t="s">
        <v>24</v>
      </c>
      <c r="H2488" s="159" t="s">
        <v>60</v>
      </c>
      <c r="I2488" s="175">
        <v>60</v>
      </c>
      <c r="J2488" s="23"/>
    </row>
    <row r="2489" spans="1:10" x14ac:dyDescent="0.25">
      <c r="A2489" s="65" t="str">
        <f t="shared" si="38"/>
        <v>Cohort 201642644G4 (exclusief Den Haag)Vrouw0 tot 23 jaarOverigTotaal</v>
      </c>
      <c r="B2489" s="159" t="s">
        <v>17</v>
      </c>
      <c r="C2489" s="166">
        <v>42644</v>
      </c>
      <c r="D2489" s="159" t="s">
        <v>15</v>
      </c>
      <c r="E2489" s="159" t="s">
        <v>29</v>
      </c>
      <c r="F2489" s="159" t="s">
        <v>26</v>
      </c>
      <c r="G2489" s="159" t="s">
        <v>25</v>
      </c>
      <c r="H2489" s="162" t="s">
        <v>8</v>
      </c>
      <c r="I2489" s="175">
        <v>95</v>
      </c>
      <c r="J2489" s="23"/>
    </row>
    <row r="2490" spans="1:10" x14ac:dyDescent="0.25">
      <c r="A2490" s="65" t="str">
        <f t="shared" si="38"/>
        <v xml:space="preserve">Cohort 201642644G4 (exclusief Den Haag)Vrouw0 tot 23 jaarOverigPrimair onderwijs </v>
      </c>
      <c r="B2490" s="159" t="s">
        <v>17</v>
      </c>
      <c r="C2490" s="166">
        <v>42644</v>
      </c>
      <c r="D2490" s="159" t="s">
        <v>15</v>
      </c>
      <c r="E2490" s="159" t="s">
        <v>29</v>
      </c>
      <c r="F2490" s="159" t="s">
        <v>26</v>
      </c>
      <c r="G2490" s="159" t="s">
        <v>25</v>
      </c>
      <c r="H2490" s="174" t="s">
        <v>55</v>
      </c>
      <c r="I2490" s="175">
        <v>30</v>
      </c>
      <c r="J2490" s="23"/>
    </row>
    <row r="2491" spans="1:10" x14ac:dyDescent="0.25">
      <c r="A2491" s="65" t="str">
        <f t="shared" si="38"/>
        <v>Cohort 201642644G4 (exclusief Den Haag)Vrouw0 tot 23 jaarOverigVoortgezet onderwijs</v>
      </c>
      <c r="B2491" s="159" t="s">
        <v>17</v>
      </c>
      <c r="C2491" s="166">
        <v>42644</v>
      </c>
      <c r="D2491" s="159" t="s">
        <v>15</v>
      </c>
      <c r="E2491" s="159" t="s">
        <v>29</v>
      </c>
      <c r="F2491" s="159" t="s">
        <v>26</v>
      </c>
      <c r="G2491" s="159" t="s">
        <v>25</v>
      </c>
      <c r="H2491" s="174" t="s">
        <v>56</v>
      </c>
      <c r="I2491" s="175">
        <v>20</v>
      </c>
      <c r="J2491" s="23"/>
    </row>
    <row r="2492" spans="1:10" x14ac:dyDescent="0.25">
      <c r="A2492" s="65" t="str">
        <f t="shared" si="38"/>
        <v xml:space="preserve">Cohort 201642644G4 (exclusief Den Haag)Vrouw0 tot 23 jaarOverigMiddelbaar beroepsonderwijs (mbo) </v>
      </c>
      <c r="B2492" s="159" t="s">
        <v>17</v>
      </c>
      <c r="C2492" s="166">
        <v>42644</v>
      </c>
      <c r="D2492" s="159" t="s">
        <v>15</v>
      </c>
      <c r="E2492" s="159" t="s">
        <v>29</v>
      </c>
      <c r="F2492" s="159" t="s">
        <v>26</v>
      </c>
      <c r="G2492" s="159" t="s">
        <v>25</v>
      </c>
      <c r="H2492" s="174" t="s">
        <v>57</v>
      </c>
      <c r="I2492" s="175">
        <v>0</v>
      </c>
      <c r="J2492" s="23"/>
    </row>
    <row r="2493" spans="1:10" x14ac:dyDescent="0.25">
      <c r="A2493" s="65" t="str">
        <f t="shared" si="38"/>
        <v xml:space="preserve">Cohort 201642644G4 (exclusief Den Haag)Vrouw0 tot 23 jaarOverigHoger beroepsonderwijs (hbo) </v>
      </c>
      <c r="B2493" s="159" t="s">
        <v>17</v>
      </c>
      <c r="C2493" s="166">
        <v>42644</v>
      </c>
      <c r="D2493" s="159" t="s">
        <v>15</v>
      </c>
      <c r="E2493" s="159" t="s">
        <v>29</v>
      </c>
      <c r="F2493" s="159" t="s">
        <v>26</v>
      </c>
      <c r="G2493" s="159" t="s">
        <v>25</v>
      </c>
      <c r="H2493" s="174" t="s">
        <v>58</v>
      </c>
      <c r="I2493" s="175">
        <v>0</v>
      </c>
      <c r="J2493" s="23"/>
    </row>
    <row r="2494" spans="1:10" x14ac:dyDescent="0.25">
      <c r="A2494" s="65" t="str">
        <f t="shared" si="38"/>
        <v xml:space="preserve">Cohort 201642644G4 (exclusief Den Haag)Vrouw0 tot 23 jaarOverigWetenschappelijk onderwijs (wo) </v>
      </c>
      <c r="B2494" s="159" t="s">
        <v>17</v>
      </c>
      <c r="C2494" s="166">
        <v>42644</v>
      </c>
      <c r="D2494" s="159" t="s">
        <v>15</v>
      </c>
      <c r="E2494" s="159" t="s">
        <v>29</v>
      </c>
      <c r="F2494" s="159" t="s">
        <v>26</v>
      </c>
      <c r="G2494" s="159" t="s">
        <v>25</v>
      </c>
      <c r="H2494" s="174" t="s">
        <v>59</v>
      </c>
      <c r="I2494" s="175">
        <v>0</v>
      </c>
      <c r="J2494" s="23"/>
    </row>
    <row r="2495" spans="1:10" x14ac:dyDescent="0.25">
      <c r="A2495" s="65" t="str">
        <f t="shared" si="38"/>
        <v>Cohort 201642644G4 (exclusief Den Haag)Vrouw0 tot 23 jaarOverigGeen onderwijs</v>
      </c>
      <c r="B2495" s="159" t="s">
        <v>17</v>
      </c>
      <c r="C2495" s="166">
        <v>42644</v>
      </c>
      <c r="D2495" s="159" t="s">
        <v>15</v>
      </c>
      <c r="E2495" s="159" t="s">
        <v>29</v>
      </c>
      <c r="F2495" s="159" t="s">
        <v>26</v>
      </c>
      <c r="G2495" s="159" t="s">
        <v>25</v>
      </c>
      <c r="H2495" s="159" t="s">
        <v>60</v>
      </c>
      <c r="I2495" s="175">
        <v>50</v>
      </c>
      <c r="J2495" s="23"/>
    </row>
    <row r="2496" spans="1:10" x14ac:dyDescent="0.25">
      <c r="A2496" s="65" t="str">
        <f t="shared" si="38"/>
        <v>Cohort 201642644G4 (exclusief Den Haag)Vrouw23 tot 30 jaarTotaalTotaal</v>
      </c>
      <c r="B2496" s="159" t="s">
        <v>17</v>
      </c>
      <c r="C2496" s="166">
        <v>42644</v>
      </c>
      <c r="D2496" s="159" t="s">
        <v>15</v>
      </c>
      <c r="E2496" s="159" t="s">
        <v>29</v>
      </c>
      <c r="F2496" s="159" t="s">
        <v>61</v>
      </c>
      <c r="G2496" s="159" t="s">
        <v>8</v>
      </c>
      <c r="H2496" s="162" t="s">
        <v>8</v>
      </c>
      <c r="I2496" s="175">
        <v>300</v>
      </c>
      <c r="J2496" s="23"/>
    </row>
    <row r="2497" spans="1:10" x14ac:dyDescent="0.25">
      <c r="A2497" s="65" t="str">
        <f t="shared" si="38"/>
        <v xml:space="preserve">Cohort 201642644G4 (exclusief Den Haag)Vrouw23 tot 30 jaarTotaalPrimair onderwijs </v>
      </c>
      <c r="B2497" s="159" t="s">
        <v>17</v>
      </c>
      <c r="C2497" s="166">
        <v>42644</v>
      </c>
      <c r="D2497" s="159" t="s">
        <v>15</v>
      </c>
      <c r="E2497" s="159" t="s">
        <v>29</v>
      </c>
      <c r="F2497" s="159" t="s">
        <v>61</v>
      </c>
      <c r="G2497" s="159" t="s">
        <v>8</v>
      </c>
      <c r="H2497" s="174" t="s">
        <v>55</v>
      </c>
      <c r="I2497" s="175">
        <v>0</v>
      </c>
      <c r="J2497" s="23"/>
    </row>
    <row r="2498" spans="1:10" x14ac:dyDescent="0.25">
      <c r="A2498" s="65" t="str">
        <f t="shared" si="38"/>
        <v>Cohort 201642644G4 (exclusief Den Haag)Vrouw23 tot 30 jaarTotaalVoortgezet onderwijs</v>
      </c>
      <c r="B2498" s="159" t="s">
        <v>17</v>
      </c>
      <c r="C2498" s="166">
        <v>42644</v>
      </c>
      <c r="D2498" s="159" t="s">
        <v>15</v>
      </c>
      <c r="E2498" s="159" t="s">
        <v>29</v>
      </c>
      <c r="F2498" s="159" t="s">
        <v>61</v>
      </c>
      <c r="G2498" s="159" t="s">
        <v>8</v>
      </c>
      <c r="H2498" s="174" t="s">
        <v>56</v>
      </c>
      <c r="I2498" s="175">
        <v>0</v>
      </c>
      <c r="J2498" s="23"/>
    </row>
    <row r="2499" spans="1:10" x14ac:dyDescent="0.25">
      <c r="A2499" s="65" t="str">
        <f t="shared" si="38"/>
        <v xml:space="preserve">Cohort 201642644G4 (exclusief Den Haag)Vrouw23 tot 30 jaarTotaalMiddelbaar beroepsonderwijs (mbo) </v>
      </c>
      <c r="B2499" s="159" t="s">
        <v>17</v>
      </c>
      <c r="C2499" s="166">
        <v>42644</v>
      </c>
      <c r="D2499" s="159" t="s">
        <v>15</v>
      </c>
      <c r="E2499" s="159" t="s">
        <v>29</v>
      </c>
      <c r="F2499" s="159" t="s">
        <v>61</v>
      </c>
      <c r="G2499" s="159" t="s">
        <v>8</v>
      </c>
      <c r="H2499" s="174" t="s">
        <v>57</v>
      </c>
      <c r="I2499" s="175">
        <v>0</v>
      </c>
      <c r="J2499" s="23"/>
    </row>
    <row r="2500" spans="1:10" x14ac:dyDescent="0.25">
      <c r="A2500" s="65" t="str">
        <f t="shared" si="38"/>
        <v xml:space="preserve">Cohort 201642644G4 (exclusief Den Haag)Vrouw23 tot 30 jaarTotaalHoger beroepsonderwijs (hbo) </v>
      </c>
      <c r="B2500" s="159" t="s">
        <v>17</v>
      </c>
      <c r="C2500" s="166">
        <v>42644</v>
      </c>
      <c r="D2500" s="159" t="s">
        <v>15</v>
      </c>
      <c r="E2500" s="159" t="s">
        <v>29</v>
      </c>
      <c r="F2500" s="159" t="s">
        <v>61</v>
      </c>
      <c r="G2500" s="159" t="s">
        <v>8</v>
      </c>
      <c r="H2500" s="174" t="s">
        <v>58</v>
      </c>
      <c r="I2500" s="175">
        <v>0</v>
      </c>
      <c r="J2500" s="23"/>
    </row>
    <row r="2501" spans="1:10" x14ac:dyDescent="0.25">
      <c r="A2501" s="65" t="str">
        <f t="shared" ref="A2501:A2564" si="39">B2501&amp;C2501&amp;D2501&amp;E2501&amp;F2501&amp;G2501&amp;H2501</f>
        <v xml:space="preserve">Cohort 201642644G4 (exclusief Den Haag)Vrouw23 tot 30 jaarTotaalWetenschappelijk onderwijs (wo) </v>
      </c>
      <c r="B2501" s="159" t="s">
        <v>17</v>
      </c>
      <c r="C2501" s="166">
        <v>42644</v>
      </c>
      <c r="D2501" s="159" t="s">
        <v>15</v>
      </c>
      <c r="E2501" s="159" t="s">
        <v>29</v>
      </c>
      <c r="F2501" s="159" t="s">
        <v>61</v>
      </c>
      <c r="G2501" s="159" t="s">
        <v>8</v>
      </c>
      <c r="H2501" s="174" t="s">
        <v>59</v>
      </c>
      <c r="I2501" s="175">
        <v>0</v>
      </c>
      <c r="J2501" s="23"/>
    </row>
    <row r="2502" spans="1:10" x14ac:dyDescent="0.25">
      <c r="A2502" s="65" t="str">
        <f t="shared" si="39"/>
        <v>Cohort 201642644G4 (exclusief Den Haag)Vrouw23 tot 30 jaarTotaalGeen onderwijs</v>
      </c>
      <c r="B2502" s="159" t="s">
        <v>17</v>
      </c>
      <c r="C2502" s="166">
        <v>42644</v>
      </c>
      <c r="D2502" s="159" t="s">
        <v>15</v>
      </c>
      <c r="E2502" s="159" t="s">
        <v>29</v>
      </c>
      <c r="F2502" s="159" t="s">
        <v>61</v>
      </c>
      <c r="G2502" s="159" t="s">
        <v>8</v>
      </c>
      <c r="H2502" s="159" t="s">
        <v>60</v>
      </c>
      <c r="I2502" s="175">
        <v>295</v>
      </c>
      <c r="J2502" s="23"/>
    </row>
    <row r="2503" spans="1:10" x14ac:dyDescent="0.25">
      <c r="A2503" s="65" t="str">
        <f t="shared" si="39"/>
        <v>Cohort 201642644G4 (exclusief Den Haag)Vrouw23 tot 30 jaarSyriëTotaal</v>
      </c>
      <c r="B2503" s="159" t="s">
        <v>17</v>
      </c>
      <c r="C2503" s="166">
        <v>42644</v>
      </c>
      <c r="D2503" s="159" t="s">
        <v>15</v>
      </c>
      <c r="E2503" s="159" t="s">
        <v>29</v>
      </c>
      <c r="F2503" s="159" t="s">
        <v>61</v>
      </c>
      <c r="G2503" s="159" t="s">
        <v>23</v>
      </c>
      <c r="H2503" s="162" t="s">
        <v>8</v>
      </c>
      <c r="I2503" s="175">
        <v>110</v>
      </c>
      <c r="J2503" s="23"/>
    </row>
    <row r="2504" spans="1:10" x14ac:dyDescent="0.25">
      <c r="A2504" s="65" t="str">
        <f t="shared" si="39"/>
        <v xml:space="preserve">Cohort 201642644G4 (exclusief Den Haag)Vrouw23 tot 30 jaarSyriëPrimair onderwijs </v>
      </c>
      <c r="B2504" s="159" t="s">
        <v>17</v>
      </c>
      <c r="C2504" s="166">
        <v>42644</v>
      </c>
      <c r="D2504" s="159" t="s">
        <v>15</v>
      </c>
      <c r="E2504" s="159" t="s">
        <v>29</v>
      </c>
      <c r="F2504" s="159" t="s">
        <v>61</v>
      </c>
      <c r="G2504" s="159" t="s">
        <v>23</v>
      </c>
      <c r="H2504" s="174" t="s">
        <v>55</v>
      </c>
      <c r="I2504" s="175">
        <v>0</v>
      </c>
      <c r="J2504" s="23"/>
    </row>
    <row r="2505" spans="1:10" x14ac:dyDescent="0.25">
      <c r="A2505" s="65" t="str">
        <f t="shared" si="39"/>
        <v>Cohort 201642644G4 (exclusief Den Haag)Vrouw23 tot 30 jaarSyriëVoortgezet onderwijs</v>
      </c>
      <c r="B2505" s="159" t="s">
        <v>17</v>
      </c>
      <c r="C2505" s="166">
        <v>42644</v>
      </c>
      <c r="D2505" s="159" t="s">
        <v>15</v>
      </c>
      <c r="E2505" s="159" t="s">
        <v>29</v>
      </c>
      <c r="F2505" s="159" t="s">
        <v>61</v>
      </c>
      <c r="G2505" s="159" t="s">
        <v>23</v>
      </c>
      <c r="H2505" s="174" t="s">
        <v>56</v>
      </c>
      <c r="I2505" s="175">
        <v>0</v>
      </c>
      <c r="J2505" s="23"/>
    </row>
    <row r="2506" spans="1:10" x14ac:dyDescent="0.25">
      <c r="A2506" s="65" t="str">
        <f t="shared" si="39"/>
        <v xml:space="preserve">Cohort 201642644G4 (exclusief Den Haag)Vrouw23 tot 30 jaarSyriëMiddelbaar beroepsonderwijs (mbo) </v>
      </c>
      <c r="B2506" s="159" t="s">
        <v>17</v>
      </c>
      <c r="C2506" s="166">
        <v>42644</v>
      </c>
      <c r="D2506" s="159" t="s">
        <v>15</v>
      </c>
      <c r="E2506" s="159" t="s">
        <v>29</v>
      </c>
      <c r="F2506" s="159" t="s">
        <v>61</v>
      </c>
      <c r="G2506" s="159" t="s">
        <v>23</v>
      </c>
      <c r="H2506" s="174" t="s">
        <v>57</v>
      </c>
      <c r="I2506" s="175">
        <v>0</v>
      </c>
      <c r="J2506" s="23"/>
    </row>
    <row r="2507" spans="1:10" x14ac:dyDescent="0.25">
      <c r="A2507" s="65" t="str">
        <f t="shared" si="39"/>
        <v xml:space="preserve">Cohort 201642644G4 (exclusief Den Haag)Vrouw23 tot 30 jaarSyriëHoger beroepsonderwijs (hbo) </v>
      </c>
      <c r="B2507" s="159" t="s">
        <v>17</v>
      </c>
      <c r="C2507" s="166">
        <v>42644</v>
      </c>
      <c r="D2507" s="159" t="s">
        <v>15</v>
      </c>
      <c r="E2507" s="159" t="s">
        <v>29</v>
      </c>
      <c r="F2507" s="159" t="s">
        <v>61</v>
      </c>
      <c r="G2507" s="159" t="s">
        <v>23</v>
      </c>
      <c r="H2507" s="174" t="s">
        <v>58</v>
      </c>
      <c r="I2507" s="175">
        <v>0</v>
      </c>
      <c r="J2507" s="23"/>
    </row>
    <row r="2508" spans="1:10" x14ac:dyDescent="0.25">
      <c r="A2508" s="65" t="str">
        <f t="shared" si="39"/>
        <v xml:space="preserve">Cohort 201642644G4 (exclusief Den Haag)Vrouw23 tot 30 jaarSyriëWetenschappelijk onderwijs (wo) </v>
      </c>
      <c r="B2508" s="159" t="s">
        <v>17</v>
      </c>
      <c r="C2508" s="166">
        <v>42644</v>
      </c>
      <c r="D2508" s="159" t="s">
        <v>15</v>
      </c>
      <c r="E2508" s="159" t="s">
        <v>29</v>
      </c>
      <c r="F2508" s="159" t="s">
        <v>61</v>
      </c>
      <c r="G2508" s="159" t="s">
        <v>23</v>
      </c>
      <c r="H2508" s="174" t="s">
        <v>59</v>
      </c>
      <c r="I2508" s="175">
        <v>0</v>
      </c>
      <c r="J2508" s="23"/>
    </row>
    <row r="2509" spans="1:10" x14ac:dyDescent="0.25">
      <c r="A2509" s="65" t="str">
        <f t="shared" si="39"/>
        <v>Cohort 201642644G4 (exclusief Den Haag)Vrouw23 tot 30 jaarSyriëGeen onderwijs</v>
      </c>
      <c r="B2509" s="159" t="s">
        <v>17</v>
      </c>
      <c r="C2509" s="166">
        <v>42644</v>
      </c>
      <c r="D2509" s="159" t="s">
        <v>15</v>
      </c>
      <c r="E2509" s="159" t="s">
        <v>29</v>
      </c>
      <c r="F2509" s="159" t="s">
        <v>61</v>
      </c>
      <c r="G2509" s="159" t="s">
        <v>23</v>
      </c>
      <c r="H2509" s="159" t="s">
        <v>60</v>
      </c>
      <c r="I2509" s="175">
        <v>110</v>
      </c>
      <c r="J2509" s="23"/>
    </row>
    <row r="2510" spans="1:10" x14ac:dyDescent="0.25">
      <c r="A2510" s="65" t="str">
        <f t="shared" si="39"/>
        <v>Cohort 201642644G4 (exclusief Den Haag)Vrouw23 tot 30 jaarEritreaTotaal</v>
      </c>
      <c r="B2510" s="159" t="s">
        <v>17</v>
      </c>
      <c r="C2510" s="166">
        <v>42644</v>
      </c>
      <c r="D2510" s="159" t="s">
        <v>15</v>
      </c>
      <c r="E2510" s="159" t="s">
        <v>29</v>
      </c>
      <c r="F2510" s="159" t="s">
        <v>61</v>
      </c>
      <c r="G2510" s="159" t="s">
        <v>24</v>
      </c>
      <c r="H2510" s="162" t="s">
        <v>8</v>
      </c>
      <c r="I2510" s="175">
        <v>145</v>
      </c>
      <c r="J2510" s="23"/>
    </row>
    <row r="2511" spans="1:10" x14ac:dyDescent="0.25">
      <c r="A2511" s="65" t="str">
        <f t="shared" si="39"/>
        <v xml:space="preserve">Cohort 201642644G4 (exclusief Den Haag)Vrouw23 tot 30 jaarEritreaPrimair onderwijs </v>
      </c>
      <c r="B2511" s="159" t="s">
        <v>17</v>
      </c>
      <c r="C2511" s="166">
        <v>42644</v>
      </c>
      <c r="D2511" s="159" t="s">
        <v>15</v>
      </c>
      <c r="E2511" s="159" t="s">
        <v>29</v>
      </c>
      <c r="F2511" s="159" t="s">
        <v>61</v>
      </c>
      <c r="G2511" s="159" t="s">
        <v>24</v>
      </c>
      <c r="H2511" s="174" t="s">
        <v>55</v>
      </c>
      <c r="I2511" s="175">
        <v>0</v>
      </c>
      <c r="J2511" s="23"/>
    </row>
    <row r="2512" spans="1:10" x14ac:dyDescent="0.25">
      <c r="A2512" s="65" t="str">
        <f t="shared" si="39"/>
        <v>Cohort 201642644G4 (exclusief Den Haag)Vrouw23 tot 30 jaarEritreaVoortgezet onderwijs</v>
      </c>
      <c r="B2512" s="159" t="s">
        <v>17</v>
      </c>
      <c r="C2512" s="166">
        <v>42644</v>
      </c>
      <c r="D2512" s="159" t="s">
        <v>15</v>
      </c>
      <c r="E2512" s="159" t="s">
        <v>29</v>
      </c>
      <c r="F2512" s="159" t="s">
        <v>61</v>
      </c>
      <c r="G2512" s="159" t="s">
        <v>24</v>
      </c>
      <c r="H2512" s="174" t="s">
        <v>56</v>
      </c>
      <c r="I2512" s="175">
        <v>0</v>
      </c>
      <c r="J2512" s="23"/>
    </row>
    <row r="2513" spans="1:10" x14ac:dyDescent="0.25">
      <c r="A2513" s="65" t="str">
        <f t="shared" si="39"/>
        <v xml:space="preserve">Cohort 201642644G4 (exclusief Den Haag)Vrouw23 tot 30 jaarEritreaMiddelbaar beroepsonderwijs (mbo) </v>
      </c>
      <c r="B2513" s="159" t="s">
        <v>17</v>
      </c>
      <c r="C2513" s="166">
        <v>42644</v>
      </c>
      <c r="D2513" s="159" t="s">
        <v>15</v>
      </c>
      <c r="E2513" s="159" t="s">
        <v>29</v>
      </c>
      <c r="F2513" s="159" t="s">
        <v>61</v>
      </c>
      <c r="G2513" s="159" t="s">
        <v>24</v>
      </c>
      <c r="H2513" s="174" t="s">
        <v>57</v>
      </c>
      <c r="I2513" s="175">
        <v>0</v>
      </c>
      <c r="J2513" s="23"/>
    </row>
    <row r="2514" spans="1:10" x14ac:dyDescent="0.25">
      <c r="A2514" s="65" t="str">
        <f t="shared" si="39"/>
        <v xml:space="preserve">Cohort 201642644G4 (exclusief Den Haag)Vrouw23 tot 30 jaarEritreaHoger beroepsonderwijs (hbo) </v>
      </c>
      <c r="B2514" s="159" t="s">
        <v>17</v>
      </c>
      <c r="C2514" s="166">
        <v>42644</v>
      </c>
      <c r="D2514" s="159" t="s">
        <v>15</v>
      </c>
      <c r="E2514" s="159" t="s">
        <v>29</v>
      </c>
      <c r="F2514" s="159" t="s">
        <v>61</v>
      </c>
      <c r="G2514" s="159" t="s">
        <v>24</v>
      </c>
      <c r="H2514" s="174" t="s">
        <v>58</v>
      </c>
      <c r="I2514" s="175">
        <v>0</v>
      </c>
      <c r="J2514" s="23"/>
    </row>
    <row r="2515" spans="1:10" x14ac:dyDescent="0.25">
      <c r="A2515" s="65" t="str">
        <f t="shared" si="39"/>
        <v xml:space="preserve">Cohort 201642644G4 (exclusief Den Haag)Vrouw23 tot 30 jaarEritreaWetenschappelijk onderwijs (wo) </v>
      </c>
      <c r="B2515" s="159" t="s">
        <v>17</v>
      </c>
      <c r="C2515" s="166">
        <v>42644</v>
      </c>
      <c r="D2515" s="159" t="s">
        <v>15</v>
      </c>
      <c r="E2515" s="159" t="s">
        <v>29</v>
      </c>
      <c r="F2515" s="159" t="s">
        <v>61</v>
      </c>
      <c r="G2515" s="159" t="s">
        <v>24</v>
      </c>
      <c r="H2515" s="174" t="s">
        <v>59</v>
      </c>
      <c r="I2515" s="175">
        <v>0</v>
      </c>
      <c r="J2515" s="23"/>
    </row>
    <row r="2516" spans="1:10" x14ac:dyDescent="0.25">
      <c r="A2516" s="65" t="str">
        <f t="shared" si="39"/>
        <v>Cohort 201642644G4 (exclusief Den Haag)Vrouw23 tot 30 jaarEritreaGeen onderwijs</v>
      </c>
      <c r="B2516" s="159" t="s">
        <v>17</v>
      </c>
      <c r="C2516" s="166">
        <v>42644</v>
      </c>
      <c r="D2516" s="159" t="s">
        <v>15</v>
      </c>
      <c r="E2516" s="159" t="s">
        <v>29</v>
      </c>
      <c r="F2516" s="159" t="s">
        <v>61</v>
      </c>
      <c r="G2516" s="159" t="s">
        <v>24</v>
      </c>
      <c r="H2516" s="159" t="s">
        <v>60</v>
      </c>
      <c r="I2516" s="175">
        <v>145</v>
      </c>
      <c r="J2516" s="23"/>
    </row>
    <row r="2517" spans="1:10" x14ac:dyDescent="0.25">
      <c r="A2517" s="65" t="str">
        <f t="shared" si="39"/>
        <v>Cohort 201642644G4 (exclusief Den Haag)Vrouw23 tot 30 jaarOverigTotaal</v>
      </c>
      <c r="B2517" s="159" t="s">
        <v>17</v>
      </c>
      <c r="C2517" s="166">
        <v>42644</v>
      </c>
      <c r="D2517" s="159" t="s">
        <v>15</v>
      </c>
      <c r="E2517" s="159" t="s">
        <v>29</v>
      </c>
      <c r="F2517" s="159" t="s">
        <v>61</v>
      </c>
      <c r="G2517" s="159" t="s">
        <v>25</v>
      </c>
      <c r="H2517" s="162" t="s">
        <v>8</v>
      </c>
      <c r="I2517" s="175">
        <v>45</v>
      </c>
      <c r="J2517" s="23"/>
    </row>
    <row r="2518" spans="1:10" x14ac:dyDescent="0.25">
      <c r="A2518" s="65" t="str">
        <f t="shared" si="39"/>
        <v xml:space="preserve">Cohort 201642644G4 (exclusief Den Haag)Vrouw23 tot 30 jaarOverigPrimair onderwijs </v>
      </c>
      <c r="B2518" s="159" t="s">
        <v>17</v>
      </c>
      <c r="C2518" s="166">
        <v>42644</v>
      </c>
      <c r="D2518" s="159" t="s">
        <v>15</v>
      </c>
      <c r="E2518" s="159" t="s">
        <v>29</v>
      </c>
      <c r="F2518" s="159" t="s">
        <v>61</v>
      </c>
      <c r="G2518" s="159" t="s">
        <v>25</v>
      </c>
      <c r="H2518" s="174" t="s">
        <v>55</v>
      </c>
      <c r="I2518" s="175">
        <v>0</v>
      </c>
      <c r="J2518" s="23"/>
    </row>
    <row r="2519" spans="1:10" x14ac:dyDescent="0.25">
      <c r="A2519" s="65" t="str">
        <f t="shared" si="39"/>
        <v>Cohort 201642644G4 (exclusief Den Haag)Vrouw23 tot 30 jaarOverigVoortgezet onderwijs</v>
      </c>
      <c r="B2519" s="159" t="s">
        <v>17</v>
      </c>
      <c r="C2519" s="166">
        <v>42644</v>
      </c>
      <c r="D2519" s="159" t="s">
        <v>15</v>
      </c>
      <c r="E2519" s="159" t="s">
        <v>29</v>
      </c>
      <c r="F2519" s="159" t="s">
        <v>61</v>
      </c>
      <c r="G2519" s="159" t="s">
        <v>25</v>
      </c>
      <c r="H2519" s="174" t="s">
        <v>56</v>
      </c>
      <c r="I2519" s="175">
        <v>0</v>
      </c>
      <c r="J2519" s="23"/>
    </row>
    <row r="2520" spans="1:10" x14ac:dyDescent="0.25">
      <c r="A2520" s="65" t="str">
        <f t="shared" si="39"/>
        <v xml:space="preserve">Cohort 201642644G4 (exclusief Den Haag)Vrouw23 tot 30 jaarOverigMiddelbaar beroepsonderwijs (mbo) </v>
      </c>
      <c r="B2520" s="159" t="s">
        <v>17</v>
      </c>
      <c r="C2520" s="166">
        <v>42644</v>
      </c>
      <c r="D2520" s="159" t="s">
        <v>15</v>
      </c>
      <c r="E2520" s="159" t="s">
        <v>29</v>
      </c>
      <c r="F2520" s="159" t="s">
        <v>61</v>
      </c>
      <c r="G2520" s="159" t="s">
        <v>25</v>
      </c>
      <c r="H2520" s="174" t="s">
        <v>57</v>
      </c>
      <c r="I2520" s="175">
        <v>0</v>
      </c>
      <c r="J2520" s="23"/>
    </row>
    <row r="2521" spans="1:10" x14ac:dyDescent="0.25">
      <c r="A2521" s="65" t="str">
        <f t="shared" si="39"/>
        <v xml:space="preserve">Cohort 201642644G4 (exclusief Den Haag)Vrouw23 tot 30 jaarOverigHoger beroepsonderwijs (hbo) </v>
      </c>
      <c r="B2521" s="159" t="s">
        <v>17</v>
      </c>
      <c r="C2521" s="166">
        <v>42644</v>
      </c>
      <c r="D2521" s="159" t="s">
        <v>15</v>
      </c>
      <c r="E2521" s="159" t="s">
        <v>29</v>
      </c>
      <c r="F2521" s="159" t="s">
        <v>61</v>
      </c>
      <c r="G2521" s="159" t="s">
        <v>25</v>
      </c>
      <c r="H2521" s="174" t="s">
        <v>58</v>
      </c>
      <c r="I2521" s="175">
        <v>0</v>
      </c>
      <c r="J2521" s="23"/>
    </row>
    <row r="2522" spans="1:10" x14ac:dyDescent="0.25">
      <c r="A2522" s="65" t="str">
        <f t="shared" si="39"/>
        <v xml:space="preserve">Cohort 201642644G4 (exclusief Den Haag)Vrouw23 tot 30 jaarOverigWetenschappelijk onderwijs (wo) </v>
      </c>
      <c r="B2522" s="159" t="s">
        <v>17</v>
      </c>
      <c r="C2522" s="166">
        <v>42644</v>
      </c>
      <c r="D2522" s="159" t="s">
        <v>15</v>
      </c>
      <c r="E2522" s="159" t="s">
        <v>29</v>
      </c>
      <c r="F2522" s="159" t="s">
        <v>61</v>
      </c>
      <c r="G2522" s="159" t="s">
        <v>25</v>
      </c>
      <c r="H2522" s="174" t="s">
        <v>59</v>
      </c>
      <c r="I2522" s="175">
        <v>0</v>
      </c>
      <c r="J2522" s="23"/>
    </row>
    <row r="2523" spans="1:10" x14ac:dyDescent="0.25">
      <c r="A2523" s="65" t="str">
        <f t="shared" si="39"/>
        <v>Cohort 201642644G4 (exclusief Den Haag)Vrouw23 tot 30 jaarOverigGeen onderwijs</v>
      </c>
      <c r="B2523" s="159" t="s">
        <v>17</v>
      </c>
      <c r="C2523" s="166">
        <v>42644</v>
      </c>
      <c r="D2523" s="159" t="s">
        <v>15</v>
      </c>
      <c r="E2523" s="159" t="s">
        <v>29</v>
      </c>
      <c r="F2523" s="159" t="s">
        <v>61</v>
      </c>
      <c r="G2523" s="159" t="s">
        <v>25</v>
      </c>
      <c r="H2523" s="159" t="s">
        <v>60</v>
      </c>
      <c r="I2523" s="175">
        <v>45</v>
      </c>
      <c r="J2523" s="23"/>
    </row>
    <row r="2524" spans="1:10" x14ac:dyDescent="0.25">
      <c r="A2524" s="65" t="str">
        <f t="shared" si="39"/>
        <v>Totaal42278Den HaagTotaalTotaalTotaalTotaal</v>
      </c>
      <c r="B2524" s="159" t="s">
        <v>8</v>
      </c>
      <c r="C2524" s="166">
        <v>42278</v>
      </c>
      <c r="D2524" s="159" t="s">
        <v>7</v>
      </c>
      <c r="E2524" s="159" t="s">
        <v>8</v>
      </c>
      <c r="F2524" s="159" t="s">
        <v>8</v>
      </c>
      <c r="G2524" s="159" t="s">
        <v>8</v>
      </c>
      <c r="H2524" s="162" t="s">
        <v>8</v>
      </c>
      <c r="I2524" s="175">
        <v>420</v>
      </c>
      <c r="J2524" s="23"/>
    </row>
    <row r="2525" spans="1:10" x14ac:dyDescent="0.25">
      <c r="A2525" s="65" t="str">
        <f t="shared" si="39"/>
        <v xml:space="preserve">Totaal42278Den HaagTotaalTotaalTotaalPrimair onderwijs </v>
      </c>
      <c r="B2525" s="159" t="s">
        <v>8</v>
      </c>
      <c r="C2525" s="166">
        <v>42278</v>
      </c>
      <c r="D2525" s="159" t="s">
        <v>7</v>
      </c>
      <c r="E2525" s="159" t="s">
        <v>8</v>
      </c>
      <c r="F2525" s="159" t="s">
        <v>8</v>
      </c>
      <c r="G2525" s="159" t="s">
        <v>8</v>
      </c>
      <c r="H2525" s="174" t="s">
        <v>55</v>
      </c>
      <c r="I2525" s="175">
        <v>45</v>
      </c>
      <c r="J2525" s="23"/>
    </row>
    <row r="2526" spans="1:10" x14ac:dyDescent="0.25">
      <c r="A2526" s="65" t="str">
        <f t="shared" si="39"/>
        <v>Totaal42278Den HaagTotaalTotaalTotaalVoortgezet onderwijs</v>
      </c>
      <c r="B2526" s="159" t="s">
        <v>8</v>
      </c>
      <c r="C2526" s="166">
        <v>42278</v>
      </c>
      <c r="D2526" s="159" t="s">
        <v>7</v>
      </c>
      <c r="E2526" s="159" t="s">
        <v>8</v>
      </c>
      <c r="F2526" s="159" t="s">
        <v>8</v>
      </c>
      <c r="G2526" s="159" t="s">
        <v>8</v>
      </c>
      <c r="H2526" s="174" t="s">
        <v>56</v>
      </c>
      <c r="I2526" s="175">
        <v>25</v>
      </c>
      <c r="J2526" s="23"/>
    </row>
    <row r="2527" spans="1:10" x14ac:dyDescent="0.25">
      <c r="A2527" s="65" t="str">
        <f t="shared" si="39"/>
        <v xml:space="preserve">Totaal42278Den HaagTotaalTotaalTotaalMiddelbaar beroepsonderwijs (mbo) </v>
      </c>
      <c r="B2527" s="159" t="s">
        <v>8</v>
      </c>
      <c r="C2527" s="166">
        <v>42278</v>
      </c>
      <c r="D2527" s="159" t="s">
        <v>7</v>
      </c>
      <c r="E2527" s="159" t="s">
        <v>8</v>
      </c>
      <c r="F2527" s="159" t="s">
        <v>8</v>
      </c>
      <c r="G2527" s="159" t="s">
        <v>8</v>
      </c>
      <c r="H2527" s="174" t="s">
        <v>57</v>
      </c>
      <c r="I2527" s="175">
        <v>5</v>
      </c>
      <c r="J2527" s="23"/>
    </row>
    <row r="2528" spans="1:10" x14ac:dyDescent="0.25">
      <c r="A2528" s="65" t="str">
        <f t="shared" si="39"/>
        <v xml:space="preserve">Totaal42278Den HaagTotaalTotaalTotaalHoger beroepsonderwijs (hbo) </v>
      </c>
      <c r="B2528" s="159" t="s">
        <v>8</v>
      </c>
      <c r="C2528" s="166">
        <v>42278</v>
      </c>
      <c r="D2528" s="159" t="s">
        <v>7</v>
      </c>
      <c r="E2528" s="159" t="s">
        <v>8</v>
      </c>
      <c r="F2528" s="159" t="s">
        <v>8</v>
      </c>
      <c r="G2528" s="159" t="s">
        <v>8</v>
      </c>
      <c r="H2528" s="174" t="s">
        <v>58</v>
      </c>
      <c r="I2528" s="175">
        <v>0</v>
      </c>
      <c r="J2528" s="23"/>
    </row>
    <row r="2529" spans="1:10" x14ac:dyDescent="0.25">
      <c r="A2529" s="65" t="str">
        <f t="shared" si="39"/>
        <v xml:space="preserve">Totaal42278Den HaagTotaalTotaalTotaalWetenschappelijk onderwijs (wo) </v>
      </c>
      <c r="B2529" s="159" t="s">
        <v>8</v>
      </c>
      <c r="C2529" s="166">
        <v>42278</v>
      </c>
      <c r="D2529" s="159" t="s">
        <v>7</v>
      </c>
      <c r="E2529" s="159" t="s">
        <v>8</v>
      </c>
      <c r="F2529" s="159" t="s">
        <v>8</v>
      </c>
      <c r="G2529" s="159" t="s">
        <v>8</v>
      </c>
      <c r="H2529" s="174" t="s">
        <v>59</v>
      </c>
      <c r="I2529" s="175">
        <v>0</v>
      </c>
      <c r="J2529" s="23"/>
    </row>
    <row r="2530" spans="1:10" x14ac:dyDescent="0.25">
      <c r="A2530" s="65" t="str">
        <f t="shared" si="39"/>
        <v>Totaal42278Den HaagTotaalTotaalTotaalGeen onderwijs</v>
      </c>
      <c r="B2530" s="159" t="s">
        <v>8</v>
      </c>
      <c r="C2530" s="166">
        <v>42278</v>
      </c>
      <c r="D2530" s="159" t="s">
        <v>7</v>
      </c>
      <c r="E2530" s="159" t="s">
        <v>8</v>
      </c>
      <c r="F2530" s="159" t="s">
        <v>8</v>
      </c>
      <c r="G2530" s="159" t="s">
        <v>8</v>
      </c>
      <c r="H2530" s="159" t="s">
        <v>60</v>
      </c>
      <c r="I2530" s="175">
        <v>345</v>
      </c>
      <c r="J2530" s="23"/>
    </row>
    <row r="2531" spans="1:10" x14ac:dyDescent="0.25">
      <c r="A2531" s="65" t="str">
        <f t="shared" si="39"/>
        <v>Totaal42278Den HaagTotaalTotaalSyriëTotaal</v>
      </c>
      <c r="B2531" s="159" t="s">
        <v>8</v>
      </c>
      <c r="C2531" s="166">
        <v>42278</v>
      </c>
      <c r="D2531" s="159" t="s">
        <v>7</v>
      </c>
      <c r="E2531" s="159" t="s">
        <v>8</v>
      </c>
      <c r="F2531" s="159" t="s">
        <v>8</v>
      </c>
      <c r="G2531" s="159" t="s">
        <v>23</v>
      </c>
      <c r="H2531" s="162" t="s">
        <v>8</v>
      </c>
      <c r="I2531" s="175">
        <v>150</v>
      </c>
      <c r="J2531" s="23"/>
    </row>
    <row r="2532" spans="1:10" x14ac:dyDescent="0.25">
      <c r="A2532" s="65" t="str">
        <f t="shared" si="39"/>
        <v xml:space="preserve">Totaal42278Den HaagTotaalTotaalSyriëPrimair onderwijs </v>
      </c>
      <c r="B2532" s="159" t="s">
        <v>8</v>
      </c>
      <c r="C2532" s="166">
        <v>42278</v>
      </c>
      <c r="D2532" s="159" t="s">
        <v>7</v>
      </c>
      <c r="E2532" s="159" t="s">
        <v>8</v>
      </c>
      <c r="F2532" s="159" t="s">
        <v>8</v>
      </c>
      <c r="G2532" s="159" t="s">
        <v>23</v>
      </c>
      <c r="H2532" s="174" t="s">
        <v>55</v>
      </c>
      <c r="I2532" s="175">
        <v>20</v>
      </c>
      <c r="J2532" s="23"/>
    </row>
    <row r="2533" spans="1:10" x14ac:dyDescent="0.25">
      <c r="A2533" s="65" t="str">
        <f t="shared" si="39"/>
        <v>Totaal42278Den HaagTotaalTotaalSyriëVoortgezet onderwijs</v>
      </c>
      <c r="B2533" s="159" t="s">
        <v>8</v>
      </c>
      <c r="C2533" s="166">
        <v>42278</v>
      </c>
      <c r="D2533" s="159" t="s">
        <v>7</v>
      </c>
      <c r="E2533" s="159" t="s">
        <v>8</v>
      </c>
      <c r="F2533" s="159" t="s">
        <v>8</v>
      </c>
      <c r="G2533" s="159" t="s">
        <v>23</v>
      </c>
      <c r="H2533" s="174" t="s">
        <v>56</v>
      </c>
      <c r="I2533" s="175">
        <v>5</v>
      </c>
      <c r="J2533" s="23"/>
    </row>
    <row r="2534" spans="1:10" x14ac:dyDescent="0.25">
      <c r="A2534" s="65" t="str">
        <f t="shared" si="39"/>
        <v xml:space="preserve">Totaal42278Den HaagTotaalTotaalSyriëMiddelbaar beroepsonderwijs (mbo) </v>
      </c>
      <c r="B2534" s="159" t="s">
        <v>8</v>
      </c>
      <c r="C2534" s="166">
        <v>42278</v>
      </c>
      <c r="D2534" s="159" t="s">
        <v>7</v>
      </c>
      <c r="E2534" s="159" t="s">
        <v>8</v>
      </c>
      <c r="F2534" s="159" t="s">
        <v>8</v>
      </c>
      <c r="G2534" s="159" t="s">
        <v>23</v>
      </c>
      <c r="H2534" s="174" t="s">
        <v>57</v>
      </c>
      <c r="I2534" s="175">
        <v>0</v>
      </c>
      <c r="J2534" s="23"/>
    </row>
    <row r="2535" spans="1:10" x14ac:dyDescent="0.25">
      <c r="A2535" s="65" t="str">
        <f t="shared" si="39"/>
        <v xml:space="preserve">Totaal42278Den HaagTotaalTotaalSyriëHoger beroepsonderwijs (hbo) </v>
      </c>
      <c r="B2535" s="159" t="s">
        <v>8</v>
      </c>
      <c r="C2535" s="166">
        <v>42278</v>
      </c>
      <c r="D2535" s="159" t="s">
        <v>7</v>
      </c>
      <c r="E2535" s="159" t="s">
        <v>8</v>
      </c>
      <c r="F2535" s="159" t="s">
        <v>8</v>
      </c>
      <c r="G2535" s="159" t="s">
        <v>23</v>
      </c>
      <c r="H2535" s="174" t="s">
        <v>58</v>
      </c>
      <c r="I2535" s="175">
        <v>0</v>
      </c>
      <c r="J2535" s="23"/>
    </row>
    <row r="2536" spans="1:10" x14ac:dyDescent="0.25">
      <c r="A2536" s="65" t="str">
        <f t="shared" si="39"/>
        <v xml:space="preserve">Totaal42278Den HaagTotaalTotaalSyriëWetenschappelijk onderwijs (wo) </v>
      </c>
      <c r="B2536" s="159" t="s">
        <v>8</v>
      </c>
      <c r="C2536" s="166">
        <v>42278</v>
      </c>
      <c r="D2536" s="159" t="s">
        <v>7</v>
      </c>
      <c r="E2536" s="159" t="s">
        <v>8</v>
      </c>
      <c r="F2536" s="159" t="s">
        <v>8</v>
      </c>
      <c r="G2536" s="159" t="s">
        <v>23</v>
      </c>
      <c r="H2536" s="174" t="s">
        <v>59</v>
      </c>
      <c r="I2536" s="175">
        <v>0</v>
      </c>
      <c r="J2536" s="23"/>
    </row>
    <row r="2537" spans="1:10" x14ac:dyDescent="0.25">
      <c r="A2537" s="65" t="str">
        <f t="shared" si="39"/>
        <v>Totaal42278Den HaagTotaalTotaalSyriëGeen onderwijs</v>
      </c>
      <c r="B2537" s="159" t="s">
        <v>8</v>
      </c>
      <c r="C2537" s="166">
        <v>42278</v>
      </c>
      <c r="D2537" s="159" t="s">
        <v>7</v>
      </c>
      <c r="E2537" s="159" t="s">
        <v>8</v>
      </c>
      <c r="F2537" s="159" t="s">
        <v>8</v>
      </c>
      <c r="G2537" s="159" t="s">
        <v>23</v>
      </c>
      <c r="H2537" s="159" t="s">
        <v>60</v>
      </c>
      <c r="I2537" s="175">
        <v>120</v>
      </c>
      <c r="J2537" s="23"/>
    </row>
    <row r="2538" spans="1:10" x14ac:dyDescent="0.25">
      <c r="A2538" s="65" t="str">
        <f t="shared" si="39"/>
        <v>Totaal42278Den HaagTotaalTotaalEritreaTotaal</v>
      </c>
      <c r="B2538" s="159" t="s">
        <v>8</v>
      </c>
      <c r="C2538" s="166">
        <v>42278</v>
      </c>
      <c r="D2538" s="159" t="s">
        <v>7</v>
      </c>
      <c r="E2538" s="159" t="s">
        <v>8</v>
      </c>
      <c r="F2538" s="159" t="s">
        <v>8</v>
      </c>
      <c r="G2538" s="159" t="s">
        <v>24</v>
      </c>
      <c r="H2538" s="162" t="s">
        <v>8</v>
      </c>
      <c r="I2538" s="175">
        <v>165</v>
      </c>
      <c r="J2538" s="23"/>
    </row>
    <row r="2539" spans="1:10" x14ac:dyDescent="0.25">
      <c r="A2539" s="65" t="str">
        <f t="shared" si="39"/>
        <v xml:space="preserve">Totaal42278Den HaagTotaalTotaalEritreaPrimair onderwijs </v>
      </c>
      <c r="B2539" s="159" t="s">
        <v>8</v>
      </c>
      <c r="C2539" s="166">
        <v>42278</v>
      </c>
      <c r="D2539" s="159" t="s">
        <v>7</v>
      </c>
      <c r="E2539" s="159" t="s">
        <v>8</v>
      </c>
      <c r="F2539" s="159" t="s">
        <v>8</v>
      </c>
      <c r="G2539" s="159" t="s">
        <v>24</v>
      </c>
      <c r="H2539" s="174" t="s">
        <v>55</v>
      </c>
      <c r="I2539" s="175">
        <v>0</v>
      </c>
      <c r="J2539" s="23"/>
    </row>
    <row r="2540" spans="1:10" x14ac:dyDescent="0.25">
      <c r="A2540" s="65" t="str">
        <f t="shared" si="39"/>
        <v>Totaal42278Den HaagTotaalTotaalEritreaVoortgezet onderwijs</v>
      </c>
      <c r="B2540" s="159" t="s">
        <v>8</v>
      </c>
      <c r="C2540" s="166">
        <v>42278</v>
      </c>
      <c r="D2540" s="159" t="s">
        <v>7</v>
      </c>
      <c r="E2540" s="159" t="s">
        <v>8</v>
      </c>
      <c r="F2540" s="159" t="s">
        <v>8</v>
      </c>
      <c r="G2540" s="159" t="s">
        <v>24</v>
      </c>
      <c r="H2540" s="174" t="s">
        <v>56</v>
      </c>
      <c r="I2540" s="175">
        <v>0</v>
      </c>
      <c r="J2540" s="23"/>
    </row>
    <row r="2541" spans="1:10" x14ac:dyDescent="0.25">
      <c r="A2541" s="65" t="str">
        <f t="shared" si="39"/>
        <v xml:space="preserve">Totaal42278Den HaagTotaalTotaalEritreaMiddelbaar beroepsonderwijs (mbo) </v>
      </c>
      <c r="B2541" s="159" t="s">
        <v>8</v>
      </c>
      <c r="C2541" s="166">
        <v>42278</v>
      </c>
      <c r="D2541" s="159" t="s">
        <v>7</v>
      </c>
      <c r="E2541" s="159" t="s">
        <v>8</v>
      </c>
      <c r="F2541" s="159" t="s">
        <v>8</v>
      </c>
      <c r="G2541" s="159" t="s">
        <v>24</v>
      </c>
      <c r="H2541" s="174" t="s">
        <v>57</v>
      </c>
      <c r="I2541" s="175">
        <v>0</v>
      </c>
      <c r="J2541" s="23"/>
    </row>
    <row r="2542" spans="1:10" x14ac:dyDescent="0.25">
      <c r="A2542" s="65" t="str">
        <f t="shared" si="39"/>
        <v xml:space="preserve">Totaal42278Den HaagTotaalTotaalEritreaHoger beroepsonderwijs (hbo) </v>
      </c>
      <c r="B2542" s="159" t="s">
        <v>8</v>
      </c>
      <c r="C2542" s="166">
        <v>42278</v>
      </c>
      <c r="D2542" s="159" t="s">
        <v>7</v>
      </c>
      <c r="E2542" s="159" t="s">
        <v>8</v>
      </c>
      <c r="F2542" s="159" t="s">
        <v>8</v>
      </c>
      <c r="G2542" s="159" t="s">
        <v>24</v>
      </c>
      <c r="H2542" s="174" t="s">
        <v>58</v>
      </c>
      <c r="I2542" s="175">
        <v>0</v>
      </c>
      <c r="J2542" s="23"/>
    </row>
    <row r="2543" spans="1:10" x14ac:dyDescent="0.25">
      <c r="A2543" s="65" t="str">
        <f t="shared" si="39"/>
        <v xml:space="preserve">Totaal42278Den HaagTotaalTotaalEritreaWetenschappelijk onderwijs (wo) </v>
      </c>
      <c r="B2543" s="159" t="s">
        <v>8</v>
      </c>
      <c r="C2543" s="166">
        <v>42278</v>
      </c>
      <c r="D2543" s="159" t="s">
        <v>7</v>
      </c>
      <c r="E2543" s="159" t="s">
        <v>8</v>
      </c>
      <c r="F2543" s="159" t="s">
        <v>8</v>
      </c>
      <c r="G2543" s="159" t="s">
        <v>24</v>
      </c>
      <c r="H2543" s="174" t="s">
        <v>59</v>
      </c>
      <c r="I2543" s="175">
        <v>0</v>
      </c>
      <c r="J2543" s="23"/>
    </row>
    <row r="2544" spans="1:10" x14ac:dyDescent="0.25">
      <c r="A2544" s="65" t="str">
        <f t="shared" si="39"/>
        <v>Totaal42278Den HaagTotaalTotaalEritreaGeen onderwijs</v>
      </c>
      <c r="B2544" s="159" t="s">
        <v>8</v>
      </c>
      <c r="C2544" s="166">
        <v>42278</v>
      </c>
      <c r="D2544" s="159" t="s">
        <v>7</v>
      </c>
      <c r="E2544" s="159" t="s">
        <v>8</v>
      </c>
      <c r="F2544" s="159" t="s">
        <v>8</v>
      </c>
      <c r="G2544" s="159" t="s">
        <v>24</v>
      </c>
      <c r="H2544" s="159" t="s">
        <v>60</v>
      </c>
      <c r="I2544" s="175">
        <v>160</v>
      </c>
      <c r="J2544" s="23"/>
    </row>
    <row r="2545" spans="1:10" x14ac:dyDescent="0.25">
      <c r="A2545" s="65" t="str">
        <f t="shared" si="39"/>
        <v>Totaal42278Den HaagTotaalTotaalOverigTotaal</v>
      </c>
      <c r="B2545" s="159" t="s">
        <v>8</v>
      </c>
      <c r="C2545" s="166">
        <v>42278</v>
      </c>
      <c r="D2545" s="159" t="s">
        <v>7</v>
      </c>
      <c r="E2545" s="159" t="s">
        <v>8</v>
      </c>
      <c r="F2545" s="159" t="s">
        <v>8</v>
      </c>
      <c r="G2545" s="159" t="s">
        <v>25</v>
      </c>
      <c r="H2545" s="162" t="s">
        <v>8</v>
      </c>
      <c r="I2545" s="175">
        <v>110</v>
      </c>
      <c r="J2545" s="23"/>
    </row>
    <row r="2546" spans="1:10" x14ac:dyDescent="0.25">
      <c r="A2546" s="65" t="str">
        <f t="shared" si="39"/>
        <v xml:space="preserve">Totaal42278Den HaagTotaalTotaalOverigPrimair onderwijs </v>
      </c>
      <c r="B2546" s="159" t="s">
        <v>8</v>
      </c>
      <c r="C2546" s="166">
        <v>42278</v>
      </c>
      <c r="D2546" s="159" t="s">
        <v>7</v>
      </c>
      <c r="E2546" s="159" t="s">
        <v>8</v>
      </c>
      <c r="F2546" s="159" t="s">
        <v>8</v>
      </c>
      <c r="G2546" s="159" t="s">
        <v>25</v>
      </c>
      <c r="H2546" s="174" t="s">
        <v>55</v>
      </c>
      <c r="I2546" s="175">
        <v>25</v>
      </c>
      <c r="J2546" s="23"/>
    </row>
    <row r="2547" spans="1:10" x14ac:dyDescent="0.25">
      <c r="A2547" s="65" t="str">
        <f t="shared" si="39"/>
        <v>Totaal42278Den HaagTotaalTotaalOverigVoortgezet onderwijs</v>
      </c>
      <c r="B2547" s="159" t="s">
        <v>8</v>
      </c>
      <c r="C2547" s="166">
        <v>42278</v>
      </c>
      <c r="D2547" s="159" t="s">
        <v>7</v>
      </c>
      <c r="E2547" s="159" t="s">
        <v>8</v>
      </c>
      <c r="F2547" s="159" t="s">
        <v>8</v>
      </c>
      <c r="G2547" s="159" t="s">
        <v>25</v>
      </c>
      <c r="H2547" s="174" t="s">
        <v>56</v>
      </c>
      <c r="I2547" s="175">
        <v>15</v>
      </c>
      <c r="J2547" s="23"/>
    </row>
    <row r="2548" spans="1:10" x14ac:dyDescent="0.25">
      <c r="A2548" s="65" t="str">
        <f t="shared" si="39"/>
        <v xml:space="preserve">Totaal42278Den HaagTotaalTotaalOverigMiddelbaar beroepsonderwijs (mbo) </v>
      </c>
      <c r="B2548" s="159" t="s">
        <v>8</v>
      </c>
      <c r="C2548" s="166">
        <v>42278</v>
      </c>
      <c r="D2548" s="159" t="s">
        <v>7</v>
      </c>
      <c r="E2548" s="159" t="s">
        <v>8</v>
      </c>
      <c r="F2548" s="159" t="s">
        <v>8</v>
      </c>
      <c r="G2548" s="159" t="s">
        <v>25</v>
      </c>
      <c r="H2548" s="174" t="s">
        <v>57</v>
      </c>
      <c r="I2548" s="175">
        <v>5</v>
      </c>
      <c r="J2548" s="23"/>
    </row>
    <row r="2549" spans="1:10" x14ac:dyDescent="0.25">
      <c r="A2549" s="65" t="str">
        <f t="shared" si="39"/>
        <v xml:space="preserve">Totaal42278Den HaagTotaalTotaalOverigHoger beroepsonderwijs (hbo) </v>
      </c>
      <c r="B2549" s="159" t="s">
        <v>8</v>
      </c>
      <c r="C2549" s="166">
        <v>42278</v>
      </c>
      <c r="D2549" s="159" t="s">
        <v>7</v>
      </c>
      <c r="E2549" s="159" t="s">
        <v>8</v>
      </c>
      <c r="F2549" s="159" t="s">
        <v>8</v>
      </c>
      <c r="G2549" s="159" t="s">
        <v>25</v>
      </c>
      <c r="H2549" s="174" t="s">
        <v>58</v>
      </c>
      <c r="I2549" s="175">
        <v>0</v>
      </c>
      <c r="J2549" s="23"/>
    </row>
    <row r="2550" spans="1:10" x14ac:dyDescent="0.25">
      <c r="A2550" s="65" t="str">
        <f t="shared" si="39"/>
        <v xml:space="preserve">Totaal42278Den HaagTotaalTotaalOverigWetenschappelijk onderwijs (wo) </v>
      </c>
      <c r="B2550" s="159" t="s">
        <v>8</v>
      </c>
      <c r="C2550" s="166">
        <v>42278</v>
      </c>
      <c r="D2550" s="159" t="s">
        <v>7</v>
      </c>
      <c r="E2550" s="159" t="s">
        <v>8</v>
      </c>
      <c r="F2550" s="159" t="s">
        <v>8</v>
      </c>
      <c r="G2550" s="159" t="s">
        <v>25</v>
      </c>
      <c r="H2550" s="174" t="s">
        <v>59</v>
      </c>
      <c r="I2550" s="175">
        <v>0</v>
      </c>
      <c r="J2550" s="23"/>
    </row>
    <row r="2551" spans="1:10" x14ac:dyDescent="0.25">
      <c r="A2551" s="65" t="str">
        <f t="shared" si="39"/>
        <v>Totaal42278Den HaagTotaalTotaalOverigGeen onderwijs</v>
      </c>
      <c r="B2551" s="159" t="s">
        <v>8</v>
      </c>
      <c r="C2551" s="166">
        <v>42278</v>
      </c>
      <c r="D2551" s="159" t="s">
        <v>7</v>
      </c>
      <c r="E2551" s="159" t="s">
        <v>8</v>
      </c>
      <c r="F2551" s="159" t="s">
        <v>8</v>
      </c>
      <c r="G2551" s="159" t="s">
        <v>25</v>
      </c>
      <c r="H2551" s="159" t="s">
        <v>60</v>
      </c>
      <c r="I2551" s="175">
        <v>65</v>
      </c>
      <c r="J2551" s="23"/>
    </row>
    <row r="2552" spans="1:10" x14ac:dyDescent="0.25">
      <c r="A2552" s="65" t="str">
        <f t="shared" si="39"/>
        <v>Totaal42278Den HaagTotaal0 tot 23 jaarTotaalTotaal</v>
      </c>
      <c r="B2552" s="159" t="s">
        <v>8</v>
      </c>
      <c r="C2552" s="166">
        <v>42278</v>
      </c>
      <c r="D2552" s="159" t="s">
        <v>7</v>
      </c>
      <c r="E2552" s="159" t="s">
        <v>8</v>
      </c>
      <c r="F2552" s="159" t="s">
        <v>26</v>
      </c>
      <c r="G2552" s="159" t="s">
        <v>8</v>
      </c>
      <c r="H2552" s="162" t="s">
        <v>8</v>
      </c>
      <c r="I2552" s="175">
        <v>200</v>
      </c>
      <c r="J2552" s="23"/>
    </row>
    <row r="2553" spans="1:10" x14ac:dyDescent="0.25">
      <c r="A2553" s="65" t="str">
        <f t="shared" si="39"/>
        <v xml:space="preserve">Totaal42278Den HaagTotaal0 tot 23 jaarTotaalPrimair onderwijs </v>
      </c>
      <c r="B2553" s="159" t="s">
        <v>8</v>
      </c>
      <c r="C2553" s="166">
        <v>42278</v>
      </c>
      <c r="D2553" s="159" t="s">
        <v>7</v>
      </c>
      <c r="E2553" s="159" t="s">
        <v>8</v>
      </c>
      <c r="F2553" s="159" t="s">
        <v>26</v>
      </c>
      <c r="G2553" s="159" t="s">
        <v>8</v>
      </c>
      <c r="H2553" s="174" t="s">
        <v>55</v>
      </c>
      <c r="I2553" s="175">
        <v>45</v>
      </c>
      <c r="J2553" s="23"/>
    </row>
    <row r="2554" spans="1:10" x14ac:dyDescent="0.25">
      <c r="A2554" s="65" t="str">
        <f t="shared" si="39"/>
        <v>Totaal42278Den HaagTotaal0 tot 23 jaarTotaalVoortgezet onderwijs</v>
      </c>
      <c r="B2554" s="159" t="s">
        <v>8</v>
      </c>
      <c r="C2554" s="166">
        <v>42278</v>
      </c>
      <c r="D2554" s="159" t="s">
        <v>7</v>
      </c>
      <c r="E2554" s="159" t="s">
        <v>8</v>
      </c>
      <c r="F2554" s="159" t="s">
        <v>26</v>
      </c>
      <c r="G2554" s="159" t="s">
        <v>8</v>
      </c>
      <c r="H2554" s="174" t="s">
        <v>56</v>
      </c>
      <c r="I2554" s="175">
        <v>25</v>
      </c>
      <c r="J2554" s="23"/>
    </row>
    <row r="2555" spans="1:10" x14ac:dyDescent="0.25">
      <c r="A2555" s="65" t="str">
        <f t="shared" si="39"/>
        <v xml:space="preserve">Totaal42278Den HaagTotaal0 tot 23 jaarTotaalMiddelbaar beroepsonderwijs (mbo) </v>
      </c>
      <c r="B2555" s="159" t="s">
        <v>8</v>
      </c>
      <c r="C2555" s="166">
        <v>42278</v>
      </c>
      <c r="D2555" s="159" t="s">
        <v>7</v>
      </c>
      <c r="E2555" s="159" t="s">
        <v>8</v>
      </c>
      <c r="F2555" s="159" t="s">
        <v>26</v>
      </c>
      <c r="G2555" s="159" t="s">
        <v>8</v>
      </c>
      <c r="H2555" s="174" t="s">
        <v>57</v>
      </c>
      <c r="I2555" s="175">
        <v>0</v>
      </c>
      <c r="J2555" s="23"/>
    </row>
    <row r="2556" spans="1:10" x14ac:dyDescent="0.25">
      <c r="A2556" s="65" t="str">
        <f t="shared" si="39"/>
        <v xml:space="preserve">Totaal42278Den HaagTotaal0 tot 23 jaarTotaalHoger beroepsonderwijs (hbo) </v>
      </c>
      <c r="B2556" s="159" t="s">
        <v>8</v>
      </c>
      <c r="C2556" s="166">
        <v>42278</v>
      </c>
      <c r="D2556" s="159" t="s">
        <v>7</v>
      </c>
      <c r="E2556" s="159" t="s">
        <v>8</v>
      </c>
      <c r="F2556" s="159" t="s">
        <v>26</v>
      </c>
      <c r="G2556" s="159" t="s">
        <v>8</v>
      </c>
      <c r="H2556" s="174" t="s">
        <v>58</v>
      </c>
      <c r="I2556" s="175">
        <v>0</v>
      </c>
      <c r="J2556" s="23"/>
    </row>
    <row r="2557" spans="1:10" x14ac:dyDescent="0.25">
      <c r="A2557" s="65" t="str">
        <f t="shared" si="39"/>
        <v xml:space="preserve">Totaal42278Den HaagTotaal0 tot 23 jaarTotaalWetenschappelijk onderwijs (wo) </v>
      </c>
      <c r="B2557" s="159" t="s">
        <v>8</v>
      </c>
      <c r="C2557" s="166">
        <v>42278</v>
      </c>
      <c r="D2557" s="159" t="s">
        <v>7</v>
      </c>
      <c r="E2557" s="159" t="s">
        <v>8</v>
      </c>
      <c r="F2557" s="159" t="s">
        <v>26</v>
      </c>
      <c r="G2557" s="159" t="s">
        <v>8</v>
      </c>
      <c r="H2557" s="174" t="s">
        <v>59</v>
      </c>
      <c r="I2557" s="175">
        <v>0</v>
      </c>
      <c r="J2557" s="23"/>
    </row>
    <row r="2558" spans="1:10" x14ac:dyDescent="0.25">
      <c r="A2558" s="65" t="str">
        <f t="shared" si="39"/>
        <v>Totaal42278Den HaagTotaal0 tot 23 jaarTotaalGeen onderwijs</v>
      </c>
      <c r="B2558" s="159" t="s">
        <v>8</v>
      </c>
      <c r="C2558" s="166">
        <v>42278</v>
      </c>
      <c r="D2558" s="159" t="s">
        <v>7</v>
      </c>
      <c r="E2558" s="159" t="s">
        <v>8</v>
      </c>
      <c r="F2558" s="159" t="s">
        <v>26</v>
      </c>
      <c r="G2558" s="159" t="s">
        <v>8</v>
      </c>
      <c r="H2558" s="159" t="s">
        <v>60</v>
      </c>
      <c r="I2558" s="175">
        <v>130</v>
      </c>
      <c r="J2558" s="23"/>
    </row>
    <row r="2559" spans="1:10" x14ac:dyDescent="0.25">
      <c r="A2559" s="65" t="str">
        <f t="shared" si="39"/>
        <v>Totaal42278Den HaagTotaal0 tot 23 jaarSyriëTotaal</v>
      </c>
      <c r="B2559" s="159" t="s">
        <v>8</v>
      </c>
      <c r="C2559" s="166">
        <v>42278</v>
      </c>
      <c r="D2559" s="159" t="s">
        <v>7</v>
      </c>
      <c r="E2559" s="159" t="s">
        <v>8</v>
      </c>
      <c r="F2559" s="159" t="s">
        <v>26</v>
      </c>
      <c r="G2559" s="159" t="s">
        <v>23</v>
      </c>
      <c r="H2559" s="162" t="s">
        <v>8</v>
      </c>
      <c r="I2559" s="175">
        <v>75</v>
      </c>
      <c r="J2559" s="23"/>
    </row>
    <row r="2560" spans="1:10" x14ac:dyDescent="0.25">
      <c r="A2560" s="65" t="str">
        <f t="shared" si="39"/>
        <v xml:space="preserve">Totaal42278Den HaagTotaal0 tot 23 jaarSyriëPrimair onderwijs </v>
      </c>
      <c r="B2560" s="159" t="s">
        <v>8</v>
      </c>
      <c r="C2560" s="166">
        <v>42278</v>
      </c>
      <c r="D2560" s="159" t="s">
        <v>7</v>
      </c>
      <c r="E2560" s="159" t="s">
        <v>8</v>
      </c>
      <c r="F2560" s="159" t="s">
        <v>26</v>
      </c>
      <c r="G2560" s="159" t="s">
        <v>23</v>
      </c>
      <c r="H2560" s="174" t="s">
        <v>55</v>
      </c>
      <c r="I2560" s="175">
        <v>20</v>
      </c>
      <c r="J2560" s="23"/>
    </row>
    <row r="2561" spans="1:10" x14ac:dyDescent="0.25">
      <c r="A2561" s="65" t="str">
        <f t="shared" si="39"/>
        <v>Totaal42278Den HaagTotaal0 tot 23 jaarSyriëVoortgezet onderwijs</v>
      </c>
      <c r="B2561" s="159" t="s">
        <v>8</v>
      </c>
      <c r="C2561" s="166">
        <v>42278</v>
      </c>
      <c r="D2561" s="159" t="s">
        <v>7</v>
      </c>
      <c r="E2561" s="159" t="s">
        <v>8</v>
      </c>
      <c r="F2561" s="159" t="s">
        <v>26</v>
      </c>
      <c r="G2561" s="159" t="s">
        <v>23</v>
      </c>
      <c r="H2561" s="174" t="s">
        <v>56</v>
      </c>
      <c r="I2561" s="175">
        <v>5</v>
      </c>
      <c r="J2561" s="23"/>
    </row>
    <row r="2562" spans="1:10" x14ac:dyDescent="0.25">
      <c r="A2562" s="65" t="str">
        <f t="shared" si="39"/>
        <v xml:space="preserve">Totaal42278Den HaagTotaal0 tot 23 jaarSyriëMiddelbaar beroepsonderwijs (mbo) </v>
      </c>
      <c r="B2562" s="159" t="s">
        <v>8</v>
      </c>
      <c r="C2562" s="166">
        <v>42278</v>
      </c>
      <c r="D2562" s="159" t="s">
        <v>7</v>
      </c>
      <c r="E2562" s="159" t="s">
        <v>8</v>
      </c>
      <c r="F2562" s="159" t="s">
        <v>26</v>
      </c>
      <c r="G2562" s="159" t="s">
        <v>23</v>
      </c>
      <c r="H2562" s="174" t="s">
        <v>57</v>
      </c>
      <c r="I2562" s="175">
        <v>0</v>
      </c>
      <c r="J2562" s="23"/>
    </row>
    <row r="2563" spans="1:10" x14ac:dyDescent="0.25">
      <c r="A2563" s="65" t="str">
        <f t="shared" si="39"/>
        <v xml:space="preserve">Totaal42278Den HaagTotaal0 tot 23 jaarSyriëHoger beroepsonderwijs (hbo) </v>
      </c>
      <c r="B2563" s="159" t="s">
        <v>8</v>
      </c>
      <c r="C2563" s="166">
        <v>42278</v>
      </c>
      <c r="D2563" s="159" t="s">
        <v>7</v>
      </c>
      <c r="E2563" s="159" t="s">
        <v>8</v>
      </c>
      <c r="F2563" s="159" t="s">
        <v>26</v>
      </c>
      <c r="G2563" s="159" t="s">
        <v>23</v>
      </c>
      <c r="H2563" s="174" t="s">
        <v>58</v>
      </c>
      <c r="I2563" s="175">
        <v>0</v>
      </c>
      <c r="J2563" s="23"/>
    </row>
    <row r="2564" spans="1:10" x14ac:dyDescent="0.25">
      <c r="A2564" s="65" t="str">
        <f t="shared" si="39"/>
        <v xml:space="preserve">Totaal42278Den HaagTotaal0 tot 23 jaarSyriëWetenschappelijk onderwijs (wo) </v>
      </c>
      <c r="B2564" s="159" t="s">
        <v>8</v>
      </c>
      <c r="C2564" s="166">
        <v>42278</v>
      </c>
      <c r="D2564" s="159" t="s">
        <v>7</v>
      </c>
      <c r="E2564" s="159" t="s">
        <v>8</v>
      </c>
      <c r="F2564" s="159" t="s">
        <v>26</v>
      </c>
      <c r="G2564" s="159" t="s">
        <v>23</v>
      </c>
      <c r="H2564" s="174" t="s">
        <v>59</v>
      </c>
      <c r="I2564" s="175">
        <v>0</v>
      </c>
      <c r="J2564" s="23"/>
    </row>
    <row r="2565" spans="1:10" x14ac:dyDescent="0.25">
      <c r="A2565" s="65" t="str">
        <f t="shared" ref="A2565:A2628" si="40">B2565&amp;C2565&amp;D2565&amp;E2565&amp;F2565&amp;G2565&amp;H2565</f>
        <v>Totaal42278Den HaagTotaal0 tot 23 jaarSyriëGeen onderwijs</v>
      </c>
      <c r="B2565" s="159" t="s">
        <v>8</v>
      </c>
      <c r="C2565" s="166">
        <v>42278</v>
      </c>
      <c r="D2565" s="159" t="s">
        <v>7</v>
      </c>
      <c r="E2565" s="159" t="s">
        <v>8</v>
      </c>
      <c r="F2565" s="159" t="s">
        <v>26</v>
      </c>
      <c r="G2565" s="159" t="s">
        <v>23</v>
      </c>
      <c r="H2565" s="159" t="s">
        <v>60</v>
      </c>
      <c r="I2565" s="175">
        <v>45</v>
      </c>
      <c r="J2565" s="23"/>
    </row>
    <row r="2566" spans="1:10" x14ac:dyDescent="0.25">
      <c r="A2566" s="65" t="str">
        <f t="shared" si="40"/>
        <v>Totaal42278Den HaagTotaal0 tot 23 jaarEritreaTotaal</v>
      </c>
      <c r="B2566" s="159" t="s">
        <v>8</v>
      </c>
      <c r="C2566" s="166">
        <v>42278</v>
      </c>
      <c r="D2566" s="159" t="s">
        <v>7</v>
      </c>
      <c r="E2566" s="159" t="s">
        <v>8</v>
      </c>
      <c r="F2566" s="159" t="s">
        <v>26</v>
      </c>
      <c r="G2566" s="159" t="s">
        <v>24</v>
      </c>
      <c r="H2566" s="162" t="s">
        <v>8</v>
      </c>
      <c r="I2566" s="175">
        <v>55</v>
      </c>
      <c r="J2566" s="23"/>
    </row>
    <row r="2567" spans="1:10" x14ac:dyDescent="0.25">
      <c r="A2567" s="65" t="str">
        <f t="shared" si="40"/>
        <v xml:space="preserve">Totaal42278Den HaagTotaal0 tot 23 jaarEritreaPrimair onderwijs </v>
      </c>
      <c r="B2567" s="159" t="s">
        <v>8</v>
      </c>
      <c r="C2567" s="166">
        <v>42278</v>
      </c>
      <c r="D2567" s="159" t="s">
        <v>7</v>
      </c>
      <c r="E2567" s="159" t="s">
        <v>8</v>
      </c>
      <c r="F2567" s="159" t="s">
        <v>26</v>
      </c>
      <c r="G2567" s="159" t="s">
        <v>24</v>
      </c>
      <c r="H2567" s="174" t="s">
        <v>55</v>
      </c>
      <c r="I2567" s="175">
        <v>0</v>
      </c>
      <c r="J2567" s="23"/>
    </row>
    <row r="2568" spans="1:10" x14ac:dyDescent="0.25">
      <c r="A2568" s="65" t="str">
        <f t="shared" si="40"/>
        <v>Totaal42278Den HaagTotaal0 tot 23 jaarEritreaVoortgezet onderwijs</v>
      </c>
      <c r="B2568" s="159" t="s">
        <v>8</v>
      </c>
      <c r="C2568" s="166">
        <v>42278</v>
      </c>
      <c r="D2568" s="159" t="s">
        <v>7</v>
      </c>
      <c r="E2568" s="159" t="s">
        <v>8</v>
      </c>
      <c r="F2568" s="159" t="s">
        <v>26</v>
      </c>
      <c r="G2568" s="159" t="s">
        <v>24</v>
      </c>
      <c r="H2568" s="174" t="s">
        <v>56</v>
      </c>
      <c r="I2568" s="175">
        <v>0</v>
      </c>
      <c r="J2568" s="23"/>
    </row>
    <row r="2569" spans="1:10" x14ac:dyDescent="0.25">
      <c r="A2569" s="65" t="str">
        <f t="shared" si="40"/>
        <v xml:space="preserve">Totaal42278Den HaagTotaal0 tot 23 jaarEritreaMiddelbaar beroepsonderwijs (mbo) </v>
      </c>
      <c r="B2569" s="159" t="s">
        <v>8</v>
      </c>
      <c r="C2569" s="166">
        <v>42278</v>
      </c>
      <c r="D2569" s="159" t="s">
        <v>7</v>
      </c>
      <c r="E2569" s="159" t="s">
        <v>8</v>
      </c>
      <c r="F2569" s="159" t="s">
        <v>26</v>
      </c>
      <c r="G2569" s="159" t="s">
        <v>24</v>
      </c>
      <c r="H2569" s="174" t="s">
        <v>57</v>
      </c>
      <c r="I2569" s="175">
        <v>0</v>
      </c>
      <c r="J2569" s="23"/>
    </row>
    <row r="2570" spans="1:10" x14ac:dyDescent="0.25">
      <c r="A2570" s="65" t="str">
        <f t="shared" si="40"/>
        <v xml:space="preserve">Totaal42278Den HaagTotaal0 tot 23 jaarEritreaHoger beroepsonderwijs (hbo) </v>
      </c>
      <c r="B2570" s="159" t="s">
        <v>8</v>
      </c>
      <c r="C2570" s="166">
        <v>42278</v>
      </c>
      <c r="D2570" s="159" t="s">
        <v>7</v>
      </c>
      <c r="E2570" s="159" t="s">
        <v>8</v>
      </c>
      <c r="F2570" s="159" t="s">
        <v>26</v>
      </c>
      <c r="G2570" s="159" t="s">
        <v>24</v>
      </c>
      <c r="H2570" s="174" t="s">
        <v>58</v>
      </c>
      <c r="I2570" s="175">
        <v>0</v>
      </c>
      <c r="J2570" s="23"/>
    </row>
    <row r="2571" spans="1:10" x14ac:dyDescent="0.25">
      <c r="A2571" s="65" t="str">
        <f t="shared" si="40"/>
        <v xml:space="preserve">Totaal42278Den HaagTotaal0 tot 23 jaarEritreaWetenschappelijk onderwijs (wo) </v>
      </c>
      <c r="B2571" s="159" t="s">
        <v>8</v>
      </c>
      <c r="C2571" s="166">
        <v>42278</v>
      </c>
      <c r="D2571" s="159" t="s">
        <v>7</v>
      </c>
      <c r="E2571" s="159" t="s">
        <v>8</v>
      </c>
      <c r="F2571" s="159" t="s">
        <v>26</v>
      </c>
      <c r="G2571" s="159" t="s">
        <v>24</v>
      </c>
      <c r="H2571" s="174" t="s">
        <v>59</v>
      </c>
      <c r="I2571" s="175">
        <v>0</v>
      </c>
      <c r="J2571" s="23"/>
    </row>
    <row r="2572" spans="1:10" x14ac:dyDescent="0.25">
      <c r="A2572" s="65" t="str">
        <f t="shared" si="40"/>
        <v>Totaal42278Den HaagTotaal0 tot 23 jaarEritreaGeen onderwijs</v>
      </c>
      <c r="B2572" s="159" t="s">
        <v>8</v>
      </c>
      <c r="C2572" s="166">
        <v>42278</v>
      </c>
      <c r="D2572" s="159" t="s">
        <v>7</v>
      </c>
      <c r="E2572" s="159" t="s">
        <v>8</v>
      </c>
      <c r="F2572" s="159" t="s">
        <v>26</v>
      </c>
      <c r="G2572" s="159" t="s">
        <v>24</v>
      </c>
      <c r="H2572" s="159" t="s">
        <v>60</v>
      </c>
      <c r="I2572" s="175">
        <v>55</v>
      </c>
      <c r="J2572" s="23"/>
    </row>
    <row r="2573" spans="1:10" x14ac:dyDescent="0.25">
      <c r="A2573" s="65" t="str">
        <f t="shared" si="40"/>
        <v>Totaal42278Den HaagTotaal0 tot 23 jaarOverigTotaal</v>
      </c>
      <c r="B2573" s="159" t="s">
        <v>8</v>
      </c>
      <c r="C2573" s="166">
        <v>42278</v>
      </c>
      <c r="D2573" s="159" t="s">
        <v>7</v>
      </c>
      <c r="E2573" s="159" t="s">
        <v>8</v>
      </c>
      <c r="F2573" s="159" t="s">
        <v>26</v>
      </c>
      <c r="G2573" s="159" t="s">
        <v>25</v>
      </c>
      <c r="H2573" s="162" t="s">
        <v>8</v>
      </c>
      <c r="I2573" s="175">
        <v>70</v>
      </c>
      <c r="J2573" s="23"/>
    </row>
    <row r="2574" spans="1:10" x14ac:dyDescent="0.25">
      <c r="A2574" s="65" t="str">
        <f t="shared" si="40"/>
        <v xml:space="preserve">Totaal42278Den HaagTotaal0 tot 23 jaarOverigPrimair onderwijs </v>
      </c>
      <c r="B2574" s="159" t="s">
        <v>8</v>
      </c>
      <c r="C2574" s="166">
        <v>42278</v>
      </c>
      <c r="D2574" s="159" t="s">
        <v>7</v>
      </c>
      <c r="E2574" s="159" t="s">
        <v>8</v>
      </c>
      <c r="F2574" s="159" t="s">
        <v>26</v>
      </c>
      <c r="G2574" s="159" t="s">
        <v>25</v>
      </c>
      <c r="H2574" s="174" t="s">
        <v>55</v>
      </c>
      <c r="I2574" s="175">
        <v>25</v>
      </c>
      <c r="J2574" s="23"/>
    </row>
    <row r="2575" spans="1:10" x14ac:dyDescent="0.25">
      <c r="A2575" s="65" t="str">
        <f t="shared" si="40"/>
        <v>Totaal42278Den HaagTotaal0 tot 23 jaarOverigVoortgezet onderwijs</v>
      </c>
      <c r="B2575" s="159" t="s">
        <v>8</v>
      </c>
      <c r="C2575" s="166">
        <v>42278</v>
      </c>
      <c r="D2575" s="159" t="s">
        <v>7</v>
      </c>
      <c r="E2575" s="159" t="s">
        <v>8</v>
      </c>
      <c r="F2575" s="159" t="s">
        <v>26</v>
      </c>
      <c r="G2575" s="159" t="s">
        <v>25</v>
      </c>
      <c r="H2575" s="174" t="s">
        <v>56</v>
      </c>
      <c r="I2575" s="175">
        <v>15</v>
      </c>
      <c r="J2575" s="23"/>
    </row>
    <row r="2576" spans="1:10" x14ac:dyDescent="0.25">
      <c r="A2576" s="65" t="str">
        <f t="shared" si="40"/>
        <v xml:space="preserve">Totaal42278Den HaagTotaal0 tot 23 jaarOverigMiddelbaar beroepsonderwijs (mbo) </v>
      </c>
      <c r="B2576" s="159" t="s">
        <v>8</v>
      </c>
      <c r="C2576" s="166">
        <v>42278</v>
      </c>
      <c r="D2576" s="159" t="s">
        <v>7</v>
      </c>
      <c r="E2576" s="159" t="s">
        <v>8</v>
      </c>
      <c r="F2576" s="159" t="s">
        <v>26</v>
      </c>
      <c r="G2576" s="159" t="s">
        <v>25</v>
      </c>
      <c r="H2576" s="174" t="s">
        <v>57</v>
      </c>
      <c r="I2576" s="175">
        <v>0</v>
      </c>
      <c r="J2576" s="23"/>
    </row>
    <row r="2577" spans="1:10" x14ac:dyDescent="0.25">
      <c r="A2577" s="65" t="str">
        <f t="shared" si="40"/>
        <v xml:space="preserve">Totaal42278Den HaagTotaal0 tot 23 jaarOverigHoger beroepsonderwijs (hbo) </v>
      </c>
      <c r="B2577" s="159" t="s">
        <v>8</v>
      </c>
      <c r="C2577" s="166">
        <v>42278</v>
      </c>
      <c r="D2577" s="159" t="s">
        <v>7</v>
      </c>
      <c r="E2577" s="159" t="s">
        <v>8</v>
      </c>
      <c r="F2577" s="159" t="s">
        <v>26</v>
      </c>
      <c r="G2577" s="159" t="s">
        <v>25</v>
      </c>
      <c r="H2577" s="174" t="s">
        <v>58</v>
      </c>
      <c r="I2577" s="175">
        <v>0</v>
      </c>
      <c r="J2577" s="23"/>
    </row>
    <row r="2578" spans="1:10" x14ac:dyDescent="0.25">
      <c r="A2578" s="65" t="str">
        <f t="shared" si="40"/>
        <v xml:space="preserve">Totaal42278Den HaagTotaal0 tot 23 jaarOverigWetenschappelijk onderwijs (wo) </v>
      </c>
      <c r="B2578" s="159" t="s">
        <v>8</v>
      </c>
      <c r="C2578" s="166">
        <v>42278</v>
      </c>
      <c r="D2578" s="159" t="s">
        <v>7</v>
      </c>
      <c r="E2578" s="159" t="s">
        <v>8</v>
      </c>
      <c r="F2578" s="159" t="s">
        <v>26</v>
      </c>
      <c r="G2578" s="159" t="s">
        <v>25</v>
      </c>
      <c r="H2578" s="174" t="s">
        <v>59</v>
      </c>
      <c r="I2578" s="175">
        <v>0</v>
      </c>
      <c r="J2578" s="23"/>
    </row>
    <row r="2579" spans="1:10" x14ac:dyDescent="0.25">
      <c r="A2579" s="65" t="str">
        <f t="shared" si="40"/>
        <v>Totaal42278Den HaagTotaal0 tot 23 jaarOverigGeen onderwijs</v>
      </c>
      <c r="B2579" s="159" t="s">
        <v>8</v>
      </c>
      <c r="C2579" s="166">
        <v>42278</v>
      </c>
      <c r="D2579" s="159" t="s">
        <v>7</v>
      </c>
      <c r="E2579" s="159" t="s">
        <v>8</v>
      </c>
      <c r="F2579" s="159" t="s">
        <v>26</v>
      </c>
      <c r="G2579" s="159" t="s">
        <v>25</v>
      </c>
      <c r="H2579" s="159" t="s">
        <v>60</v>
      </c>
      <c r="I2579" s="175">
        <v>30</v>
      </c>
      <c r="J2579" s="23"/>
    </row>
    <row r="2580" spans="1:10" x14ac:dyDescent="0.25">
      <c r="A2580" s="65" t="str">
        <f t="shared" si="40"/>
        <v>Totaal42278Den HaagTotaal23 tot 30 jaarTotaalTotaal</v>
      </c>
      <c r="B2580" s="159" t="s">
        <v>8</v>
      </c>
      <c r="C2580" s="166">
        <v>42278</v>
      </c>
      <c r="D2580" s="159" t="s">
        <v>7</v>
      </c>
      <c r="E2580" s="159" t="s">
        <v>8</v>
      </c>
      <c r="F2580" s="159" t="s">
        <v>61</v>
      </c>
      <c r="G2580" s="159" t="s">
        <v>8</v>
      </c>
      <c r="H2580" s="162" t="s">
        <v>8</v>
      </c>
      <c r="I2580" s="175">
        <v>220</v>
      </c>
      <c r="J2580" s="23"/>
    </row>
    <row r="2581" spans="1:10" x14ac:dyDescent="0.25">
      <c r="A2581" s="65" t="str">
        <f t="shared" si="40"/>
        <v xml:space="preserve">Totaal42278Den HaagTotaal23 tot 30 jaarTotaalPrimair onderwijs </v>
      </c>
      <c r="B2581" s="159" t="s">
        <v>8</v>
      </c>
      <c r="C2581" s="166">
        <v>42278</v>
      </c>
      <c r="D2581" s="159" t="s">
        <v>7</v>
      </c>
      <c r="E2581" s="159" t="s">
        <v>8</v>
      </c>
      <c r="F2581" s="159" t="s">
        <v>61</v>
      </c>
      <c r="G2581" s="159" t="s">
        <v>8</v>
      </c>
      <c r="H2581" s="174" t="s">
        <v>55</v>
      </c>
      <c r="I2581" s="175">
        <v>0</v>
      </c>
      <c r="J2581" s="23"/>
    </row>
    <row r="2582" spans="1:10" x14ac:dyDescent="0.25">
      <c r="A2582" s="65" t="str">
        <f t="shared" si="40"/>
        <v>Totaal42278Den HaagTotaal23 tot 30 jaarTotaalVoortgezet onderwijs</v>
      </c>
      <c r="B2582" s="159" t="s">
        <v>8</v>
      </c>
      <c r="C2582" s="166">
        <v>42278</v>
      </c>
      <c r="D2582" s="159" t="s">
        <v>7</v>
      </c>
      <c r="E2582" s="159" t="s">
        <v>8</v>
      </c>
      <c r="F2582" s="159" t="s">
        <v>61</v>
      </c>
      <c r="G2582" s="159" t="s">
        <v>8</v>
      </c>
      <c r="H2582" s="174" t="s">
        <v>56</v>
      </c>
      <c r="I2582" s="175">
        <v>0</v>
      </c>
      <c r="J2582" s="23"/>
    </row>
    <row r="2583" spans="1:10" x14ac:dyDescent="0.25">
      <c r="A2583" s="65" t="str">
        <f t="shared" si="40"/>
        <v xml:space="preserve">Totaal42278Den HaagTotaal23 tot 30 jaarTotaalMiddelbaar beroepsonderwijs (mbo) </v>
      </c>
      <c r="B2583" s="159" t="s">
        <v>8</v>
      </c>
      <c r="C2583" s="166">
        <v>42278</v>
      </c>
      <c r="D2583" s="159" t="s">
        <v>7</v>
      </c>
      <c r="E2583" s="159" t="s">
        <v>8</v>
      </c>
      <c r="F2583" s="159" t="s">
        <v>61</v>
      </c>
      <c r="G2583" s="159" t="s">
        <v>8</v>
      </c>
      <c r="H2583" s="174" t="s">
        <v>57</v>
      </c>
      <c r="I2583" s="175">
        <v>0</v>
      </c>
      <c r="J2583" s="23"/>
    </row>
    <row r="2584" spans="1:10" x14ac:dyDescent="0.25">
      <c r="A2584" s="65" t="str">
        <f t="shared" si="40"/>
        <v xml:space="preserve">Totaal42278Den HaagTotaal23 tot 30 jaarTotaalHoger beroepsonderwijs (hbo) </v>
      </c>
      <c r="B2584" s="159" t="s">
        <v>8</v>
      </c>
      <c r="C2584" s="166">
        <v>42278</v>
      </c>
      <c r="D2584" s="159" t="s">
        <v>7</v>
      </c>
      <c r="E2584" s="159" t="s">
        <v>8</v>
      </c>
      <c r="F2584" s="159" t="s">
        <v>61</v>
      </c>
      <c r="G2584" s="159" t="s">
        <v>8</v>
      </c>
      <c r="H2584" s="174" t="s">
        <v>58</v>
      </c>
      <c r="I2584" s="175">
        <v>0</v>
      </c>
      <c r="J2584" s="23"/>
    </row>
    <row r="2585" spans="1:10" x14ac:dyDescent="0.25">
      <c r="A2585" s="65" t="str">
        <f t="shared" si="40"/>
        <v xml:space="preserve">Totaal42278Den HaagTotaal23 tot 30 jaarTotaalWetenschappelijk onderwijs (wo) </v>
      </c>
      <c r="B2585" s="159" t="s">
        <v>8</v>
      </c>
      <c r="C2585" s="166">
        <v>42278</v>
      </c>
      <c r="D2585" s="159" t="s">
        <v>7</v>
      </c>
      <c r="E2585" s="159" t="s">
        <v>8</v>
      </c>
      <c r="F2585" s="159" t="s">
        <v>61</v>
      </c>
      <c r="G2585" s="159" t="s">
        <v>8</v>
      </c>
      <c r="H2585" s="174" t="s">
        <v>59</v>
      </c>
      <c r="I2585" s="175">
        <v>0</v>
      </c>
      <c r="J2585" s="23"/>
    </row>
    <row r="2586" spans="1:10" x14ac:dyDescent="0.25">
      <c r="A2586" s="65" t="str">
        <f t="shared" si="40"/>
        <v>Totaal42278Den HaagTotaal23 tot 30 jaarTotaalGeen onderwijs</v>
      </c>
      <c r="B2586" s="159" t="s">
        <v>8</v>
      </c>
      <c r="C2586" s="166">
        <v>42278</v>
      </c>
      <c r="D2586" s="159" t="s">
        <v>7</v>
      </c>
      <c r="E2586" s="159" t="s">
        <v>8</v>
      </c>
      <c r="F2586" s="159" t="s">
        <v>61</v>
      </c>
      <c r="G2586" s="159" t="s">
        <v>8</v>
      </c>
      <c r="H2586" s="159" t="s">
        <v>60</v>
      </c>
      <c r="I2586" s="175">
        <v>220</v>
      </c>
      <c r="J2586" s="23"/>
    </row>
    <row r="2587" spans="1:10" x14ac:dyDescent="0.25">
      <c r="A2587" s="65" t="str">
        <f t="shared" si="40"/>
        <v>Totaal42278Den HaagTotaal23 tot 30 jaarSyriëTotaal</v>
      </c>
      <c r="B2587" s="159" t="s">
        <v>8</v>
      </c>
      <c r="C2587" s="166">
        <v>42278</v>
      </c>
      <c r="D2587" s="159" t="s">
        <v>7</v>
      </c>
      <c r="E2587" s="159" t="s">
        <v>8</v>
      </c>
      <c r="F2587" s="159" t="s">
        <v>61</v>
      </c>
      <c r="G2587" s="159" t="s">
        <v>23</v>
      </c>
      <c r="H2587" s="162" t="s">
        <v>8</v>
      </c>
      <c r="I2587" s="175">
        <v>75</v>
      </c>
      <c r="J2587" s="23"/>
    </row>
    <row r="2588" spans="1:10" x14ac:dyDescent="0.25">
      <c r="A2588" s="65" t="str">
        <f t="shared" si="40"/>
        <v xml:space="preserve">Totaal42278Den HaagTotaal23 tot 30 jaarSyriëPrimair onderwijs </v>
      </c>
      <c r="B2588" s="159" t="s">
        <v>8</v>
      </c>
      <c r="C2588" s="166">
        <v>42278</v>
      </c>
      <c r="D2588" s="159" t="s">
        <v>7</v>
      </c>
      <c r="E2588" s="159" t="s">
        <v>8</v>
      </c>
      <c r="F2588" s="159" t="s">
        <v>61</v>
      </c>
      <c r="G2588" s="159" t="s">
        <v>23</v>
      </c>
      <c r="H2588" s="174" t="s">
        <v>55</v>
      </c>
      <c r="I2588" s="175">
        <v>0</v>
      </c>
      <c r="J2588" s="23"/>
    </row>
    <row r="2589" spans="1:10" x14ac:dyDescent="0.25">
      <c r="A2589" s="65" t="str">
        <f t="shared" si="40"/>
        <v>Totaal42278Den HaagTotaal23 tot 30 jaarSyriëVoortgezet onderwijs</v>
      </c>
      <c r="B2589" s="159" t="s">
        <v>8</v>
      </c>
      <c r="C2589" s="166">
        <v>42278</v>
      </c>
      <c r="D2589" s="159" t="s">
        <v>7</v>
      </c>
      <c r="E2589" s="159" t="s">
        <v>8</v>
      </c>
      <c r="F2589" s="159" t="s">
        <v>61</v>
      </c>
      <c r="G2589" s="159" t="s">
        <v>23</v>
      </c>
      <c r="H2589" s="174" t="s">
        <v>56</v>
      </c>
      <c r="I2589" s="175">
        <v>0</v>
      </c>
      <c r="J2589" s="23"/>
    </row>
    <row r="2590" spans="1:10" x14ac:dyDescent="0.25">
      <c r="A2590" s="65" t="str">
        <f t="shared" si="40"/>
        <v xml:space="preserve">Totaal42278Den HaagTotaal23 tot 30 jaarSyriëMiddelbaar beroepsonderwijs (mbo) </v>
      </c>
      <c r="B2590" s="159" t="s">
        <v>8</v>
      </c>
      <c r="C2590" s="166">
        <v>42278</v>
      </c>
      <c r="D2590" s="159" t="s">
        <v>7</v>
      </c>
      <c r="E2590" s="159" t="s">
        <v>8</v>
      </c>
      <c r="F2590" s="159" t="s">
        <v>61</v>
      </c>
      <c r="G2590" s="159" t="s">
        <v>23</v>
      </c>
      <c r="H2590" s="174" t="s">
        <v>57</v>
      </c>
      <c r="I2590" s="175">
        <v>0</v>
      </c>
      <c r="J2590" s="23"/>
    </row>
    <row r="2591" spans="1:10" x14ac:dyDescent="0.25">
      <c r="A2591" s="65" t="str">
        <f t="shared" si="40"/>
        <v xml:space="preserve">Totaal42278Den HaagTotaal23 tot 30 jaarSyriëHoger beroepsonderwijs (hbo) </v>
      </c>
      <c r="B2591" s="159" t="s">
        <v>8</v>
      </c>
      <c r="C2591" s="166">
        <v>42278</v>
      </c>
      <c r="D2591" s="159" t="s">
        <v>7</v>
      </c>
      <c r="E2591" s="159" t="s">
        <v>8</v>
      </c>
      <c r="F2591" s="159" t="s">
        <v>61</v>
      </c>
      <c r="G2591" s="159" t="s">
        <v>23</v>
      </c>
      <c r="H2591" s="174" t="s">
        <v>58</v>
      </c>
      <c r="I2591" s="175">
        <v>0</v>
      </c>
      <c r="J2591" s="23"/>
    </row>
    <row r="2592" spans="1:10" x14ac:dyDescent="0.25">
      <c r="A2592" s="65" t="str">
        <f t="shared" si="40"/>
        <v xml:space="preserve">Totaal42278Den HaagTotaal23 tot 30 jaarSyriëWetenschappelijk onderwijs (wo) </v>
      </c>
      <c r="B2592" s="159" t="s">
        <v>8</v>
      </c>
      <c r="C2592" s="166">
        <v>42278</v>
      </c>
      <c r="D2592" s="159" t="s">
        <v>7</v>
      </c>
      <c r="E2592" s="159" t="s">
        <v>8</v>
      </c>
      <c r="F2592" s="159" t="s">
        <v>61</v>
      </c>
      <c r="G2592" s="159" t="s">
        <v>23</v>
      </c>
      <c r="H2592" s="174" t="s">
        <v>59</v>
      </c>
      <c r="I2592" s="175">
        <v>0</v>
      </c>
      <c r="J2592" s="23"/>
    </row>
    <row r="2593" spans="1:10" x14ac:dyDescent="0.25">
      <c r="A2593" s="65" t="str">
        <f t="shared" si="40"/>
        <v>Totaal42278Den HaagTotaal23 tot 30 jaarSyriëGeen onderwijs</v>
      </c>
      <c r="B2593" s="159" t="s">
        <v>8</v>
      </c>
      <c r="C2593" s="166">
        <v>42278</v>
      </c>
      <c r="D2593" s="159" t="s">
        <v>7</v>
      </c>
      <c r="E2593" s="159" t="s">
        <v>8</v>
      </c>
      <c r="F2593" s="159" t="s">
        <v>61</v>
      </c>
      <c r="G2593" s="159" t="s">
        <v>23</v>
      </c>
      <c r="H2593" s="159" t="s">
        <v>60</v>
      </c>
      <c r="I2593" s="175">
        <v>75</v>
      </c>
      <c r="J2593" s="23"/>
    </row>
    <row r="2594" spans="1:10" x14ac:dyDescent="0.25">
      <c r="A2594" s="65" t="str">
        <f t="shared" si="40"/>
        <v>Totaal42278Den HaagTotaal23 tot 30 jaarEritreaTotaal</v>
      </c>
      <c r="B2594" s="159" t="s">
        <v>8</v>
      </c>
      <c r="C2594" s="166">
        <v>42278</v>
      </c>
      <c r="D2594" s="159" t="s">
        <v>7</v>
      </c>
      <c r="E2594" s="159" t="s">
        <v>8</v>
      </c>
      <c r="F2594" s="159" t="s">
        <v>61</v>
      </c>
      <c r="G2594" s="159" t="s">
        <v>24</v>
      </c>
      <c r="H2594" s="162" t="s">
        <v>8</v>
      </c>
      <c r="I2594" s="175">
        <v>110</v>
      </c>
      <c r="J2594" s="23"/>
    </row>
    <row r="2595" spans="1:10" x14ac:dyDescent="0.25">
      <c r="A2595" s="65" t="str">
        <f t="shared" si="40"/>
        <v xml:space="preserve">Totaal42278Den HaagTotaal23 tot 30 jaarEritreaPrimair onderwijs </v>
      </c>
      <c r="B2595" s="159" t="s">
        <v>8</v>
      </c>
      <c r="C2595" s="166">
        <v>42278</v>
      </c>
      <c r="D2595" s="159" t="s">
        <v>7</v>
      </c>
      <c r="E2595" s="159" t="s">
        <v>8</v>
      </c>
      <c r="F2595" s="159" t="s">
        <v>61</v>
      </c>
      <c r="G2595" s="159" t="s">
        <v>24</v>
      </c>
      <c r="H2595" s="174" t="s">
        <v>55</v>
      </c>
      <c r="I2595" s="175">
        <v>0</v>
      </c>
      <c r="J2595" s="23"/>
    </row>
    <row r="2596" spans="1:10" x14ac:dyDescent="0.25">
      <c r="A2596" s="65" t="str">
        <f t="shared" si="40"/>
        <v>Totaal42278Den HaagTotaal23 tot 30 jaarEritreaVoortgezet onderwijs</v>
      </c>
      <c r="B2596" s="159" t="s">
        <v>8</v>
      </c>
      <c r="C2596" s="166">
        <v>42278</v>
      </c>
      <c r="D2596" s="159" t="s">
        <v>7</v>
      </c>
      <c r="E2596" s="159" t="s">
        <v>8</v>
      </c>
      <c r="F2596" s="159" t="s">
        <v>61</v>
      </c>
      <c r="G2596" s="159" t="s">
        <v>24</v>
      </c>
      <c r="H2596" s="174" t="s">
        <v>56</v>
      </c>
      <c r="I2596" s="175">
        <v>0</v>
      </c>
      <c r="J2596" s="23"/>
    </row>
    <row r="2597" spans="1:10" x14ac:dyDescent="0.25">
      <c r="A2597" s="65" t="str">
        <f t="shared" si="40"/>
        <v xml:space="preserve">Totaal42278Den HaagTotaal23 tot 30 jaarEritreaMiddelbaar beroepsonderwijs (mbo) </v>
      </c>
      <c r="B2597" s="159" t="s">
        <v>8</v>
      </c>
      <c r="C2597" s="166">
        <v>42278</v>
      </c>
      <c r="D2597" s="159" t="s">
        <v>7</v>
      </c>
      <c r="E2597" s="159" t="s">
        <v>8</v>
      </c>
      <c r="F2597" s="159" t="s">
        <v>61</v>
      </c>
      <c r="G2597" s="159" t="s">
        <v>24</v>
      </c>
      <c r="H2597" s="174" t="s">
        <v>57</v>
      </c>
      <c r="I2597" s="175">
        <v>0</v>
      </c>
      <c r="J2597" s="23"/>
    </row>
    <row r="2598" spans="1:10" x14ac:dyDescent="0.25">
      <c r="A2598" s="65" t="str">
        <f t="shared" si="40"/>
        <v xml:space="preserve">Totaal42278Den HaagTotaal23 tot 30 jaarEritreaHoger beroepsonderwijs (hbo) </v>
      </c>
      <c r="B2598" s="159" t="s">
        <v>8</v>
      </c>
      <c r="C2598" s="166">
        <v>42278</v>
      </c>
      <c r="D2598" s="159" t="s">
        <v>7</v>
      </c>
      <c r="E2598" s="159" t="s">
        <v>8</v>
      </c>
      <c r="F2598" s="159" t="s">
        <v>61</v>
      </c>
      <c r="G2598" s="159" t="s">
        <v>24</v>
      </c>
      <c r="H2598" s="174" t="s">
        <v>58</v>
      </c>
      <c r="I2598" s="175">
        <v>0</v>
      </c>
      <c r="J2598" s="23"/>
    </row>
    <row r="2599" spans="1:10" x14ac:dyDescent="0.25">
      <c r="A2599" s="65" t="str">
        <f t="shared" si="40"/>
        <v xml:space="preserve">Totaal42278Den HaagTotaal23 tot 30 jaarEritreaWetenschappelijk onderwijs (wo) </v>
      </c>
      <c r="B2599" s="159" t="s">
        <v>8</v>
      </c>
      <c r="C2599" s="166">
        <v>42278</v>
      </c>
      <c r="D2599" s="159" t="s">
        <v>7</v>
      </c>
      <c r="E2599" s="159" t="s">
        <v>8</v>
      </c>
      <c r="F2599" s="159" t="s">
        <v>61</v>
      </c>
      <c r="G2599" s="159" t="s">
        <v>24</v>
      </c>
      <c r="H2599" s="174" t="s">
        <v>59</v>
      </c>
      <c r="I2599" s="175">
        <v>0</v>
      </c>
      <c r="J2599" s="23"/>
    </row>
    <row r="2600" spans="1:10" x14ac:dyDescent="0.25">
      <c r="A2600" s="65" t="str">
        <f t="shared" si="40"/>
        <v>Totaal42278Den HaagTotaal23 tot 30 jaarEritreaGeen onderwijs</v>
      </c>
      <c r="B2600" s="159" t="s">
        <v>8</v>
      </c>
      <c r="C2600" s="166">
        <v>42278</v>
      </c>
      <c r="D2600" s="159" t="s">
        <v>7</v>
      </c>
      <c r="E2600" s="159" t="s">
        <v>8</v>
      </c>
      <c r="F2600" s="159" t="s">
        <v>61</v>
      </c>
      <c r="G2600" s="159" t="s">
        <v>24</v>
      </c>
      <c r="H2600" s="159" t="s">
        <v>60</v>
      </c>
      <c r="I2600" s="175">
        <v>110</v>
      </c>
      <c r="J2600" s="23"/>
    </row>
    <row r="2601" spans="1:10" x14ac:dyDescent="0.25">
      <c r="A2601" s="65" t="str">
        <f t="shared" si="40"/>
        <v>Totaal42278Den HaagTotaal23 tot 30 jaarOverigTotaal</v>
      </c>
      <c r="B2601" s="159" t="s">
        <v>8</v>
      </c>
      <c r="C2601" s="166">
        <v>42278</v>
      </c>
      <c r="D2601" s="159" t="s">
        <v>7</v>
      </c>
      <c r="E2601" s="159" t="s">
        <v>8</v>
      </c>
      <c r="F2601" s="159" t="s">
        <v>61</v>
      </c>
      <c r="G2601" s="159" t="s">
        <v>25</v>
      </c>
      <c r="H2601" s="162" t="s">
        <v>8</v>
      </c>
      <c r="I2601" s="175">
        <v>40</v>
      </c>
      <c r="J2601" s="23"/>
    </row>
    <row r="2602" spans="1:10" x14ac:dyDescent="0.25">
      <c r="A2602" s="65" t="str">
        <f t="shared" si="40"/>
        <v xml:space="preserve">Totaal42278Den HaagTotaal23 tot 30 jaarOverigPrimair onderwijs </v>
      </c>
      <c r="B2602" s="159" t="s">
        <v>8</v>
      </c>
      <c r="C2602" s="166">
        <v>42278</v>
      </c>
      <c r="D2602" s="159" t="s">
        <v>7</v>
      </c>
      <c r="E2602" s="159" t="s">
        <v>8</v>
      </c>
      <c r="F2602" s="159" t="s">
        <v>61</v>
      </c>
      <c r="G2602" s="159" t="s">
        <v>25</v>
      </c>
      <c r="H2602" s="174" t="s">
        <v>55</v>
      </c>
      <c r="I2602" s="175">
        <v>0</v>
      </c>
      <c r="J2602" s="23"/>
    </row>
    <row r="2603" spans="1:10" x14ac:dyDescent="0.25">
      <c r="A2603" s="65" t="str">
        <f t="shared" si="40"/>
        <v>Totaal42278Den HaagTotaal23 tot 30 jaarOverigVoortgezet onderwijs</v>
      </c>
      <c r="B2603" s="159" t="s">
        <v>8</v>
      </c>
      <c r="C2603" s="166">
        <v>42278</v>
      </c>
      <c r="D2603" s="159" t="s">
        <v>7</v>
      </c>
      <c r="E2603" s="159" t="s">
        <v>8</v>
      </c>
      <c r="F2603" s="159" t="s">
        <v>61</v>
      </c>
      <c r="G2603" s="159" t="s">
        <v>25</v>
      </c>
      <c r="H2603" s="174" t="s">
        <v>56</v>
      </c>
      <c r="I2603" s="175">
        <v>0</v>
      </c>
      <c r="J2603" s="23"/>
    </row>
    <row r="2604" spans="1:10" x14ac:dyDescent="0.25">
      <c r="A2604" s="65" t="str">
        <f t="shared" si="40"/>
        <v xml:space="preserve">Totaal42278Den HaagTotaal23 tot 30 jaarOverigMiddelbaar beroepsonderwijs (mbo) </v>
      </c>
      <c r="B2604" s="159" t="s">
        <v>8</v>
      </c>
      <c r="C2604" s="166">
        <v>42278</v>
      </c>
      <c r="D2604" s="159" t="s">
        <v>7</v>
      </c>
      <c r="E2604" s="159" t="s">
        <v>8</v>
      </c>
      <c r="F2604" s="159" t="s">
        <v>61</v>
      </c>
      <c r="G2604" s="159" t="s">
        <v>25</v>
      </c>
      <c r="H2604" s="174" t="s">
        <v>57</v>
      </c>
      <c r="I2604" s="175">
        <v>0</v>
      </c>
      <c r="J2604" s="23"/>
    </row>
    <row r="2605" spans="1:10" x14ac:dyDescent="0.25">
      <c r="A2605" s="65" t="str">
        <f t="shared" si="40"/>
        <v xml:space="preserve">Totaal42278Den HaagTotaal23 tot 30 jaarOverigHoger beroepsonderwijs (hbo) </v>
      </c>
      <c r="B2605" s="159" t="s">
        <v>8</v>
      </c>
      <c r="C2605" s="166">
        <v>42278</v>
      </c>
      <c r="D2605" s="159" t="s">
        <v>7</v>
      </c>
      <c r="E2605" s="159" t="s">
        <v>8</v>
      </c>
      <c r="F2605" s="159" t="s">
        <v>61</v>
      </c>
      <c r="G2605" s="159" t="s">
        <v>25</v>
      </c>
      <c r="H2605" s="174" t="s">
        <v>58</v>
      </c>
      <c r="I2605" s="175">
        <v>0</v>
      </c>
      <c r="J2605" s="23"/>
    </row>
    <row r="2606" spans="1:10" x14ac:dyDescent="0.25">
      <c r="A2606" s="65" t="str">
        <f t="shared" si="40"/>
        <v xml:space="preserve">Totaal42278Den HaagTotaal23 tot 30 jaarOverigWetenschappelijk onderwijs (wo) </v>
      </c>
      <c r="B2606" s="159" t="s">
        <v>8</v>
      </c>
      <c r="C2606" s="166">
        <v>42278</v>
      </c>
      <c r="D2606" s="159" t="s">
        <v>7</v>
      </c>
      <c r="E2606" s="159" t="s">
        <v>8</v>
      </c>
      <c r="F2606" s="159" t="s">
        <v>61</v>
      </c>
      <c r="G2606" s="159" t="s">
        <v>25</v>
      </c>
      <c r="H2606" s="174" t="s">
        <v>59</v>
      </c>
      <c r="I2606" s="175">
        <v>0</v>
      </c>
      <c r="J2606" s="23"/>
    </row>
    <row r="2607" spans="1:10" x14ac:dyDescent="0.25">
      <c r="A2607" s="65" t="str">
        <f t="shared" si="40"/>
        <v>Totaal42278Den HaagTotaal23 tot 30 jaarOverigGeen onderwijs</v>
      </c>
      <c r="B2607" s="159" t="s">
        <v>8</v>
      </c>
      <c r="C2607" s="166">
        <v>42278</v>
      </c>
      <c r="D2607" s="159" t="s">
        <v>7</v>
      </c>
      <c r="E2607" s="159" t="s">
        <v>8</v>
      </c>
      <c r="F2607" s="159" t="s">
        <v>61</v>
      </c>
      <c r="G2607" s="159" t="s">
        <v>25</v>
      </c>
      <c r="H2607" s="159" t="s">
        <v>60</v>
      </c>
      <c r="I2607" s="175">
        <v>35</v>
      </c>
      <c r="J2607" s="23"/>
    </row>
    <row r="2608" spans="1:10" x14ac:dyDescent="0.25">
      <c r="A2608" s="65" t="str">
        <f t="shared" si="40"/>
        <v>Totaal42278Den HaagManTotaalTotaalTotaal</v>
      </c>
      <c r="B2608" s="159" t="s">
        <v>8</v>
      </c>
      <c r="C2608" s="166">
        <v>42278</v>
      </c>
      <c r="D2608" s="159" t="s">
        <v>7</v>
      </c>
      <c r="E2608" s="159" t="s">
        <v>28</v>
      </c>
      <c r="F2608" s="159" t="s">
        <v>8</v>
      </c>
      <c r="G2608" s="159" t="s">
        <v>8</v>
      </c>
      <c r="H2608" s="162" t="s">
        <v>8</v>
      </c>
      <c r="I2608" s="175">
        <v>290</v>
      </c>
      <c r="J2608" s="23"/>
    </row>
    <row r="2609" spans="1:10" x14ac:dyDescent="0.25">
      <c r="A2609" s="65" t="str">
        <f t="shared" si="40"/>
        <v xml:space="preserve">Totaal42278Den HaagManTotaalTotaalPrimair onderwijs </v>
      </c>
      <c r="B2609" s="159" t="s">
        <v>8</v>
      </c>
      <c r="C2609" s="166">
        <v>42278</v>
      </c>
      <c r="D2609" s="159" t="s">
        <v>7</v>
      </c>
      <c r="E2609" s="159" t="s">
        <v>28</v>
      </c>
      <c r="F2609" s="159" t="s">
        <v>8</v>
      </c>
      <c r="G2609" s="159" t="s">
        <v>8</v>
      </c>
      <c r="H2609" s="174" t="s">
        <v>55</v>
      </c>
      <c r="I2609" s="175">
        <v>25</v>
      </c>
      <c r="J2609" s="23"/>
    </row>
    <row r="2610" spans="1:10" x14ac:dyDescent="0.25">
      <c r="A2610" s="65" t="str">
        <f t="shared" si="40"/>
        <v>Totaal42278Den HaagManTotaalTotaalVoortgezet onderwijs</v>
      </c>
      <c r="B2610" s="159" t="s">
        <v>8</v>
      </c>
      <c r="C2610" s="166">
        <v>42278</v>
      </c>
      <c r="D2610" s="159" t="s">
        <v>7</v>
      </c>
      <c r="E2610" s="159" t="s">
        <v>28</v>
      </c>
      <c r="F2610" s="159" t="s">
        <v>8</v>
      </c>
      <c r="G2610" s="159" t="s">
        <v>8</v>
      </c>
      <c r="H2610" s="174" t="s">
        <v>56</v>
      </c>
      <c r="I2610" s="175">
        <v>15</v>
      </c>
      <c r="J2610" s="23"/>
    </row>
    <row r="2611" spans="1:10" x14ac:dyDescent="0.25">
      <c r="A2611" s="65" t="str">
        <f t="shared" si="40"/>
        <v xml:space="preserve">Totaal42278Den HaagManTotaalTotaalMiddelbaar beroepsonderwijs (mbo) </v>
      </c>
      <c r="B2611" s="159" t="s">
        <v>8</v>
      </c>
      <c r="C2611" s="166">
        <v>42278</v>
      </c>
      <c r="D2611" s="159" t="s">
        <v>7</v>
      </c>
      <c r="E2611" s="159" t="s">
        <v>28</v>
      </c>
      <c r="F2611" s="159" t="s">
        <v>8</v>
      </c>
      <c r="G2611" s="159" t="s">
        <v>8</v>
      </c>
      <c r="H2611" s="174" t="s">
        <v>57</v>
      </c>
      <c r="I2611" s="175">
        <v>0</v>
      </c>
      <c r="J2611" s="23"/>
    </row>
    <row r="2612" spans="1:10" x14ac:dyDescent="0.25">
      <c r="A2612" s="65" t="str">
        <f t="shared" si="40"/>
        <v xml:space="preserve">Totaal42278Den HaagManTotaalTotaalHoger beroepsonderwijs (hbo) </v>
      </c>
      <c r="B2612" s="159" t="s">
        <v>8</v>
      </c>
      <c r="C2612" s="166">
        <v>42278</v>
      </c>
      <c r="D2612" s="159" t="s">
        <v>7</v>
      </c>
      <c r="E2612" s="159" t="s">
        <v>28</v>
      </c>
      <c r="F2612" s="159" t="s">
        <v>8</v>
      </c>
      <c r="G2612" s="159" t="s">
        <v>8</v>
      </c>
      <c r="H2612" s="174" t="s">
        <v>58</v>
      </c>
      <c r="I2612" s="175">
        <v>0</v>
      </c>
      <c r="J2612" s="23"/>
    </row>
    <row r="2613" spans="1:10" x14ac:dyDescent="0.25">
      <c r="A2613" s="65" t="str">
        <f t="shared" si="40"/>
        <v xml:space="preserve">Totaal42278Den HaagManTotaalTotaalWetenschappelijk onderwijs (wo) </v>
      </c>
      <c r="B2613" s="159" t="s">
        <v>8</v>
      </c>
      <c r="C2613" s="166">
        <v>42278</v>
      </c>
      <c r="D2613" s="159" t="s">
        <v>7</v>
      </c>
      <c r="E2613" s="159" t="s">
        <v>28</v>
      </c>
      <c r="F2613" s="159" t="s">
        <v>8</v>
      </c>
      <c r="G2613" s="159" t="s">
        <v>8</v>
      </c>
      <c r="H2613" s="174" t="s">
        <v>59</v>
      </c>
      <c r="I2613" s="175">
        <v>0</v>
      </c>
      <c r="J2613" s="23"/>
    </row>
    <row r="2614" spans="1:10" x14ac:dyDescent="0.25">
      <c r="A2614" s="65" t="str">
        <f t="shared" si="40"/>
        <v>Totaal42278Den HaagManTotaalTotaalGeen onderwijs</v>
      </c>
      <c r="B2614" s="159" t="s">
        <v>8</v>
      </c>
      <c r="C2614" s="166">
        <v>42278</v>
      </c>
      <c r="D2614" s="159" t="s">
        <v>7</v>
      </c>
      <c r="E2614" s="159" t="s">
        <v>28</v>
      </c>
      <c r="F2614" s="159" t="s">
        <v>8</v>
      </c>
      <c r="G2614" s="159" t="s">
        <v>8</v>
      </c>
      <c r="H2614" s="159" t="s">
        <v>60</v>
      </c>
      <c r="I2614" s="175">
        <v>250</v>
      </c>
      <c r="J2614" s="23"/>
    </row>
    <row r="2615" spans="1:10" x14ac:dyDescent="0.25">
      <c r="A2615" s="65" t="str">
        <f t="shared" si="40"/>
        <v>Totaal42278Den HaagManTotaalSyriëTotaal</v>
      </c>
      <c r="B2615" s="159" t="s">
        <v>8</v>
      </c>
      <c r="C2615" s="166">
        <v>42278</v>
      </c>
      <c r="D2615" s="159" t="s">
        <v>7</v>
      </c>
      <c r="E2615" s="159" t="s">
        <v>28</v>
      </c>
      <c r="F2615" s="159" t="s">
        <v>8</v>
      </c>
      <c r="G2615" s="159" t="s">
        <v>23</v>
      </c>
      <c r="H2615" s="162" t="s">
        <v>8</v>
      </c>
      <c r="I2615" s="175">
        <v>105</v>
      </c>
      <c r="J2615" s="23"/>
    </row>
    <row r="2616" spans="1:10" x14ac:dyDescent="0.25">
      <c r="A2616" s="65" t="str">
        <f t="shared" si="40"/>
        <v xml:space="preserve">Totaal42278Den HaagManTotaalSyriëPrimair onderwijs </v>
      </c>
      <c r="B2616" s="159" t="s">
        <v>8</v>
      </c>
      <c r="C2616" s="166">
        <v>42278</v>
      </c>
      <c r="D2616" s="159" t="s">
        <v>7</v>
      </c>
      <c r="E2616" s="159" t="s">
        <v>28</v>
      </c>
      <c r="F2616" s="159" t="s">
        <v>8</v>
      </c>
      <c r="G2616" s="159" t="s">
        <v>23</v>
      </c>
      <c r="H2616" s="174" t="s">
        <v>55</v>
      </c>
      <c r="I2616" s="175">
        <v>15</v>
      </c>
      <c r="J2616" s="23"/>
    </row>
    <row r="2617" spans="1:10" x14ac:dyDescent="0.25">
      <c r="A2617" s="65" t="str">
        <f t="shared" si="40"/>
        <v>Totaal42278Den HaagManTotaalSyriëVoortgezet onderwijs</v>
      </c>
      <c r="B2617" s="159" t="s">
        <v>8</v>
      </c>
      <c r="C2617" s="166">
        <v>42278</v>
      </c>
      <c r="D2617" s="159" t="s">
        <v>7</v>
      </c>
      <c r="E2617" s="159" t="s">
        <v>28</v>
      </c>
      <c r="F2617" s="159" t="s">
        <v>8</v>
      </c>
      <c r="G2617" s="159" t="s">
        <v>23</v>
      </c>
      <c r="H2617" s="174" t="s">
        <v>56</v>
      </c>
      <c r="I2617" s="175">
        <v>5</v>
      </c>
      <c r="J2617" s="23"/>
    </row>
    <row r="2618" spans="1:10" x14ac:dyDescent="0.25">
      <c r="A2618" s="65" t="str">
        <f t="shared" si="40"/>
        <v xml:space="preserve">Totaal42278Den HaagManTotaalSyriëMiddelbaar beroepsonderwijs (mbo) </v>
      </c>
      <c r="B2618" s="159" t="s">
        <v>8</v>
      </c>
      <c r="C2618" s="166">
        <v>42278</v>
      </c>
      <c r="D2618" s="159" t="s">
        <v>7</v>
      </c>
      <c r="E2618" s="159" t="s">
        <v>28</v>
      </c>
      <c r="F2618" s="159" t="s">
        <v>8</v>
      </c>
      <c r="G2618" s="159" t="s">
        <v>23</v>
      </c>
      <c r="H2618" s="174" t="s">
        <v>57</v>
      </c>
      <c r="I2618" s="175">
        <v>0</v>
      </c>
      <c r="J2618" s="23"/>
    </row>
    <row r="2619" spans="1:10" x14ac:dyDescent="0.25">
      <c r="A2619" s="65" t="str">
        <f t="shared" si="40"/>
        <v xml:space="preserve">Totaal42278Den HaagManTotaalSyriëHoger beroepsonderwijs (hbo) </v>
      </c>
      <c r="B2619" s="159" t="s">
        <v>8</v>
      </c>
      <c r="C2619" s="166">
        <v>42278</v>
      </c>
      <c r="D2619" s="159" t="s">
        <v>7</v>
      </c>
      <c r="E2619" s="159" t="s">
        <v>28</v>
      </c>
      <c r="F2619" s="159" t="s">
        <v>8</v>
      </c>
      <c r="G2619" s="159" t="s">
        <v>23</v>
      </c>
      <c r="H2619" s="174" t="s">
        <v>58</v>
      </c>
      <c r="I2619" s="175">
        <v>0</v>
      </c>
      <c r="J2619" s="23"/>
    </row>
    <row r="2620" spans="1:10" x14ac:dyDescent="0.25">
      <c r="A2620" s="65" t="str">
        <f t="shared" si="40"/>
        <v xml:space="preserve">Totaal42278Den HaagManTotaalSyriëWetenschappelijk onderwijs (wo) </v>
      </c>
      <c r="B2620" s="159" t="s">
        <v>8</v>
      </c>
      <c r="C2620" s="166">
        <v>42278</v>
      </c>
      <c r="D2620" s="159" t="s">
        <v>7</v>
      </c>
      <c r="E2620" s="159" t="s">
        <v>28</v>
      </c>
      <c r="F2620" s="159" t="s">
        <v>8</v>
      </c>
      <c r="G2620" s="159" t="s">
        <v>23</v>
      </c>
      <c r="H2620" s="174" t="s">
        <v>59</v>
      </c>
      <c r="I2620" s="175">
        <v>0</v>
      </c>
      <c r="J2620" s="23"/>
    </row>
    <row r="2621" spans="1:10" x14ac:dyDescent="0.25">
      <c r="A2621" s="65" t="str">
        <f t="shared" si="40"/>
        <v>Totaal42278Den HaagManTotaalSyriëGeen onderwijs</v>
      </c>
      <c r="B2621" s="159" t="s">
        <v>8</v>
      </c>
      <c r="C2621" s="166">
        <v>42278</v>
      </c>
      <c r="D2621" s="159" t="s">
        <v>7</v>
      </c>
      <c r="E2621" s="159" t="s">
        <v>28</v>
      </c>
      <c r="F2621" s="159" t="s">
        <v>8</v>
      </c>
      <c r="G2621" s="159" t="s">
        <v>23</v>
      </c>
      <c r="H2621" s="159" t="s">
        <v>60</v>
      </c>
      <c r="I2621" s="175">
        <v>90</v>
      </c>
      <c r="J2621" s="23"/>
    </row>
    <row r="2622" spans="1:10" x14ac:dyDescent="0.25">
      <c r="A2622" s="65" t="str">
        <f t="shared" si="40"/>
        <v>Totaal42278Den HaagManTotaalEritreaTotaal</v>
      </c>
      <c r="B2622" s="159" t="s">
        <v>8</v>
      </c>
      <c r="C2622" s="166">
        <v>42278</v>
      </c>
      <c r="D2622" s="159" t="s">
        <v>7</v>
      </c>
      <c r="E2622" s="159" t="s">
        <v>28</v>
      </c>
      <c r="F2622" s="159" t="s">
        <v>8</v>
      </c>
      <c r="G2622" s="159" t="s">
        <v>24</v>
      </c>
      <c r="H2622" s="162" t="s">
        <v>8</v>
      </c>
      <c r="I2622" s="175">
        <v>125</v>
      </c>
      <c r="J2622" s="23"/>
    </row>
    <row r="2623" spans="1:10" x14ac:dyDescent="0.25">
      <c r="A2623" s="65" t="str">
        <f t="shared" si="40"/>
        <v xml:space="preserve">Totaal42278Den HaagManTotaalEritreaPrimair onderwijs </v>
      </c>
      <c r="B2623" s="159" t="s">
        <v>8</v>
      </c>
      <c r="C2623" s="166">
        <v>42278</v>
      </c>
      <c r="D2623" s="159" t="s">
        <v>7</v>
      </c>
      <c r="E2623" s="159" t="s">
        <v>28</v>
      </c>
      <c r="F2623" s="159" t="s">
        <v>8</v>
      </c>
      <c r="G2623" s="159" t="s">
        <v>24</v>
      </c>
      <c r="H2623" s="174" t="s">
        <v>55</v>
      </c>
      <c r="I2623" s="175">
        <v>0</v>
      </c>
      <c r="J2623" s="23"/>
    </row>
    <row r="2624" spans="1:10" x14ac:dyDescent="0.25">
      <c r="A2624" s="65" t="str">
        <f t="shared" si="40"/>
        <v>Totaal42278Den HaagManTotaalEritreaVoortgezet onderwijs</v>
      </c>
      <c r="B2624" s="159" t="s">
        <v>8</v>
      </c>
      <c r="C2624" s="166">
        <v>42278</v>
      </c>
      <c r="D2624" s="159" t="s">
        <v>7</v>
      </c>
      <c r="E2624" s="159" t="s">
        <v>28</v>
      </c>
      <c r="F2624" s="159" t="s">
        <v>8</v>
      </c>
      <c r="G2624" s="159" t="s">
        <v>24</v>
      </c>
      <c r="H2624" s="174" t="s">
        <v>56</v>
      </c>
      <c r="I2624" s="175">
        <v>0</v>
      </c>
      <c r="J2624" s="23"/>
    </row>
    <row r="2625" spans="1:10" x14ac:dyDescent="0.25">
      <c r="A2625" s="65" t="str">
        <f t="shared" si="40"/>
        <v xml:space="preserve">Totaal42278Den HaagManTotaalEritreaMiddelbaar beroepsonderwijs (mbo) </v>
      </c>
      <c r="B2625" s="159" t="s">
        <v>8</v>
      </c>
      <c r="C2625" s="166">
        <v>42278</v>
      </c>
      <c r="D2625" s="159" t="s">
        <v>7</v>
      </c>
      <c r="E2625" s="159" t="s">
        <v>28</v>
      </c>
      <c r="F2625" s="159" t="s">
        <v>8</v>
      </c>
      <c r="G2625" s="159" t="s">
        <v>24</v>
      </c>
      <c r="H2625" s="174" t="s">
        <v>57</v>
      </c>
      <c r="I2625" s="175">
        <v>0</v>
      </c>
      <c r="J2625" s="23"/>
    </row>
    <row r="2626" spans="1:10" x14ac:dyDescent="0.25">
      <c r="A2626" s="65" t="str">
        <f t="shared" si="40"/>
        <v xml:space="preserve">Totaal42278Den HaagManTotaalEritreaHoger beroepsonderwijs (hbo) </v>
      </c>
      <c r="B2626" s="159" t="s">
        <v>8</v>
      </c>
      <c r="C2626" s="166">
        <v>42278</v>
      </c>
      <c r="D2626" s="159" t="s">
        <v>7</v>
      </c>
      <c r="E2626" s="159" t="s">
        <v>28</v>
      </c>
      <c r="F2626" s="159" t="s">
        <v>8</v>
      </c>
      <c r="G2626" s="159" t="s">
        <v>24</v>
      </c>
      <c r="H2626" s="174" t="s">
        <v>58</v>
      </c>
      <c r="I2626" s="175">
        <v>0</v>
      </c>
      <c r="J2626" s="23"/>
    </row>
    <row r="2627" spans="1:10" x14ac:dyDescent="0.25">
      <c r="A2627" s="65" t="str">
        <f t="shared" si="40"/>
        <v xml:space="preserve">Totaal42278Den HaagManTotaalEritreaWetenschappelijk onderwijs (wo) </v>
      </c>
      <c r="B2627" s="159" t="s">
        <v>8</v>
      </c>
      <c r="C2627" s="166">
        <v>42278</v>
      </c>
      <c r="D2627" s="159" t="s">
        <v>7</v>
      </c>
      <c r="E2627" s="159" t="s">
        <v>28</v>
      </c>
      <c r="F2627" s="159" t="s">
        <v>8</v>
      </c>
      <c r="G2627" s="159" t="s">
        <v>24</v>
      </c>
      <c r="H2627" s="174" t="s">
        <v>59</v>
      </c>
      <c r="I2627" s="175">
        <v>0</v>
      </c>
      <c r="J2627" s="23"/>
    </row>
    <row r="2628" spans="1:10" x14ac:dyDescent="0.25">
      <c r="A2628" s="65" t="str">
        <f t="shared" si="40"/>
        <v>Totaal42278Den HaagManTotaalEritreaGeen onderwijs</v>
      </c>
      <c r="B2628" s="159" t="s">
        <v>8</v>
      </c>
      <c r="C2628" s="166">
        <v>42278</v>
      </c>
      <c r="D2628" s="159" t="s">
        <v>7</v>
      </c>
      <c r="E2628" s="159" t="s">
        <v>28</v>
      </c>
      <c r="F2628" s="159" t="s">
        <v>8</v>
      </c>
      <c r="G2628" s="159" t="s">
        <v>24</v>
      </c>
      <c r="H2628" s="159" t="s">
        <v>60</v>
      </c>
      <c r="I2628" s="175">
        <v>120</v>
      </c>
      <c r="J2628" s="23"/>
    </row>
    <row r="2629" spans="1:10" x14ac:dyDescent="0.25">
      <c r="A2629" s="65" t="str">
        <f t="shared" ref="A2629:A2692" si="41">B2629&amp;C2629&amp;D2629&amp;E2629&amp;F2629&amp;G2629&amp;H2629</f>
        <v>Totaal42278Den HaagManTotaalOverigTotaal</v>
      </c>
      <c r="B2629" s="159" t="s">
        <v>8</v>
      </c>
      <c r="C2629" s="166">
        <v>42278</v>
      </c>
      <c r="D2629" s="159" t="s">
        <v>7</v>
      </c>
      <c r="E2629" s="159" t="s">
        <v>28</v>
      </c>
      <c r="F2629" s="159" t="s">
        <v>8</v>
      </c>
      <c r="G2629" s="159" t="s">
        <v>25</v>
      </c>
      <c r="H2629" s="162" t="s">
        <v>8</v>
      </c>
      <c r="I2629" s="175">
        <v>60</v>
      </c>
      <c r="J2629" s="23"/>
    </row>
    <row r="2630" spans="1:10" x14ac:dyDescent="0.25">
      <c r="A2630" s="65" t="str">
        <f t="shared" si="41"/>
        <v xml:space="preserve">Totaal42278Den HaagManTotaalOverigPrimair onderwijs </v>
      </c>
      <c r="B2630" s="159" t="s">
        <v>8</v>
      </c>
      <c r="C2630" s="166">
        <v>42278</v>
      </c>
      <c r="D2630" s="159" t="s">
        <v>7</v>
      </c>
      <c r="E2630" s="159" t="s">
        <v>28</v>
      </c>
      <c r="F2630" s="159" t="s">
        <v>8</v>
      </c>
      <c r="G2630" s="159" t="s">
        <v>25</v>
      </c>
      <c r="H2630" s="174" t="s">
        <v>55</v>
      </c>
      <c r="I2630" s="175">
        <v>10</v>
      </c>
      <c r="J2630" s="23"/>
    </row>
    <row r="2631" spans="1:10" x14ac:dyDescent="0.25">
      <c r="A2631" s="65" t="str">
        <f t="shared" si="41"/>
        <v>Totaal42278Den HaagManTotaalOverigVoortgezet onderwijs</v>
      </c>
      <c r="B2631" s="159" t="s">
        <v>8</v>
      </c>
      <c r="C2631" s="166">
        <v>42278</v>
      </c>
      <c r="D2631" s="159" t="s">
        <v>7</v>
      </c>
      <c r="E2631" s="159" t="s">
        <v>28</v>
      </c>
      <c r="F2631" s="159" t="s">
        <v>8</v>
      </c>
      <c r="G2631" s="159" t="s">
        <v>25</v>
      </c>
      <c r="H2631" s="174" t="s">
        <v>56</v>
      </c>
      <c r="I2631" s="175">
        <v>10</v>
      </c>
      <c r="J2631" s="23"/>
    </row>
    <row r="2632" spans="1:10" x14ac:dyDescent="0.25">
      <c r="A2632" s="65" t="str">
        <f t="shared" si="41"/>
        <v xml:space="preserve">Totaal42278Den HaagManTotaalOverigMiddelbaar beroepsonderwijs (mbo) </v>
      </c>
      <c r="B2632" s="159" t="s">
        <v>8</v>
      </c>
      <c r="C2632" s="166">
        <v>42278</v>
      </c>
      <c r="D2632" s="159" t="s">
        <v>7</v>
      </c>
      <c r="E2632" s="159" t="s">
        <v>28</v>
      </c>
      <c r="F2632" s="159" t="s">
        <v>8</v>
      </c>
      <c r="G2632" s="159" t="s">
        <v>25</v>
      </c>
      <c r="H2632" s="174" t="s">
        <v>57</v>
      </c>
      <c r="I2632" s="175">
        <v>0</v>
      </c>
      <c r="J2632" s="23"/>
    </row>
    <row r="2633" spans="1:10" x14ac:dyDescent="0.25">
      <c r="A2633" s="65" t="str">
        <f t="shared" si="41"/>
        <v xml:space="preserve">Totaal42278Den HaagManTotaalOverigHoger beroepsonderwijs (hbo) </v>
      </c>
      <c r="B2633" s="159" t="s">
        <v>8</v>
      </c>
      <c r="C2633" s="166">
        <v>42278</v>
      </c>
      <c r="D2633" s="159" t="s">
        <v>7</v>
      </c>
      <c r="E2633" s="159" t="s">
        <v>28</v>
      </c>
      <c r="F2633" s="159" t="s">
        <v>8</v>
      </c>
      <c r="G2633" s="159" t="s">
        <v>25</v>
      </c>
      <c r="H2633" s="174" t="s">
        <v>58</v>
      </c>
      <c r="I2633" s="175">
        <v>0</v>
      </c>
      <c r="J2633" s="23"/>
    </row>
    <row r="2634" spans="1:10" x14ac:dyDescent="0.25">
      <c r="A2634" s="65" t="str">
        <f t="shared" si="41"/>
        <v xml:space="preserve">Totaal42278Den HaagManTotaalOverigWetenschappelijk onderwijs (wo) </v>
      </c>
      <c r="B2634" s="159" t="s">
        <v>8</v>
      </c>
      <c r="C2634" s="166">
        <v>42278</v>
      </c>
      <c r="D2634" s="159" t="s">
        <v>7</v>
      </c>
      <c r="E2634" s="159" t="s">
        <v>28</v>
      </c>
      <c r="F2634" s="159" t="s">
        <v>8</v>
      </c>
      <c r="G2634" s="159" t="s">
        <v>25</v>
      </c>
      <c r="H2634" s="174" t="s">
        <v>59</v>
      </c>
      <c r="I2634" s="175">
        <v>0</v>
      </c>
      <c r="J2634" s="23"/>
    </row>
    <row r="2635" spans="1:10" x14ac:dyDescent="0.25">
      <c r="A2635" s="65" t="str">
        <f t="shared" si="41"/>
        <v>Totaal42278Den HaagManTotaalOverigGeen onderwijs</v>
      </c>
      <c r="B2635" s="159" t="s">
        <v>8</v>
      </c>
      <c r="C2635" s="166">
        <v>42278</v>
      </c>
      <c r="D2635" s="159" t="s">
        <v>7</v>
      </c>
      <c r="E2635" s="159" t="s">
        <v>28</v>
      </c>
      <c r="F2635" s="159" t="s">
        <v>8</v>
      </c>
      <c r="G2635" s="159" t="s">
        <v>25</v>
      </c>
      <c r="H2635" s="159" t="s">
        <v>60</v>
      </c>
      <c r="I2635" s="175">
        <v>35</v>
      </c>
      <c r="J2635" s="23"/>
    </row>
    <row r="2636" spans="1:10" x14ac:dyDescent="0.25">
      <c r="A2636" s="65" t="str">
        <f t="shared" si="41"/>
        <v>Totaal42278Den HaagMan0 tot 23 jaarTotaalTotaal</v>
      </c>
      <c r="B2636" s="159" t="s">
        <v>8</v>
      </c>
      <c r="C2636" s="166">
        <v>42278</v>
      </c>
      <c r="D2636" s="159" t="s">
        <v>7</v>
      </c>
      <c r="E2636" s="159" t="s">
        <v>28</v>
      </c>
      <c r="F2636" s="159" t="s">
        <v>26</v>
      </c>
      <c r="G2636" s="159" t="s">
        <v>8</v>
      </c>
      <c r="H2636" s="162" t="s">
        <v>8</v>
      </c>
      <c r="I2636" s="175">
        <v>120</v>
      </c>
      <c r="J2636" s="23"/>
    </row>
    <row r="2637" spans="1:10" x14ac:dyDescent="0.25">
      <c r="A2637" s="65" t="str">
        <f t="shared" si="41"/>
        <v xml:space="preserve">Totaal42278Den HaagMan0 tot 23 jaarTotaalPrimair onderwijs </v>
      </c>
      <c r="B2637" s="159" t="s">
        <v>8</v>
      </c>
      <c r="C2637" s="166">
        <v>42278</v>
      </c>
      <c r="D2637" s="159" t="s">
        <v>7</v>
      </c>
      <c r="E2637" s="159" t="s">
        <v>28</v>
      </c>
      <c r="F2637" s="159" t="s">
        <v>26</v>
      </c>
      <c r="G2637" s="159" t="s">
        <v>8</v>
      </c>
      <c r="H2637" s="174" t="s">
        <v>55</v>
      </c>
      <c r="I2637" s="175">
        <v>25</v>
      </c>
      <c r="J2637" s="23"/>
    </row>
    <row r="2638" spans="1:10" x14ac:dyDescent="0.25">
      <c r="A2638" s="65" t="str">
        <f t="shared" si="41"/>
        <v>Totaal42278Den HaagMan0 tot 23 jaarTotaalVoortgezet onderwijs</v>
      </c>
      <c r="B2638" s="159" t="s">
        <v>8</v>
      </c>
      <c r="C2638" s="166">
        <v>42278</v>
      </c>
      <c r="D2638" s="159" t="s">
        <v>7</v>
      </c>
      <c r="E2638" s="159" t="s">
        <v>28</v>
      </c>
      <c r="F2638" s="159" t="s">
        <v>26</v>
      </c>
      <c r="G2638" s="159" t="s">
        <v>8</v>
      </c>
      <c r="H2638" s="174" t="s">
        <v>56</v>
      </c>
      <c r="I2638" s="175">
        <v>15</v>
      </c>
      <c r="J2638" s="23"/>
    </row>
    <row r="2639" spans="1:10" x14ac:dyDescent="0.25">
      <c r="A2639" s="65" t="str">
        <f t="shared" si="41"/>
        <v xml:space="preserve">Totaal42278Den HaagMan0 tot 23 jaarTotaalMiddelbaar beroepsonderwijs (mbo) </v>
      </c>
      <c r="B2639" s="159" t="s">
        <v>8</v>
      </c>
      <c r="C2639" s="166">
        <v>42278</v>
      </c>
      <c r="D2639" s="159" t="s">
        <v>7</v>
      </c>
      <c r="E2639" s="159" t="s">
        <v>28</v>
      </c>
      <c r="F2639" s="159" t="s">
        <v>26</v>
      </c>
      <c r="G2639" s="159" t="s">
        <v>8</v>
      </c>
      <c r="H2639" s="174" t="s">
        <v>57</v>
      </c>
      <c r="I2639" s="175">
        <v>0</v>
      </c>
      <c r="J2639" s="23"/>
    </row>
    <row r="2640" spans="1:10" x14ac:dyDescent="0.25">
      <c r="A2640" s="65" t="str">
        <f t="shared" si="41"/>
        <v xml:space="preserve">Totaal42278Den HaagMan0 tot 23 jaarTotaalHoger beroepsonderwijs (hbo) </v>
      </c>
      <c r="B2640" s="159" t="s">
        <v>8</v>
      </c>
      <c r="C2640" s="166">
        <v>42278</v>
      </c>
      <c r="D2640" s="159" t="s">
        <v>7</v>
      </c>
      <c r="E2640" s="159" t="s">
        <v>28</v>
      </c>
      <c r="F2640" s="159" t="s">
        <v>26</v>
      </c>
      <c r="G2640" s="159" t="s">
        <v>8</v>
      </c>
      <c r="H2640" s="174" t="s">
        <v>58</v>
      </c>
      <c r="I2640" s="175">
        <v>0</v>
      </c>
      <c r="J2640" s="23"/>
    </row>
    <row r="2641" spans="1:10" x14ac:dyDescent="0.25">
      <c r="A2641" s="65" t="str">
        <f t="shared" si="41"/>
        <v xml:space="preserve">Totaal42278Den HaagMan0 tot 23 jaarTotaalWetenschappelijk onderwijs (wo) </v>
      </c>
      <c r="B2641" s="159" t="s">
        <v>8</v>
      </c>
      <c r="C2641" s="166">
        <v>42278</v>
      </c>
      <c r="D2641" s="159" t="s">
        <v>7</v>
      </c>
      <c r="E2641" s="159" t="s">
        <v>28</v>
      </c>
      <c r="F2641" s="159" t="s">
        <v>26</v>
      </c>
      <c r="G2641" s="159" t="s">
        <v>8</v>
      </c>
      <c r="H2641" s="174" t="s">
        <v>59</v>
      </c>
      <c r="I2641" s="175">
        <v>0</v>
      </c>
      <c r="J2641" s="23"/>
    </row>
    <row r="2642" spans="1:10" x14ac:dyDescent="0.25">
      <c r="A2642" s="65" t="str">
        <f t="shared" si="41"/>
        <v>Totaal42278Den HaagMan0 tot 23 jaarTotaalGeen onderwijs</v>
      </c>
      <c r="B2642" s="159" t="s">
        <v>8</v>
      </c>
      <c r="C2642" s="166">
        <v>42278</v>
      </c>
      <c r="D2642" s="159" t="s">
        <v>7</v>
      </c>
      <c r="E2642" s="159" t="s">
        <v>28</v>
      </c>
      <c r="F2642" s="159" t="s">
        <v>26</v>
      </c>
      <c r="G2642" s="159" t="s">
        <v>8</v>
      </c>
      <c r="H2642" s="159" t="s">
        <v>60</v>
      </c>
      <c r="I2642" s="175">
        <v>80</v>
      </c>
      <c r="J2642" s="23"/>
    </row>
    <row r="2643" spans="1:10" x14ac:dyDescent="0.25">
      <c r="A2643" s="65" t="str">
        <f t="shared" si="41"/>
        <v>Totaal42278Den HaagMan0 tot 23 jaarSyriëTotaal</v>
      </c>
      <c r="B2643" s="159" t="s">
        <v>8</v>
      </c>
      <c r="C2643" s="166">
        <v>42278</v>
      </c>
      <c r="D2643" s="159" t="s">
        <v>7</v>
      </c>
      <c r="E2643" s="159" t="s">
        <v>28</v>
      </c>
      <c r="F2643" s="159" t="s">
        <v>26</v>
      </c>
      <c r="G2643" s="159" t="s">
        <v>23</v>
      </c>
      <c r="H2643" s="162" t="s">
        <v>8</v>
      </c>
      <c r="I2643" s="175">
        <v>50</v>
      </c>
      <c r="J2643" s="23"/>
    </row>
    <row r="2644" spans="1:10" x14ac:dyDescent="0.25">
      <c r="A2644" s="65" t="str">
        <f t="shared" si="41"/>
        <v xml:space="preserve">Totaal42278Den HaagMan0 tot 23 jaarSyriëPrimair onderwijs </v>
      </c>
      <c r="B2644" s="159" t="s">
        <v>8</v>
      </c>
      <c r="C2644" s="166">
        <v>42278</v>
      </c>
      <c r="D2644" s="159" t="s">
        <v>7</v>
      </c>
      <c r="E2644" s="159" t="s">
        <v>28</v>
      </c>
      <c r="F2644" s="159" t="s">
        <v>26</v>
      </c>
      <c r="G2644" s="159" t="s">
        <v>23</v>
      </c>
      <c r="H2644" s="174" t="s">
        <v>55</v>
      </c>
      <c r="I2644" s="175">
        <v>15</v>
      </c>
      <c r="J2644" s="23"/>
    </row>
    <row r="2645" spans="1:10" x14ac:dyDescent="0.25">
      <c r="A2645" s="65" t="str">
        <f t="shared" si="41"/>
        <v>Totaal42278Den HaagMan0 tot 23 jaarSyriëVoortgezet onderwijs</v>
      </c>
      <c r="B2645" s="159" t="s">
        <v>8</v>
      </c>
      <c r="C2645" s="166">
        <v>42278</v>
      </c>
      <c r="D2645" s="159" t="s">
        <v>7</v>
      </c>
      <c r="E2645" s="159" t="s">
        <v>28</v>
      </c>
      <c r="F2645" s="159" t="s">
        <v>26</v>
      </c>
      <c r="G2645" s="159" t="s">
        <v>23</v>
      </c>
      <c r="H2645" s="174" t="s">
        <v>56</v>
      </c>
      <c r="I2645" s="175">
        <v>5</v>
      </c>
      <c r="J2645" s="23"/>
    </row>
    <row r="2646" spans="1:10" x14ac:dyDescent="0.25">
      <c r="A2646" s="65" t="str">
        <f t="shared" si="41"/>
        <v xml:space="preserve">Totaal42278Den HaagMan0 tot 23 jaarSyriëMiddelbaar beroepsonderwijs (mbo) </v>
      </c>
      <c r="B2646" s="159" t="s">
        <v>8</v>
      </c>
      <c r="C2646" s="166">
        <v>42278</v>
      </c>
      <c r="D2646" s="159" t="s">
        <v>7</v>
      </c>
      <c r="E2646" s="159" t="s">
        <v>28</v>
      </c>
      <c r="F2646" s="159" t="s">
        <v>26</v>
      </c>
      <c r="G2646" s="159" t="s">
        <v>23</v>
      </c>
      <c r="H2646" s="174" t="s">
        <v>57</v>
      </c>
      <c r="I2646" s="175">
        <v>0</v>
      </c>
      <c r="J2646" s="23"/>
    </row>
    <row r="2647" spans="1:10" x14ac:dyDescent="0.25">
      <c r="A2647" s="65" t="str">
        <f t="shared" si="41"/>
        <v xml:space="preserve">Totaal42278Den HaagMan0 tot 23 jaarSyriëHoger beroepsonderwijs (hbo) </v>
      </c>
      <c r="B2647" s="159" t="s">
        <v>8</v>
      </c>
      <c r="C2647" s="166">
        <v>42278</v>
      </c>
      <c r="D2647" s="159" t="s">
        <v>7</v>
      </c>
      <c r="E2647" s="159" t="s">
        <v>28</v>
      </c>
      <c r="F2647" s="159" t="s">
        <v>26</v>
      </c>
      <c r="G2647" s="159" t="s">
        <v>23</v>
      </c>
      <c r="H2647" s="174" t="s">
        <v>58</v>
      </c>
      <c r="I2647" s="175">
        <v>0</v>
      </c>
      <c r="J2647" s="23"/>
    </row>
    <row r="2648" spans="1:10" x14ac:dyDescent="0.25">
      <c r="A2648" s="65" t="str">
        <f t="shared" si="41"/>
        <v xml:space="preserve">Totaal42278Den HaagMan0 tot 23 jaarSyriëWetenschappelijk onderwijs (wo) </v>
      </c>
      <c r="B2648" s="159" t="s">
        <v>8</v>
      </c>
      <c r="C2648" s="166">
        <v>42278</v>
      </c>
      <c r="D2648" s="159" t="s">
        <v>7</v>
      </c>
      <c r="E2648" s="159" t="s">
        <v>28</v>
      </c>
      <c r="F2648" s="159" t="s">
        <v>26</v>
      </c>
      <c r="G2648" s="159" t="s">
        <v>23</v>
      </c>
      <c r="H2648" s="174" t="s">
        <v>59</v>
      </c>
      <c r="I2648" s="175">
        <v>0</v>
      </c>
      <c r="J2648" s="23"/>
    </row>
    <row r="2649" spans="1:10" x14ac:dyDescent="0.25">
      <c r="A2649" s="65" t="str">
        <f t="shared" si="41"/>
        <v>Totaal42278Den HaagMan0 tot 23 jaarSyriëGeen onderwijs</v>
      </c>
      <c r="B2649" s="159" t="s">
        <v>8</v>
      </c>
      <c r="C2649" s="166">
        <v>42278</v>
      </c>
      <c r="D2649" s="159" t="s">
        <v>7</v>
      </c>
      <c r="E2649" s="159" t="s">
        <v>28</v>
      </c>
      <c r="F2649" s="159" t="s">
        <v>26</v>
      </c>
      <c r="G2649" s="159" t="s">
        <v>23</v>
      </c>
      <c r="H2649" s="159" t="s">
        <v>60</v>
      </c>
      <c r="I2649" s="175">
        <v>30</v>
      </c>
      <c r="J2649" s="23"/>
    </row>
    <row r="2650" spans="1:10" x14ac:dyDescent="0.25">
      <c r="A2650" s="65" t="str">
        <f t="shared" si="41"/>
        <v>Totaal42278Den HaagMan0 tot 23 jaarEritreaTotaal</v>
      </c>
      <c r="B2650" s="159" t="s">
        <v>8</v>
      </c>
      <c r="C2650" s="166">
        <v>42278</v>
      </c>
      <c r="D2650" s="159" t="s">
        <v>7</v>
      </c>
      <c r="E2650" s="159" t="s">
        <v>28</v>
      </c>
      <c r="F2650" s="159" t="s">
        <v>26</v>
      </c>
      <c r="G2650" s="159" t="s">
        <v>24</v>
      </c>
      <c r="H2650" s="162" t="s">
        <v>8</v>
      </c>
      <c r="I2650" s="175">
        <v>40</v>
      </c>
      <c r="J2650" s="23"/>
    </row>
    <row r="2651" spans="1:10" x14ac:dyDescent="0.25">
      <c r="A2651" s="65" t="str">
        <f t="shared" si="41"/>
        <v xml:space="preserve">Totaal42278Den HaagMan0 tot 23 jaarEritreaPrimair onderwijs </v>
      </c>
      <c r="B2651" s="159" t="s">
        <v>8</v>
      </c>
      <c r="C2651" s="166">
        <v>42278</v>
      </c>
      <c r="D2651" s="159" t="s">
        <v>7</v>
      </c>
      <c r="E2651" s="159" t="s">
        <v>28</v>
      </c>
      <c r="F2651" s="159" t="s">
        <v>26</v>
      </c>
      <c r="G2651" s="159" t="s">
        <v>24</v>
      </c>
      <c r="H2651" s="174" t="s">
        <v>55</v>
      </c>
      <c r="I2651" s="175">
        <v>0</v>
      </c>
      <c r="J2651" s="23"/>
    </row>
    <row r="2652" spans="1:10" x14ac:dyDescent="0.25">
      <c r="A2652" s="65" t="str">
        <f t="shared" si="41"/>
        <v>Totaal42278Den HaagMan0 tot 23 jaarEritreaVoortgezet onderwijs</v>
      </c>
      <c r="B2652" s="159" t="s">
        <v>8</v>
      </c>
      <c r="C2652" s="166">
        <v>42278</v>
      </c>
      <c r="D2652" s="159" t="s">
        <v>7</v>
      </c>
      <c r="E2652" s="159" t="s">
        <v>28</v>
      </c>
      <c r="F2652" s="159" t="s">
        <v>26</v>
      </c>
      <c r="G2652" s="159" t="s">
        <v>24</v>
      </c>
      <c r="H2652" s="174" t="s">
        <v>56</v>
      </c>
      <c r="I2652" s="175">
        <v>0</v>
      </c>
      <c r="J2652" s="23"/>
    </row>
    <row r="2653" spans="1:10" x14ac:dyDescent="0.25">
      <c r="A2653" s="65" t="str">
        <f t="shared" si="41"/>
        <v xml:space="preserve">Totaal42278Den HaagMan0 tot 23 jaarEritreaMiddelbaar beroepsonderwijs (mbo) </v>
      </c>
      <c r="B2653" s="159" t="s">
        <v>8</v>
      </c>
      <c r="C2653" s="166">
        <v>42278</v>
      </c>
      <c r="D2653" s="159" t="s">
        <v>7</v>
      </c>
      <c r="E2653" s="159" t="s">
        <v>28</v>
      </c>
      <c r="F2653" s="159" t="s">
        <v>26</v>
      </c>
      <c r="G2653" s="159" t="s">
        <v>24</v>
      </c>
      <c r="H2653" s="174" t="s">
        <v>57</v>
      </c>
      <c r="I2653" s="175">
        <v>0</v>
      </c>
      <c r="J2653" s="23"/>
    </row>
    <row r="2654" spans="1:10" x14ac:dyDescent="0.25">
      <c r="A2654" s="65" t="str">
        <f t="shared" si="41"/>
        <v xml:space="preserve">Totaal42278Den HaagMan0 tot 23 jaarEritreaHoger beroepsonderwijs (hbo) </v>
      </c>
      <c r="B2654" s="159" t="s">
        <v>8</v>
      </c>
      <c r="C2654" s="166">
        <v>42278</v>
      </c>
      <c r="D2654" s="159" t="s">
        <v>7</v>
      </c>
      <c r="E2654" s="159" t="s">
        <v>28</v>
      </c>
      <c r="F2654" s="159" t="s">
        <v>26</v>
      </c>
      <c r="G2654" s="159" t="s">
        <v>24</v>
      </c>
      <c r="H2654" s="174" t="s">
        <v>58</v>
      </c>
      <c r="I2654" s="175">
        <v>0</v>
      </c>
      <c r="J2654" s="23"/>
    </row>
    <row r="2655" spans="1:10" x14ac:dyDescent="0.25">
      <c r="A2655" s="65" t="str">
        <f t="shared" si="41"/>
        <v xml:space="preserve">Totaal42278Den HaagMan0 tot 23 jaarEritreaWetenschappelijk onderwijs (wo) </v>
      </c>
      <c r="B2655" s="159" t="s">
        <v>8</v>
      </c>
      <c r="C2655" s="166">
        <v>42278</v>
      </c>
      <c r="D2655" s="159" t="s">
        <v>7</v>
      </c>
      <c r="E2655" s="159" t="s">
        <v>28</v>
      </c>
      <c r="F2655" s="159" t="s">
        <v>26</v>
      </c>
      <c r="G2655" s="159" t="s">
        <v>24</v>
      </c>
      <c r="H2655" s="174" t="s">
        <v>59</v>
      </c>
      <c r="I2655" s="175">
        <v>0</v>
      </c>
      <c r="J2655" s="23"/>
    </row>
    <row r="2656" spans="1:10" x14ac:dyDescent="0.25">
      <c r="A2656" s="65" t="str">
        <f t="shared" si="41"/>
        <v>Totaal42278Den HaagMan0 tot 23 jaarEritreaGeen onderwijs</v>
      </c>
      <c r="B2656" s="159" t="s">
        <v>8</v>
      </c>
      <c r="C2656" s="166">
        <v>42278</v>
      </c>
      <c r="D2656" s="159" t="s">
        <v>7</v>
      </c>
      <c r="E2656" s="159" t="s">
        <v>28</v>
      </c>
      <c r="F2656" s="159" t="s">
        <v>26</v>
      </c>
      <c r="G2656" s="159" t="s">
        <v>24</v>
      </c>
      <c r="H2656" s="159" t="s">
        <v>60</v>
      </c>
      <c r="I2656" s="175">
        <v>35</v>
      </c>
      <c r="J2656" s="23"/>
    </row>
    <row r="2657" spans="1:10" x14ac:dyDescent="0.25">
      <c r="A2657" s="65" t="str">
        <f t="shared" si="41"/>
        <v>Totaal42278Den HaagMan0 tot 23 jaarOverigTotaal</v>
      </c>
      <c r="B2657" s="159" t="s">
        <v>8</v>
      </c>
      <c r="C2657" s="166">
        <v>42278</v>
      </c>
      <c r="D2657" s="159" t="s">
        <v>7</v>
      </c>
      <c r="E2657" s="159" t="s">
        <v>28</v>
      </c>
      <c r="F2657" s="159" t="s">
        <v>26</v>
      </c>
      <c r="G2657" s="159" t="s">
        <v>25</v>
      </c>
      <c r="H2657" s="162" t="s">
        <v>8</v>
      </c>
      <c r="I2657" s="175">
        <v>35</v>
      </c>
      <c r="J2657" s="23"/>
    </row>
    <row r="2658" spans="1:10" x14ac:dyDescent="0.25">
      <c r="A2658" s="65" t="str">
        <f t="shared" si="41"/>
        <v xml:space="preserve">Totaal42278Den HaagMan0 tot 23 jaarOverigPrimair onderwijs </v>
      </c>
      <c r="B2658" s="159" t="s">
        <v>8</v>
      </c>
      <c r="C2658" s="166">
        <v>42278</v>
      </c>
      <c r="D2658" s="159" t="s">
        <v>7</v>
      </c>
      <c r="E2658" s="159" t="s">
        <v>28</v>
      </c>
      <c r="F2658" s="159" t="s">
        <v>26</v>
      </c>
      <c r="G2658" s="159" t="s">
        <v>25</v>
      </c>
      <c r="H2658" s="174" t="s">
        <v>55</v>
      </c>
      <c r="I2658" s="175">
        <v>10</v>
      </c>
      <c r="J2658" s="23"/>
    </row>
    <row r="2659" spans="1:10" x14ac:dyDescent="0.25">
      <c r="A2659" s="65" t="str">
        <f t="shared" si="41"/>
        <v>Totaal42278Den HaagMan0 tot 23 jaarOverigVoortgezet onderwijs</v>
      </c>
      <c r="B2659" s="159" t="s">
        <v>8</v>
      </c>
      <c r="C2659" s="166">
        <v>42278</v>
      </c>
      <c r="D2659" s="159" t="s">
        <v>7</v>
      </c>
      <c r="E2659" s="159" t="s">
        <v>28</v>
      </c>
      <c r="F2659" s="159" t="s">
        <v>26</v>
      </c>
      <c r="G2659" s="159" t="s">
        <v>25</v>
      </c>
      <c r="H2659" s="174" t="s">
        <v>56</v>
      </c>
      <c r="I2659" s="175">
        <v>10</v>
      </c>
      <c r="J2659" s="23"/>
    </row>
    <row r="2660" spans="1:10" x14ac:dyDescent="0.25">
      <c r="A2660" s="65" t="str">
        <f t="shared" si="41"/>
        <v xml:space="preserve">Totaal42278Den HaagMan0 tot 23 jaarOverigMiddelbaar beroepsonderwijs (mbo) </v>
      </c>
      <c r="B2660" s="159" t="s">
        <v>8</v>
      </c>
      <c r="C2660" s="166">
        <v>42278</v>
      </c>
      <c r="D2660" s="159" t="s">
        <v>7</v>
      </c>
      <c r="E2660" s="159" t="s">
        <v>28</v>
      </c>
      <c r="F2660" s="159" t="s">
        <v>26</v>
      </c>
      <c r="G2660" s="159" t="s">
        <v>25</v>
      </c>
      <c r="H2660" s="174" t="s">
        <v>57</v>
      </c>
      <c r="I2660" s="175">
        <v>0</v>
      </c>
      <c r="J2660" s="23"/>
    </row>
    <row r="2661" spans="1:10" x14ac:dyDescent="0.25">
      <c r="A2661" s="65" t="str">
        <f t="shared" si="41"/>
        <v xml:space="preserve">Totaal42278Den HaagMan0 tot 23 jaarOverigHoger beroepsonderwijs (hbo) </v>
      </c>
      <c r="B2661" s="159" t="s">
        <v>8</v>
      </c>
      <c r="C2661" s="166">
        <v>42278</v>
      </c>
      <c r="D2661" s="159" t="s">
        <v>7</v>
      </c>
      <c r="E2661" s="159" t="s">
        <v>28</v>
      </c>
      <c r="F2661" s="159" t="s">
        <v>26</v>
      </c>
      <c r="G2661" s="159" t="s">
        <v>25</v>
      </c>
      <c r="H2661" s="174" t="s">
        <v>58</v>
      </c>
      <c r="I2661" s="175">
        <v>0</v>
      </c>
      <c r="J2661" s="23"/>
    </row>
    <row r="2662" spans="1:10" x14ac:dyDescent="0.25">
      <c r="A2662" s="65" t="str">
        <f t="shared" si="41"/>
        <v xml:space="preserve">Totaal42278Den HaagMan0 tot 23 jaarOverigWetenschappelijk onderwijs (wo) </v>
      </c>
      <c r="B2662" s="159" t="s">
        <v>8</v>
      </c>
      <c r="C2662" s="166">
        <v>42278</v>
      </c>
      <c r="D2662" s="159" t="s">
        <v>7</v>
      </c>
      <c r="E2662" s="159" t="s">
        <v>28</v>
      </c>
      <c r="F2662" s="159" t="s">
        <v>26</v>
      </c>
      <c r="G2662" s="159" t="s">
        <v>25</v>
      </c>
      <c r="H2662" s="174" t="s">
        <v>59</v>
      </c>
      <c r="I2662" s="175">
        <v>0</v>
      </c>
      <c r="J2662" s="23"/>
    </row>
    <row r="2663" spans="1:10" x14ac:dyDescent="0.25">
      <c r="A2663" s="65" t="str">
        <f t="shared" si="41"/>
        <v>Totaal42278Den HaagMan0 tot 23 jaarOverigGeen onderwijs</v>
      </c>
      <c r="B2663" s="159" t="s">
        <v>8</v>
      </c>
      <c r="C2663" s="166">
        <v>42278</v>
      </c>
      <c r="D2663" s="159" t="s">
        <v>7</v>
      </c>
      <c r="E2663" s="159" t="s">
        <v>28</v>
      </c>
      <c r="F2663" s="159" t="s">
        <v>26</v>
      </c>
      <c r="G2663" s="159" t="s">
        <v>25</v>
      </c>
      <c r="H2663" s="159" t="s">
        <v>60</v>
      </c>
      <c r="I2663" s="175">
        <v>15</v>
      </c>
      <c r="J2663" s="23"/>
    </row>
    <row r="2664" spans="1:10" x14ac:dyDescent="0.25">
      <c r="A2664" s="65" t="str">
        <f t="shared" si="41"/>
        <v>Totaal42278Den HaagMan23 tot 30 jaarTotaalTotaal</v>
      </c>
      <c r="B2664" s="159" t="s">
        <v>8</v>
      </c>
      <c r="C2664" s="166">
        <v>42278</v>
      </c>
      <c r="D2664" s="159" t="s">
        <v>7</v>
      </c>
      <c r="E2664" s="159" t="s">
        <v>28</v>
      </c>
      <c r="F2664" s="159" t="s">
        <v>61</v>
      </c>
      <c r="G2664" s="159" t="s">
        <v>8</v>
      </c>
      <c r="H2664" s="162" t="s">
        <v>8</v>
      </c>
      <c r="I2664" s="175">
        <v>165</v>
      </c>
      <c r="J2664" s="23"/>
    </row>
    <row r="2665" spans="1:10" x14ac:dyDescent="0.25">
      <c r="A2665" s="65" t="str">
        <f t="shared" si="41"/>
        <v xml:space="preserve">Totaal42278Den HaagMan23 tot 30 jaarTotaalPrimair onderwijs </v>
      </c>
      <c r="B2665" s="159" t="s">
        <v>8</v>
      </c>
      <c r="C2665" s="166">
        <v>42278</v>
      </c>
      <c r="D2665" s="159" t="s">
        <v>7</v>
      </c>
      <c r="E2665" s="159" t="s">
        <v>28</v>
      </c>
      <c r="F2665" s="159" t="s">
        <v>61</v>
      </c>
      <c r="G2665" s="159" t="s">
        <v>8</v>
      </c>
      <c r="H2665" s="174" t="s">
        <v>55</v>
      </c>
      <c r="I2665" s="175">
        <v>0</v>
      </c>
      <c r="J2665" s="23"/>
    </row>
    <row r="2666" spans="1:10" x14ac:dyDescent="0.25">
      <c r="A2666" s="65" t="str">
        <f t="shared" si="41"/>
        <v>Totaal42278Den HaagMan23 tot 30 jaarTotaalVoortgezet onderwijs</v>
      </c>
      <c r="B2666" s="159" t="s">
        <v>8</v>
      </c>
      <c r="C2666" s="166">
        <v>42278</v>
      </c>
      <c r="D2666" s="159" t="s">
        <v>7</v>
      </c>
      <c r="E2666" s="159" t="s">
        <v>28</v>
      </c>
      <c r="F2666" s="159" t="s">
        <v>61</v>
      </c>
      <c r="G2666" s="159" t="s">
        <v>8</v>
      </c>
      <c r="H2666" s="174" t="s">
        <v>56</v>
      </c>
      <c r="I2666" s="175">
        <v>0</v>
      </c>
      <c r="J2666" s="23"/>
    </row>
    <row r="2667" spans="1:10" x14ac:dyDescent="0.25">
      <c r="A2667" s="65" t="str">
        <f t="shared" si="41"/>
        <v xml:space="preserve">Totaal42278Den HaagMan23 tot 30 jaarTotaalMiddelbaar beroepsonderwijs (mbo) </v>
      </c>
      <c r="B2667" s="159" t="s">
        <v>8</v>
      </c>
      <c r="C2667" s="166">
        <v>42278</v>
      </c>
      <c r="D2667" s="159" t="s">
        <v>7</v>
      </c>
      <c r="E2667" s="159" t="s">
        <v>28</v>
      </c>
      <c r="F2667" s="159" t="s">
        <v>61</v>
      </c>
      <c r="G2667" s="159" t="s">
        <v>8</v>
      </c>
      <c r="H2667" s="174" t="s">
        <v>57</v>
      </c>
      <c r="I2667" s="175">
        <v>0</v>
      </c>
      <c r="J2667" s="23"/>
    </row>
    <row r="2668" spans="1:10" x14ac:dyDescent="0.25">
      <c r="A2668" s="65" t="str">
        <f t="shared" si="41"/>
        <v xml:space="preserve">Totaal42278Den HaagMan23 tot 30 jaarTotaalHoger beroepsonderwijs (hbo) </v>
      </c>
      <c r="B2668" s="159" t="s">
        <v>8</v>
      </c>
      <c r="C2668" s="166">
        <v>42278</v>
      </c>
      <c r="D2668" s="159" t="s">
        <v>7</v>
      </c>
      <c r="E2668" s="159" t="s">
        <v>28</v>
      </c>
      <c r="F2668" s="159" t="s">
        <v>61</v>
      </c>
      <c r="G2668" s="159" t="s">
        <v>8</v>
      </c>
      <c r="H2668" s="174" t="s">
        <v>58</v>
      </c>
      <c r="I2668" s="175">
        <v>0</v>
      </c>
      <c r="J2668" s="23"/>
    </row>
    <row r="2669" spans="1:10" x14ac:dyDescent="0.25">
      <c r="A2669" s="65" t="str">
        <f t="shared" si="41"/>
        <v xml:space="preserve">Totaal42278Den HaagMan23 tot 30 jaarTotaalWetenschappelijk onderwijs (wo) </v>
      </c>
      <c r="B2669" s="159" t="s">
        <v>8</v>
      </c>
      <c r="C2669" s="166">
        <v>42278</v>
      </c>
      <c r="D2669" s="159" t="s">
        <v>7</v>
      </c>
      <c r="E2669" s="159" t="s">
        <v>28</v>
      </c>
      <c r="F2669" s="159" t="s">
        <v>61</v>
      </c>
      <c r="G2669" s="159" t="s">
        <v>8</v>
      </c>
      <c r="H2669" s="174" t="s">
        <v>59</v>
      </c>
      <c r="I2669" s="175">
        <v>0</v>
      </c>
      <c r="J2669" s="23"/>
    </row>
    <row r="2670" spans="1:10" x14ac:dyDescent="0.25">
      <c r="A2670" s="65" t="str">
        <f t="shared" si="41"/>
        <v>Totaal42278Den HaagMan23 tot 30 jaarTotaalGeen onderwijs</v>
      </c>
      <c r="B2670" s="159" t="s">
        <v>8</v>
      </c>
      <c r="C2670" s="166">
        <v>42278</v>
      </c>
      <c r="D2670" s="159" t="s">
        <v>7</v>
      </c>
      <c r="E2670" s="159" t="s">
        <v>28</v>
      </c>
      <c r="F2670" s="159" t="s">
        <v>61</v>
      </c>
      <c r="G2670" s="159" t="s">
        <v>8</v>
      </c>
      <c r="H2670" s="159" t="s">
        <v>60</v>
      </c>
      <c r="I2670" s="175">
        <v>165</v>
      </c>
      <c r="J2670" s="23"/>
    </row>
    <row r="2671" spans="1:10" x14ac:dyDescent="0.25">
      <c r="A2671" s="65" t="str">
        <f t="shared" si="41"/>
        <v>Totaal42278Den HaagMan23 tot 30 jaarSyriëTotaal</v>
      </c>
      <c r="B2671" s="159" t="s">
        <v>8</v>
      </c>
      <c r="C2671" s="166">
        <v>42278</v>
      </c>
      <c r="D2671" s="159" t="s">
        <v>7</v>
      </c>
      <c r="E2671" s="159" t="s">
        <v>28</v>
      </c>
      <c r="F2671" s="159" t="s">
        <v>61</v>
      </c>
      <c r="G2671" s="159" t="s">
        <v>23</v>
      </c>
      <c r="H2671" s="162" t="s">
        <v>8</v>
      </c>
      <c r="I2671" s="175">
        <v>60</v>
      </c>
      <c r="J2671" s="23"/>
    </row>
    <row r="2672" spans="1:10" x14ac:dyDescent="0.25">
      <c r="A2672" s="65" t="str">
        <f t="shared" si="41"/>
        <v xml:space="preserve">Totaal42278Den HaagMan23 tot 30 jaarSyriëPrimair onderwijs </v>
      </c>
      <c r="B2672" s="159" t="s">
        <v>8</v>
      </c>
      <c r="C2672" s="166">
        <v>42278</v>
      </c>
      <c r="D2672" s="159" t="s">
        <v>7</v>
      </c>
      <c r="E2672" s="159" t="s">
        <v>28</v>
      </c>
      <c r="F2672" s="159" t="s">
        <v>61</v>
      </c>
      <c r="G2672" s="159" t="s">
        <v>23</v>
      </c>
      <c r="H2672" s="174" t="s">
        <v>55</v>
      </c>
      <c r="I2672" s="175">
        <v>0</v>
      </c>
      <c r="J2672" s="23"/>
    </row>
    <row r="2673" spans="1:10" x14ac:dyDescent="0.25">
      <c r="A2673" s="65" t="str">
        <f t="shared" si="41"/>
        <v>Totaal42278Den HaagMan23 tot 30 jaarSyriëVoortgezet onderwijs</v>
      </c>
      <c r="B2673" s="159" t="s">
        <v>8</v>
      </c>
      <c r="C2673" s="166">
        <v>42278</v>
      </c>
      <c r="D2673" s="159" t="s">
        <v>7</v>
      </c>
      <c r="E2673" s="159" t="s">
        <v>28</v>
      </c>
      <c r="F2673" s="159" t="s">
        <v>61</v>
      </c>
      <c r="G2673" s="159" t="s">
        <v>23</v>
      </c>
      <c r="H2673" s="174" t="s">
        <v>56</v>
      </c>
      <c r="I2673" s="175">
        <v>0</v>
      </c>
      <c r="J2673" s="23"/>
    </row>
    <row r="2674" spans="1:10" x14ac:dyDescent="0.25">
      <c r="A2674" s="65" t="str">
        <f t="shared" si="41"/>
        <v xml:space="preserve">Totaal42278Den HaagMan23 tot 30 jaarSyriëMiddelbaar beroepsonderwijs (mbo) </v>
      </c>
      <c r="B2674" s="159" t="s">
        <v>8</v>
      </c>
      <c r="C2674" s="166">
        <v>42278</v>
      </c>
      <c r="D2674" s="159" t="s">
        <v>7</v>
      </c>
      <c r="E2674" s="159" t="s">
        <v>28</v>
      </c>
      <c r="F2674" s="159" t="s">
        <v>61</v>
      </c>
      <c r="G2674" s="159" t="s">
        <v>23</v>
      </c>
      <c r="H2674" s="174" t="s">
        <v>57</v>
      </c>
      <c r="I2674" s="175">
        <v>0</v>
      </c>
      <c r="J2674" s="23"/>
    </row>
    <row r="2675" spans="1:10" x14ac:dyDescent="0.25">
      <c r="A2675" s="65" t="str">
        <f t="shared" si="41"/>
        <v xml:space="preserve">Totaal42278Den HaagMan23 tot 30 jaarSyriëHoger beroepsonderwijs (hbo) </v>
      </c>
      <c r="B2675" s="159" t="s">
        <v>8</v>
      </c>
      <c r="C2675" s="166">
        <v>42278</v>
      </c>
      <c r="D2675" s="159" t="s">
        <v>7</v>
      </c>
      <c r="E2675" s="159" t="s">
        <v>28</v>
      </c>
      <c r="F2675" s="159" t="s">
        <v>61</v>
      </c>
      <c r="G2675" s="159" t="s">
        <v>23</v>
      </c>
      <c r="H2675" s="174" t="s">
        <v>58</v>
      </c>
      <c r="I2675" s="175">
        <v>0</v>
      </c>
      <c r="J2675" s="23"/>
    </row>
    <row r="2676" spans="1:10" x14ac:dyDescent="0.25">
      <c r="A2676" s="65" t="str">
        <f t="shared" si="41"/>
        <v xml:space="preserve">Totaal42278Den HaagMan23 tot 30 jaarSyriëWetenschappelijk onderwijs (wo) </v>
      </c>
      <c r="B2676" s="159" t="s">
        <v>8</v>
      </c>
      <c r="C2676" s="166">
        <v>42278</v>
      </c>
      <c r="D2676" s="159" t="s">
        <v>7</v>
      </c>
      <c r="E2676" s="159" t="s">
        <v>28</v>
      </c>
      <c r="F2676" s="159" t="s">
        <v>61</v>
      </c>
      <c r="G2676" s="159" t="s">
        <v>23</v>
      </c>
      <c r="H2676" s="174" t="s">
        <v>59</v>
      </c>
      <c r="I2676" s="175">
        <v>0</v>
      </c>
      <c r="J2676" s="23"/>
    </row>
    <row r="2677" spans="1:10" x14ac:dyDescent="0.25">
      <c r="A2677" s="65" t="str">
        <f t="shared" si="41"/>
        <v>Totaal42278Den HaagMan23 tot 30 jaarSyriëGeen onderwijs</v>
      </c>
      <c r="B2677" s="159" t="s">
        <v>8</v>
      </c>
      <c r="C2677" s="166">
        <v>42278</v>
      </c>
      <c r="D2677" s="159" t="s">
        <v>7</v>
      </c>
      <c r="E2677" s="159" t="s">
        <v>28</v>
      </c>
      <c r="F2677" s="159" t="s">
        <v>61</v>
      </c>
      <c r="G2677" s="159" t="s">
        <v>23</v>
      </c>
      <c r="H2677" s="159" t="s">
        <v>60</v>
      </c>
      <c r="I2677" s="175">
        <v>60</v>
      </c>
      <c r="J2677" s="23"/>
    </row>
    <row r="2678" spans="1:10" x14ac:dyDescent="0.25">
      <c r="A2678" s="65" t="str">
        <f t="shared" si="41"/>
        <v>Totaal42278Den HaagMan23 tot 30 jaarEritreaTotaal</v>
      </c>
      <c r="B2678" s="159" t="s">
        <v>8</v>
      </c>
      <c r="C2678" s="166">
        <v>42278</v>
      </c>
      <c r="D2678" s="159" t="s">
        <v>7</v>
      </c>
      <c r="E2678" s="159" t="s">
        <v>28</v>
      </c>
      <c r="F2678" s="159" t="s">
        <v>61</v>
      </c>
      <c r="G2678" s="159" t="s">
        <v>24</v>
      </c>
      <c r="H2678" s="162" t="s">
        <v>8</v>
      </c>
      <c r="I2678" s="175">
        <v>85</v>
      </c>
      <c r="J2678" s="23"/>
    </row>
    <row r="2679" spans="1:10" x14ac:dyDescent="0.25">
      <c r="A2679" s="65" t="str">
        <f t="shared" si="41"/>
        <v xml:space="preserve">Totaal42278Den HaagMan23 tot 30 jaarEritreaPrimair onderwijs </v>
      </c>
      <c r="B2679" s="159" t="s">
        <v>8</v>
      </c>
      <c r="C2679" s="166">
        <v>42278</v>
      </c>
      <c r="D2679" s="159" t="s">
        <v>7</v>
      </c>
      <c r="E2679" s="159" t="s">
        <v>28</v>
      </c>
      <c r="F2679" s="159" t="s">
        <v>61</v>
      </c>
      <c r="G2679" s="159" t="s">
        <v>24</v>
      </c>
      <c r="H2679" s="174" t="s">
        <v>55</v>
      </c>
      <c r="I2679" s="175">
        <v>0</v>
      </c>
      <c r="J2679" s="23"/>
    </row>
    <row r="2680" spans="1:10" x14ac:dyDescent="0.25">
      <c r="A2680" s="65" t="str">
        <f t="shared" si="41"/>
        <v>Totaal42278Den HaagMan23 tot 30 jaarEritreaVoortgezet onderwijs</v>
      </c>
      <c r="B2680" s="159" t="s">
        <v>8</v>
      </c>
      <c r="C2680" s="166">
        <v>42278</v>
      </c>
      <c r="D2680" s="159" t="s">
        <v>7</v>
      </c>
      <c r="E2680" s="159" t="s">
        <v>28</v>
      </c>
      <c r="F2680" s="159" t="s">
        <v>61</v>
      </c>
      <c r="G2680" s="159" t="s">
        <v>24</v>
      </c>
      <c r="H2680" s="174" t="s">
        <v>56</v>
      </c>
      <c r="I2680" s="175">
        <v>0</v>
      </c>
      <c r="J2680" s="23"/>
    </row>
    <row r="2681" spans="1:10" x14ac:dyDescent="0.25">
      <c r="A2681" s="65" t="str">
        <f t="shared" si="41"/>
        <v xml:space="preserve">Totaal42278Den HaagMan23 tot 30 jaarEritreaMiddelbaar beroepsonderwijs (mbo) </v>
      </c>
      <c r="B2681" s="159" t="s">
        <v>8</v>
      </c>
      <c r="C2681" s="166">
        <v>42278</v>
      </c>
      <c r="D2681" s="159" t="s">
        <v>7</v>
      </c>
      <c r="E2681" s="159" t="s">
        <v>28</v>
      </c>
      <c r="F2681" s="159" t="s">
        <v>61</v>
      </c>
      <c r="G2681" s="159" t="s">
        <v>24</v>
      </c>
      <c r="H2681" s="174" t="s">
        <v>57</v>
      </c>
      <c r="I2681" s="175">
        <v>0</v>
      </c>
      <c r="J2681" s="23"/>
    </row>
    <row r="2682" spans="1:10" x14ac:dyDescent="0.25">
      <c r="A2682" s="65" t="str">
        <f t="shared" si="41"/>
        <v xml:space="preserve">Totaal42278Den HaagMan23 tot 30 jaarEritreaHoger beroepsonderwijs (hbo) </v>
      </c>
      <c r="B2682" s="159" t="s">
        <v>8</v>
      </c>
      <c r="C2682" s="166">
        <v>42278</v>
      </c>
      <c r="D2682" s="159" t="s">
        <v>7</v>
      </c>
      <c r="E2682" s="159" t="s">
        <v>28</v>
      </c>
      <c r="F2682" s="159" t="s">
        <v>61</v>
      </c>
      <c r="G2682" s="159" t="s">
        <v>24</v>
      </c>
      <c r="H2682" s="174" t="s">
        <v>58</v>
      </c>
      <c r="I2682" s="175">
        <v>0</v>
      </c>
      <c r="J2682" s="23"/>
    </row>
    <row r="2683" spans="1:10" x14ac:dyDescent="0.25">
      <c r="A2683" s="65" t="str">
        <f t="shared" si="41"/>
        <v xml:space="preserve">Totaal42278Den HaagMan23 tot 30 jaarEritreaWetenschappelijk onderwijs (wo) </v>
      </c>
      <c r="B2683" s="159" t="s">
        <v>8</v>
      </c>
      <c r="C2683" s="166">
        <v>42278</v>
      </c>
      <c r="D2683" s="159" t="s">
        <v>7</v>
      </c>
      <c r="E2683" s="159" t="s">
        <v>28</v>
      </c>
      <c r="F2683" s="159" t="s">
        <v>61</v>
      </c>
      <c r="G2683" s="159" t="s">
        <v>24</v>
      </c>
      <c r="H2683" s="174" t="s">
        <v>59</v>
      </c>
      <c r="I2683" s="175">
        <v>0</v>
      </c>
      <c r="J2683" s="23"/>
    </row>
    <row r="2684" spans="1:10" x14ac:dyDescent="0.25">
      <c r="A2684" s="65" t="str">
        <f t="shared" si="41"/>
        <v>Totaal42278Den HaagMan23 tot 30 jaarEritreaGeen onderwijs</v>
      </c>
      <c r="B2684" s="159" t="s">
        <v>8</v>
      </c>
      <c r="C2684" s="166">
        <v>42278</v>
      </c>
      <c r="D2684" s="159" t="s">
        <v>7</v>
      </c>
      <c r="E2684" s="159" t="s">
        <v>28</v>
      </c>
      <c r="F2684" s="159" t="s">
        <v>61</v>
      </c>
      <c r="G2684" s="159" t="s">
        <v>24</v>
      </c>
      <c r="H2684" s="159" t="s">
        <v>60</v>
      </c>
      <c r="I2684" s="175">
        <v>85</v>
      </c>
      <c r="J2684" s="23"/>
    </row>
    <row r="2685" spans="1:10" x14ac:dyDescent="0.25">
      <c r="A2685" s="65" t="str">
        <f t="shared" si="41"/>
        <v>Totaal42278Den HaagMan23 tot 30 jaarOverigTotaal</v>
      </c>
      <c r="B2685" s="159" t="s">
        <v>8</v>
      </c>
      <c r="C2685" s="166">
        <v>42278</v>
      </c>
      <c r="D2685" s="159" t="s">
        <v>7</v>
      </c>
      <c r="E2685" s="159" t="s">
        <v>28</v>
      </c>
      <c r="F2685" s="159" t="s">
        <v>61</v>
      </c>
      <c r="G2685" s="159" t="s">
        <v>25</v>
      </c>
      <c r="H2685" s="162" t="s">
        <v>8</v>
      </c>
      <c r="I2685" s="175">
        <v>25</v>
      </c>
      <c r="J2685" s="23"/>
    </row>
    <row r="2686" spans="1:10" x14ac:dyDescent="0.25">
      <c r="A2686" s="65" t="str">
        <f t="shared" si="41"/>
        <v xml:space="preserve">Totaal42278Den HaagMan23 tot 30 jaarOverigPrimair onderwijs </v>
      </c>
      <c r="B2686" s="159" t="s">
        <v>8</v>
      </c>
      <c r="C2686" s="166">
        <v>42278</v>
      </c>
      <c r="D2686" s="159" t="s">
        <v>7</v>
      </c>
      <c r="E2686" s="159" t="s">
        <v>28</v>
      </c>
      <c r="F2686" s="159" t="s">
        <v>61</v>
      </c>
      <c r="G2686" s="159" t="s">
        <v>25</v>
      </c>
      <c r="H2686" s="174" t="s">
        <v>55</v>
      </c>
      <c r="I2686" s="175">
        <v>0</v>
      </c>
      <c r="J2686" s="23"/>
    </row>
    <row r="2687" spans="1:10" x14ac:dyDescent="0.25">
      <c r="A2687" s="65" t="str">
        <f t="shared" si="41"/>
        <v>Totaal42278Den HaagMan23 tot 30 jaarOverigVoortgezet onderwijs</v>
      </c>
      <c r="B2687" s="159" t="s">
        <v>8</v>
      </c>
      <c r="C2687" s="166">
        <v>42278</v>
      </c>
      <c r="D2687" s="159" t="s">
        <v>7</v>
      </c>
      <c r="E2687" s="159" t="s">
        <v>28</v>
      </c>
      <c r="F2687" s="159" t="s">
        <v>61</v>
      </c>
      <c r="G2687" s="159" t="s">
        <v>25</v>
      </c>
      <c r="H2687" s="174" t="s">
        <v>56</v>
      </c>
      <c r="I2687" s="175">
        <v>0</v>
      </c>
      <c r="J2687" s="23"/>
    </row>
    <row r="2688" spans="1:10" x14ac:dyDescent="0.25">
      <c r="A2688" s="65" t="str">
        <f t="shared" si="41"/>
        <v xml:space="preserve">Totaal42278Den HaagMan23 tot 30 jaarOverigMiddelbaar beroepsonderwijs (mbo) </v>
      </c>
      <c r="B2688" s="159" t="s">
        <v>8</v>
      </c>
      <c r="C2688" s="166">
        <v>42278</v>
      </c>
      <c r="D2688" s="159" t="s">
        <v>7</v>
      </c>
      <c r="E2688" s="159" t="s">
        <v>28</v>
      </c>
      <c r="F2688" s="159" t="s">
        <v>61</v>
      </c>
      <c r="G2688" s="159" t="s">
        <v>25</v>
      </c>
      <c r="H2688" s="174" t="s">
        <v>57</v>
      </c>
      <c r="I2688" s="175">
        <v>0</v>
      </c>
      <c r="J2688" s="23"/>
    </row>
    <row r="2689" spans="1:10" x14ac:dyDescent="0.25">
      <c r="A2689" s="65" t="str">
        <f t="shared" si="41"/>
        <v xml:space="preserve">Totaal42278Den HaagMan23 tot 30 jaarOverigHoger beroepsonderwijs (hbo) </v>
      </c>
      <c r="B2689" s="159" t="s">
        <v>8</v>
      </c>
      <c r="C2689" s="166">
        <v>42278</v>
      </c>
      <c r="D2689" s="159" t="s">
        <v>7</v>
      </c>
      <c r="E2689" s="159" t="s">
        <v>28</v>
      </c>
      <c r="F2689" s="159" t="s">
        <v>61</v>
      </c>
      <c r="G2689" s="159" t="s">
        <v>25</v>
      </c>
      <c r="H2689" s="174" t="s">
        <v>58</v>
      </c>
      <c r="I2689" s="175">
        <v>0</v>
      </c>
      <c r="J2689" s="23"/>
    </row>
    <row r="2690" spans="1:10" x14ac:dyDescent="0.25">
      <c r="A2690" s="65" t="str">
        <f t="shared" si="41"/>
        <v xml:space="preserve">Totaal42278Den HaagMan23 tot 30 jaarOverigWetenschappelijk onderwijs (wo) </v>
      </c>
      <c r="B2690" s="159" t="s">
        <v>8</v>
      </c>
      <c r="C2690" s="166">
        <v>42278</v>
      </c>
      <c r="D2690" s="159" t="s">
        <v>7</v>
      </c>
      <c r="E2690" s="159" t="s">
        <v>28</v>
      </c>
      <c r="F2690" s="159" t="s">
        <v>61</v>
      </c>
      <c r="G2690" s="159" t="s">
        <v>25</v>
      </c>
      <c r="H2690" s="174" t="s">
        <v>59</v>
      </c>
      <c r="I2690" s="175">
        <v>0</v>
      </c>
      <c r="J2690" s="23"/>
    </row>
    <row r="2691" spans="1:10" x14ac:dyDescent="0.25">
      <c r="A2691" s="65" t="str">
        <f t="shared" si="41"/>
        <v>Totaal42278Den HaagMan23 tot 30 jaarOverigGeen onderwijs</v>
      </c>
      <c r="B2691" s="159" t="s">
        <v>8</v>
      </c>
      <c r="C2691" s="166">
        <v>42278</v>
      </c>
      <c r="D2691" s="159" t="s">
        <v>7</v>
      </c>
      <c r="E2691" s="159" t="s">
        <v>28</v>
      </c>
      <c r="F2691" s="159" t="s">
        <v>61</v>
      </c>
      <c r="G2691" s="159" t="s">
        <v>25</v>
      </c>
      <c r="H2691" s="159" t="s">
        <v>60</v>
      </c>
      <c r="I2691" s="175">
        <v>20</v>
      </c>
      <c r="J2691" s="23"/>
    </row>
    <row r="2692" spans="1:10" x14ac:dyDescent="0.25">
      <c r="A2692" s="65" t="str">
        <f t="shared" si="41"/>
        <v>Totaal42278Den HaagVrouwTotaalTotaalTotaal</v>
      </c>
      <c r="B2692" s="159" t="s">
        <v>8</v>
      </c>
      <c r="C2692" s="166">
        <v>42278</v>
      </c>
      <c r="D2692" s="159" t="s">
        <v>7</v>
      </c>
      <c r="E2692" s="159" t="s">
        <v>29</v>
      </c>
      <c r="F2692" s="159" t="s">
        <v>8</v>
      </c>
      <c r="G2692" s="159" t="s">
        <v>8</v>
      </c>
      <c r="H2692" s="162" t="s">
        <v>8</v>
      </c>
      <c r="I2692" s="175">
        <v>130</v>
      </c>
      <c r="J2692" s="23"/>
    </row>
    <row r="2693" spans="1:10" x14ac:dyDescent="0.25">
      <c r="A2693" s="65" t="str">
        <f t="shared" ref="A2693:A2756" si="42">B2693&amp;C2693&amp;D2693&amp;E2693&amp;F2693&amp;G2693&amp;H2693</f>
        <v xml:space="preserve">Totaal42278Den HaagVrouwTotaalTotaalPrimair onderwijs </v>
      </c>
      <c r="B2693" s="159" t="s">
        <v>8</v>
      </c>
      <c r="C2693" s="166">
        <v>42278</v>
      </c>
      <c r="D2693" s="159" t="s">
        <v>7</v>
      </c>
      <c r="E2693" s="159" t="s">
        <v>29</v>
      </c>
      <c r="F2693" s="159" t="s">
        <v>8</v>
      </c>
      <c r="G2693" s="159" t="s">
        <v>8</v>
      </c>
      <c r="H2693" s="174" t="s">
        <v>55</v>
      </c>
      <c r="I2693" s="175">
        <v>25</v>
      </c>
      <c r="J2693" s="23"/>
    </row>
    <row r="2694" spans="1:10" x14ac:dyDescent="0.25">
      <c r="A2694" s="65" t="str">
        <f t="shared" si="42"/>
        <v>Totaal42278Den HaagVrouwTotaalTotaalVoortgezet onderwijs</v>
      </c>
      <c r="B2694" s="159" t="s">
        <v>8</v>
      </c>
      <c r="C2694" s="166">
        <v>42278</v>
      </c>
      <c r="D2694" s="159" t="s">
        <v>7</v>
      </c>
      <c r="E2694" s="159" t="s">
        <v>29</v>
      </c>
      <c r="F2694" s="159" t="s">
        <v>8</v>
      </c>
      <c r="G2694" s="159" t="s">
        <v>8</v>
      </c>
      <c r="H2694" s="174" t="s">
        <v>56</v>
      </c>
      <c r="I2694" s="175">
        <v>10</v>
      </c>
      <c r="J2694" s="23"/>
    </row>
    <row r="2695" spans="1:10" x14ac:dyDescent="0.25">
      <c r="A2695" s="65" t="str">
        <f t="shared" si="42"/>
        <v xml:space="preserve">Totaal42278Den HaagVrouwTotaalTotaalMiddelbaar beroepsonderwijs (mbo) </v>
      </c>
      <c r="B2695" s="159" t="s">
        <v>8</v>
      </c>
      <c r="C2695" s="166">
        <v>42278</v>
      </c>
      <c r="D2695" s="159" t="s">
        <v>7</v>
      </c>
      <c r="E2695" s="159" t="s">
        <v>29</v>
      </c>
      <c r="F2695" s="159" t="s">
        <v>8</v>
      </c>
      <c r="G2695" s="159" t="s">
        <v>8</v>
      </c>
      <c r="H2695" s="174" t="s">
        <v>57</v>
      </c>
      <c r="I2695" s="175">
        <v>0</v>
      </c>
      <c r="J2695" s="23"/>
    </row>
    <row r="2696" spans="1:10" x14ac:dyDescent="0.25">
      <c r="A2696" s="65" t="str">
        <f t="shared" si="42"/>
        <v xml:space="preserve">Totaal42278Den HaagVrouwTotaalTotaalHoger beroepsonderwijs (hbo) </v>
      </c>
      <c r="B2696" s="159" t="s">
        <v>8</v>
      </c>
      <c r="C2696" s="166">
        <v>42278</v>
      </c>
      <c r="D2696" s="159" t="s">
        <v>7</v>
      </c>
      <c r="E2696" s="159" t="s">
        <v>29</v>
      </c>
      <c r="F2696" s="159" t="s">
        <v>8</v>
      </c>
      <c r="G2696" s="159" t="s">
        <v>8</v>
      </c>
      <c r="H2696" s="174" t="s">
        <v>58</v>
      </c>
      <c r="I2696" s="175">
        <v>0</v>
      </c>
      <c r="J2696" s="23"/>
    </row>
    <row r="2697" spans="1:10" x14ac:dyDescent="0.25">
      <c r="A2697" s="65" t="str">
        <f t="shared" si="42"/>
        <v xml:space="preserve">Totaal42278Den HaagVrouwTotaalTotaalWetenschappelijk onderwijs (wo) </v>
      </c>
      <c r="B2697" s="159" t="s">
        <v>8</v>
      </c>
      <c r="C2697" s="166">
        <v>42278</v>
      </c>
      <c r="D2697" s="159" t="s">
        <v>7</v>
      </c>
      <c r="E2697" s="159" t="s">
        <v>29</v>
      </c>
      <c r="F2697" s="159" t="s">
        <v>8</v>
      </c>
      <c r="G2697" s="159" t="s">
        <v>8</v>
      </c>
      <c r="H2697" s="174" t="s">
        <v>59</v>
      </c>
      <c r="I2697" s="175">
        <v>0</v>
      </c>
      <c r="J2697" s="23"/>
    </row>
    <row r="2698" spans="1:10" x14ac:dyDescent="0.25">
      <c r="A2698" s="65" t="str">
        <f t="shared" si="42"/>
        <v>Totaal42278Den HaagVrouwTotaalTotaalGeen onderwijs</v>
      </c>
      <c r="B2698" s="159" t="s">
        <v>8</v>
      </c>
      <c r="C2698" s="166">
        <v>42278</v>
      </c>
      <c r="D2698" s="159" t="s">
        <v>7</v>
      </c>
      <c r="E2698" s="159" t="s">
        <v>29</v>
      </c>
      <c r="F2698" s="159" t="s">
        <v>8</v>
      </c>
      <c r="G2698" s="159" t="s">
        <v>8</v>
      </c>
      <c r="H2698" s="159" t="s">
        <v>60</v>
      </c>
      <c r="I2698" s="175">
        <v>100</v>
      </c>
      <c r="J2698" s="23"/>
    </row>
    <row r="2699" spans="1:10" x14ac:dyDescent="0.25">
      <c r="A2699" s="65" t="str">
        <f t="shared" si="42"/>
        <v>Totaal42278Den HaagVrouwTotaalSyriëTotaal</v>
      </c>
      <c r="B2699" s="159" t="s">
        <v>8</v>
      </c>
      <c r="C2699" s="166">
        <v>42278</v>
      </c>
      <c r="D2699" s="159" t="s">
        <v>7</v>
      </c>
      <c r="E2699" s="159" t="s">
        <v>29</v>
      </c>
      <c r="F2699" s="159" t="s">
        <v>8</v>
      </c>
      <c r="G2699" s="159" t="s">
        <v>23</v>
      </c>
      <c r="H2699" s="162" t="s">
        <v>8</v>
      </c>
      <c r="I2699" s="175">
        <v>40</v>
      </c>
      <c r="J2699" s="23"/>
    </row>
    <row r="2700" spans="1:10" x14ac:dyDescent="0.25">
      <c r="A2700" s="65" t="str">
        <f t="shared" si="42"/>
        <v xml:space="preserve">Totaal42278Den HaagVrouwTotaalSyriëPrimair onderwijs </v>
      </c>
      <c r="B2700" s="159" t="s">
        <v>8</v>
      </c>
      <c r="C2700" s="166">
        <v>42278</v>
      </c>
      <c r="D2700" s="159" t="s">
        <v>7</v>
      </c>
      <c r="E2700" s="159" t="s">
        <v>29</v>
      </c>
      <c r="F2700" s="159" t="s">
        <v>8</v>
      </c>
      <c r="G2700" s="159" t="s">
        <v>23</v>
      </c>
      <c r="H2700" s="174" t="s">
        <v>55</v>
      </c>
      <c r="I2700" s="175">
        <v>10</v>
      </c>
      <c r="J2700" s="23"/>
    </row>
    <row r="2701" spans="1:10" x14ac:dyDescent="0.25">
      <c r="A2701" s="65" t="str">
        <f t="shared" si="42"/>
        <v>Totaal42278Den HaagVrouwTotaalSyriëVoortgezet onderwijs</v>
      </c>
      <c r="B2701" s="159" t="s">
        <v>8</v>
      </c>
      <c r="C2701" s="166">
        <v>42278</v>
      </c>
      <c r="D2701" s="159" t="s">
        <v>7</v>
      </c>
      <c r="E2701" s="159" t="s">
        <v>29</v>
      </c>
      <c r="F2701" s="159" t="s">
        <v>8</v>
      </c>
      <c r="G2701" s="159" t="s">
        <v>23</v>
      </c>
      <c r="H2701" s="174" t="s">
        <v>56</v>
      </c>
      <c r="I2701" s="175">
        <v>0</v>
      </c>
      <c r="J2701" s="23"/>
    </row>
    <row r="2702" spans="1:10" x14ac:dyDescent="0.25">
      <c r="A2702" s="65" t="str">
        <f t="shared" si="42"/>
        <v xml:space="preserve">Totaal42278Den HaagVrouwTotaalSyriëMiddelbaar beroepsonderwijs (mbo) </v>
      </c>
      <c r="B2702" s="159" t="s">
        <v>8</v>
      </c>
      <c r="C2702" s="166">
        <v>42278</v>
      </c>
      <c r="D2702" s="159" t="s">
        <v>7</v>
      </c>
      <c r="E2702" s="159" t="s">
        <v>29</v>
      </c>
      <c r="F2702" s="159" t="s">
        <v>8</v>
      </c>
      <c r="G2702" s="159" t="s">
        <v>23</v>
      </c>
      <c r="H2702" s="174" t="s">
        <v>57</v>
      </c>
      <c r="I2702" s="175">
        <v>0</v>
      </c>
      <c r="J2702" s="23"/>
    </row>
    <row r="2703" spans="1:10" x14ac:dyDescent="0.25">
      <c r="A2703" s="65" t="str">
        <f t="shared" si="42"/>
        <v xml:space="preserve">Totaal42278Den HaagVrouwTotaalSyriëHoger beroepsonderwijs (hbo) </v>
      </c>
      <c r="B2703" s="159" t="s">
        <v>8</v>
      </c>
      <c r="C2703" s="166">
        <v>42278</v>
      </c>
      <c r="D2703" s="159" t="s">
        <v>7</v>
      </c>
      <c r="E2703" s="159" t="s">
        <v>29</v>
      </c>
      <c r="F2703" s="159" t="s">
        <v>8</v>
      </c>
      <c r="G2703" s="159" t="s">
        <v>23</v>
      </c>
      <c r="H2703" s="174" t="s">
        <v>58</v>
      </c>
      <c r="I2703" s="175">
        <v>0</v>
      </c>
      <c r="J2703" s="23"/>
    </row>
    <row r="2704" spans="1:10" x14ac:dyDescent="0.25">
      <c r="A2704" s="65" t="str">
        <f t="shared" si="42"/>
        <v xml:space="preserve">Totaal42278Den HaagVrouwTotaalSyriëWetenschappelijk onderwijs (wo) </v>
      </c>
      <c r="B2704" s="159" t="s">
        <v>8</v>
      </c>
      <c r="C2704" s="166">
        <v>42278</v>
      </c>
      <c r="D2704" s="159" t="s">
        <v>7</v>
      </c>
      <c r="E2704" s="159" t="s">
        <v>29</v>
      </c>
      <c r="F2704" s="159" t="s">
        <v>8</v>
      </c>
      <c r="G2704" s="159" t="s">
        <v>23</v>
      </c>
      <c r="H2704" s="174" t="s">
        <v>59</v>
      </c>
      <c r="I2704" s="175">
        <v>0</v>
      </c>
      <c r="J2704" s="23"/>
    </row>
    <row r="2705" spans="1:10" x14ac:dyDescent="0.25">
      <c r="A2705" s="65" t="str">
        <f t="shared" si="42"/>
        <v>Totaal42278Den HaagVrouwTotaalSyriëGeen onderwijs</v>
      </c>
      <c r="B2705" s="159" t="s">
        <v>8</v>
      </c>
      <c r="C2705" s="166">
        <v>42278</v>
      </c>
      <c r="D2705" s="159" t="s">
        <v>7</v>
      </c>
      <c r="E2705" s="159" t="s">
        <v>29</v>
      </c>
      <c r="F2705" s="159" t="s">
        <v>8</v>
      </c>
      <c r="G2705" s="159" t="s">
        <v>23</v>
      </c>
      <c r="H2705" s="159" t="s">
        <v>60</v>
      </c>
      <c r="I2705" s="175">
        <v>30</v>
      </c>
      <c r="J2705" s="23"/>
    </row>
    <row r="2706" spans="1:10" x14ac:dyDescent="0.25">
      <c r="A2706" s="65" t="str">
        <f t="shared" si="42"/>
        <v>Totaal42278Den HaagVrouwTotaalEritreaTotaal</v>
      </c>
      <c r="B2706" s="159" t="s">
        <v>8</v>
      </c>
      <c r="C2706" s="166">
        <v>42278</v>
      </c>
      <c r="D2706" s="159" t="s">
        <v>7</v>
      </c>
      <c r="E2706" s="159" t="s">
        <v>29</v>
      </c>
      <c r="F2706" s="159" t="s">
        <v>8</v>
      </c>
      <c r="G2706" s="159" t="s">
        <v>24</v>
      </c>
      <c r="H2706" s="162" t="s">
        <v>8</v>
      </c>
      <c r="I2706" s="175">
        <v>40</v>
      </c>
      <c r="J2706" s="23"/>
    </row>
    <row r="2707" spans="1:10" x14ac:dyDescent="0.25">
      <c r="A2707" s="65" t="str">
        <f t="shared" si="42"/>
        <v xml:space="preserve">Totaal42278Den HaagVrouwTotaalEritreaPrimair onderwijs </v>
      </c>
      <c r="B2707" s="159" t="s">
        <v>8</v>
      </c>
      <c r="C2707" s="166">
        <v>42278</v>
      </c>
      <c r="D2707" s="159" t="s">
        <v>7</v>
      </c>
      <c r="E2707" s="159" t="s">
        <v>29</v>
      </c>
      <c r="F2707" s="159" t="s">
        <v>8</v>
      </c>
      <c r="G2707" s="159" t="s">
        <v>24</v>
      </c>
      <c r="H2707" s="174" t="s">
        <v>55</v>
      </c>
      <c r="I2707" s="175">
        <v>0</v>
      </c>
      <c r="J2707" s="23"/>
    </row>
    <row r="2708" spans="1:10" x14ac:dyDescent="0.25">
      <c r="A2708" s="65" t="str">
        <f t="shared" si="42"/>
        <v>Totaal42278Den HaagVrouwTotaalEritreaVoortgezet onderwijs</v>
      </c>
      <c r="B2708" s="159" t="s">
        <v>8</v>
      </c>
      <c r="C2708" s="166">
        <v>42278</v>
      </c>
      <c r="D2708" s="159" t="s">
        <v>7</v>
      </c>
      <c r="E2708" s="159" t="s">
        <v>29</v>
      </c>
      <c r="F2708" s="159" t="s">
        <v>8</v>
      </c>
      <c r="G2708" s="159" t="s">
        <v>24</v>
      </c>
      <c r="H2708" s="174" t="s">
        <v>56</v>
      </c>
      <c r="I2708" s="175">
        <v>0</v>
      </c>
      <c r="J2708" s="23"/>
    </row>
    <row r="2709" spans="1:10" x14ac:dyDescent="0.25">
      <c r="A2709" s="65" t="str">
        <f t="shared" si="42"/>
        <v xml:space="preserve">Totaal42278Den HaagVrouwTotaalEritreaMiddelbaar beroepsonderwijs (mbo) </v>
      </c>
      <c r="B2709" s="159" t="s">
        <v>8</v>
      </c>
      <c r="C2709" s="166">
        <v>42278</v>
      </c>
      <c r="D2709" s="159" t="s">
        <v>7</v>
      </c>
      <c r="E2709" s="159" t="s">
        <v>29</v>
      </c>
      <c r="F2709" s="159" t="s">
        <v>8</v>
      </c>
      <c r="G2709" s="159" t="s">
        <v>24</v>
      </c>
      <c r="H2709" s="174" t="s">
        <v>57</v>
      </c>
      <c r="I2709" s="175">
        <v>0</v>
      </c>
      <c r="J2709" s="23"/>
    </row>
    <row r="2710" spans="1:10" x14ac:dyDescent="0.25">
      <c r="A2710" s="65" t="str">
        <f t="shared" si="42"/>
        <v xml:space="preserve">Totaal42278Den HaagVrouwTotaalEritreaHoger beroepsonderwijs (hbo) </v>
      </c>
      <c r="B2710" s="159" t="s">
        <v>8</v>
      </c>
      <c r="C2710" s="166">
        <v>42278</v>
      </c>
      <c r="D2710" s="159" t="s">
        <v>7</v>
      </c>
      <c r="E2710" s="159" t="s">
        <v>29</v>
      </c>
      <c r="F2710" s="159" t="s">
        <v>8</v>
      </c>
      <c r="G2710" s="159" t="s">
        <v>24</v>
      </c>
      <c r="H2710" s="174" t="s">
        <v>58</v>
      </c>
      <c r="I2710" s="175">
        <v>0</v>
      </c>
      <c r="J2710" s="23"/>
    </row>
    <row r="2711" spans="1:10" x14ac:dyDescent="0.25">
      <c r="A2711" s="65" t="str">
        <f t="shared" si="42"/>
        <v xml:space="preserve">Totaal42278Den HaagVrouwTotaalEritreaWetenschappelijk onderwijs (wo) </v>
      </c>
      <c r="B2711" s="159" t="s">
        <v>8</v>
      </c>
      <c r="C2711" s="166">
        <v>42278</v>
      </c>
      <c r="D2711" s="159" t="s">
        <v>7</v>
      </c>
      <c r="E2711" s="159" t="s">
        <v>29</v>
      </c>
      <c r="F2711" s="159" t="s">
        <v>8</v>
      </c>
      <c r="G2711" s="159" t="s">
        <v>24</v>
      </c>
      <c r="H2711" s="174" t="s">
        <v>59</v>
      </c>
      <c r="I2711" s="175">
        <v>0</v>
      </c>
      <c r="J2711" s="23"/>
    </row>
    <row r="2712" spans="1:10" x14ac:dyDescent="0.25">
      <c r="A2712" s="65" t="str">
        <f t="shared" si="42"/>
        <v>Totaal42278Den HaagVrouwTotaalEritreaGeen onderwijs</v>
      </c>
      <c r="B2712" s="159" t="s">
        <v>8</v>
      </c>
      <c r="C2712" s="166">
        <v>42278</v>
      </c>
      <c r="D2712" s="159" t="s">
        <v>7</v>
      </c>
      <c r="E2712" s="159" t="s">
        <v>29</v>
      </c>
      <c r="F2712" s="159" t="s">
        <v>8</v>
      </c>
      <c r="G2712" s="159" t="s">
        <v>24</v>
      </c>
      <c r="H2712" s="159" t="s">
        <v>60</v>
      </c>
      <c r="I2712" s="175">
        <v>40</v>
      </c>
      <c r="J2712" s="23"/>
    </row>
    <row r="2713" spans="1:10" x14ac:dyDescent="0.25">
      <c r="A2713" s="65" t="str">
        <f t="shared" si="42"/>
        <v>Totaal42278Den HaagVrouwTotaalOverigTotaal</v>
      </c>
      <c r="B2713" s="159" t="s">
        <v>8</v>
      </c>
      <c r="C2713" s="166">
        <v>42278</v>
      </c>
      <c r="D2713" s="159" t="s">
        <v>7</v>
      </c>
      <c r="E2713" s="159" t="s">
        <v>29</v>
      </c>
      <c r="F2713" s="159" t="s">
        <v>8</v>
      </c>
      <c r="G2713" s="159" t="s">
        <v>25</v>
      </c>
      <c r="H2713" s="162" t="s">
        <v>8</v>
      </c>
      <c r="I2713" s="175">
        <v>50</v>
      </c>
      <c r="J2713" s="23"/>
    </row>
    <row r="2714" spans="1:10" x14ac:dyDescent="0.25">
      <c r="A2714" s="65" t="str">
        <f t="shared" si="42"/>
        <v xml:space="preserve">Totaal42278Den HaagVrouwTotaalOverigPrimair onderwijs </v>
      </c>
      <c r="B2714" s="159" t="s">
        <v>8</v>
      </c>
      <c r="C2714" s="166">
        <v>42278</v>
      </c>
      <c r="D2714" s="159" t="s">
        <v>7</v>
      </c>
      <c r="E2714" s="159" t="s">
        <v>29</v>
      </c>
      <c r="F2714" s="159" t="s">
        <v>8</v>
      </c>
      <c r="G2714" s="159" t="s">
        <v>25</v>
      </c>
      <c r="H2714" s="174" t="s">
        <v>55</v>
      </c>
      <c r="I2714" s="175">
        <v>15</v>
      </c>
      <c r="J2714" s="23"/>
    </row>
    <row r="2715" spans="1:10" x14ac:dyDescent="0.25">
      <c r="A2715" s="65" t="str">
        <f t="shared" si="42"/>
        <v>Totaal42278Den HaagVrouwTotaalOverigVoortgezet onderwijs</v>
      </c>
      <c r="B2715" s="159" t="s">
        <v>8</v>
      </c>
      <c r="C2715" s="166">
        <v>42278</v>
      </c>
      <c r="D2715" s="159" t="s">
        <v>7</v>
      </c>
      <c r="E2715" s="159" t="s">
        <v>29</v>
      </c>
      <c r="F2715" s="159" t="s">
        <v>8</v>
      </c>
      <c r="G2715" s="159" t="s">
        <v>25</v>
      </c>
      <c r="H2715" s="174" t="s">
        <v>56</v>
      </c>
      <c r="I2715" s="175">
        <v>5</v>
      </c>
      <c r="J2715" s="23"/>
    </row>
    <row r="2716" spans="1:10" x14ac:dyDescent="0.25">
      <c r="A2716" s="65" t="str">
        <f t="shared" si="42"/>
        <v xml:space="preserve">Totaal42278Den HaagVrouwTotaalOverigMiddelbaar beroepsonderwijs (mbo) </v>
      </c>
      <c r="B2716" s="159" t="s">
        <v>8</v>
      </c>
      <c r="C2716" s="166">
        <v>42278</v>
      </c>
      <c r="D2716" s="159" t="s">
        <v>7</v>
      </c>
      <c r="E2716" s="159" t="s">
        <v>29</v>
      </c>
      <c r="F2716" s="159" t="s">
        <v>8</v>
      </c>
      <c r="G2716" s="159" t="s">
        <v>25</v>
      </c>
      <c r="H2716" s="174" t="s">
        <v>57</v>
      </c>
      <c r="I2716" s="175">
        <v>0</v>
      </c>
      <c r="J2716" s="23"/>
    </row>
    <row r="2717" spans="1:10" x14ac:dyDescent="0.25">
      <c r="A2717" s="65" t="str">
        <f t="shared" si="42"/>
        <v xml:space="preserve">Totaal42278Den HaagVrouwTotaalOverigHoger beroepsonderwijs (hbo) </v>
      </c>
      <c r="B2717" s="159" t="s">
        <v>8</v>
      </c>
      <c r="C2717" s="166">
        <v>42278</v>
      </c>
      <c r="D2717" s="159" t="s">
        <v>7</v>
      </c>
      <c r="E2717" s="159" t="s">
        <v>29</v>
      </c>
      <c r="F2717" s="159" t="s">
        <v>8</v>
      </c>
      <c r="G2717" s="159" t="s">
        <v>25</v>
      </c>
      <c r="H2717" s="174" t="s">
        <v>58</v>
      </c>
      <c r="I2717" s="175">
        <v>0</v>
      </c>
      <c r="J2717" s="23"/>
    </row>
    <row r="2718" spans="1:10" x14ac:dyDescent="0.25">
      <c r="A2718" s="65" t="str">
        <f t="shared" si="42"/>
        <v xml:space="preserve">Totaal42278Den HaagVrouwTotaalOverigWetenschappelijk onderwijs (wo) </v>
      </c>
      <c r="B2718" s="159" t="s">
        <v>8</v>
      </c>
      <c r="C2718" s="166">
        <v>42278</v>
      </c>
      <c r="D2718" s="159" t="s">
        <v>7</v>
      </c>
      <c r="E2718" s="159" t="s">
        <v>29</v>
      </c>
      <c r="F2718" s="159" t="s">
        <v>8</v>
      </c>
      <c r="G2718" s="159" t="s">
        <v>25</v>
      </c>
      <c r="H2718" s="174" t="s">
        <v>59</v>
      </c>
      <c r="I2718" s="175">
        <v>0</v>
      </c>
      <c r="J2718" s="23"/>
    </row>
    <row r="2719" spans="1:10" x14ac:dyDescent="0.25">
      <c r="A2719" s="65" t="str">
        <f t="shared" si="42"/>
        <v>Totaal42278Den HaagVrouwTotaalOverigGeen onderwijs</v>
      </c>
      <c r="B2719" s="159" t="s">
        <v>8</v>
      </c>
      <c r="C2719" s="166">
        <v>42278</v>
      </c>
      <c r="D2719" s="159" t="s">
        <v>7</v>
      </c>
      <c r="E2719" s="159" t="s">
        <v>29</v>
      </c>
      <c r="F2719" s="159" t="s">
        <v>8</v>
      </c>
      <c r="G2719" s="159" t="s">
        <v>25</v>
      </c>
      <c r="H2719" s="159" t="s">
        <v>60</v>
      </c>
      <c r="I2719" s="175">
        <v>30</v>
      </c>
      <c r="J2719" s="23"/>
    </row>
    <row r="2720" spans="1:10" x14ac:dyDescent="0.25">
      <c r="A2720" s="65" t="str">
        <f t="shared" si="42"/>
        <v>Totaal42278Den HaagVrouw0 tot 23 jaarTotaalTotaal</v>
      </c>
      <c r="B2720" s="159" t="s">
        <v>8</v>
      </c>
      <c r="C2720" s="166">
        <v>42278</v>
      </c>
      <c r="D2720" s="159" t="s">
        <v>7</v>
      </c>
      <c r="E2720" s="159" t="s">
        <v>29</v>
      </c>
      <c r="F2720" s="159" t="s">
        <v>26</v>
      </c>
      <c r="G2720" s="159" t="s">
        <v>8</v>
      </c>
      <c r="H2720" s="162" t="s">
        <v>8</v>
      </c>
      <c r="I2720" s="175">
        <v>75</v>
      </c>
      <c r="J2720" s="23"/>
    </row>
    <row r="2721" spans="1:10" x14ac:dyDescent="0.25">
      <c r="A2721" s="65" t="str">
        <f t="shared" si="42"/>
        <v xml:space="preserve">Totaal42278Den HaagVrouw0 tot 23 jaarTotaalPrimair onderwijs </v>
      </c>
      <c r="B2721" s="159" t="s">
        <v>8</v>
      </c>
      <c r="C2721" s="166">
        <v>42278</v>
      </c>
      <c r="D2721" s="159" t="s">
        <v>7</v>
      </c>
      <c r="E2721" s="159" t="s">
        <v>29</v>
      </c>
      <c r="F2721" s="159" t="s">
        <v>26</v>
      </c>
      <c r="G2721" s="159" t="s">
        <v>8</v>
      </c>
      <c r="H2721" s="174" t="s">
        <v>55</v>
      </c>
      <c r="I2721" s="175">
        <v>25</v>
      </c>
      <c r="J2721" s="23"/>
    </row>
    <row r="2722" spans="1:10" x14ac:dyDescent="0.25">
      <c r="A2722" s="65" t="str">
        <f t="shared" si="42"/>
        <v>Totaal42278Den HaagVrouw0 tot 23 jaarTotaalVoortgezet onderwijs</v>
      </c>
      <c r="B2722" s="159" t="s">
        <v>8</v>
      </c>
      <c r="C2722" s="166">
        <v>42278</v>
      </c>
      <c r="D2722" s="159" t="s">
        <v>7</v>
      </c>
      <c r="E2722" s="159" t="s">
        <v>29</v>
      </c>
      <c r="F2722" s="159" t="s">
        <v>26</v>
      </c>
      <c r="G2722" s="159" t="s">
        <v>8</v>
      </c>
      <c r="H2722" s="174" t="s">
        <v>56</v>
      </c>
      <c r="I2722" s="175">
        <v>10</v>
      </c>
      <c r="J2722" s="23"/>
    </row>
    <row r="2723" spans="1:10" x14ac:dyDescent="0.25">
      <c r="A2723" s="65" t="str">
        <f t="shared" si="42"/>
        <v xml:space="preserve">Totaal42278Den HaagVrouw0 tot 23 jaarTotaalMiddelbaar beroepsonderwijs (mbo) </v>
      </c>
      <c r="B2723" s="159" t="s">
        <v>8</v>
      </c>
      <c r="C2723" s="166">
        <v>42278</v>
      </c>
      <c r="D2723" s="159" t="s">
        <v>7</v>
      </c>
      <c r="E2723" s="159" t="s">
        <v>29</v>
      </c>
      <c r="F2723" s="159" t="s">
        <v>26</v>
      </c>
      <c r="G2723" s="159" t="s">
        <v>8</v>
      </c>
      <c r="H2723" s="174" t="s">
        <v>57</v>
      </c>
      <c r="I2723" s="175">
        <v>0</v>
      </c>
      <c r="J2723" s="23"/>
    </row>
    <row r="2724" spans="1:10" x14ac:dyDescent="0.25">
      <c r="A2724" s="65" t="str">
        <f t="shared" si="42"/>
        <v xml:space="preserve">Totaal42278Den HaagVrouw0 tot 23 jaarTotaalHoger beroepsonderwijs (hbo) </v>
      </c>
      <c r="B2724" s="159" t="s">
        <v>8</v>
      </c>
      <c r="C2724" s="166">
        <v>42278</v>
      </c>
      <c r="D2724" s="159" t="s">
        <v>7</v>
      </c>
      <c r="E2724" s="159" t="s">
        <v>29</v>
      </c>
      <c r="F2724" s="159" t="s">
        <v>26</v>
      </c>
      <c r="G2724" s="159" t="s">
        <v>8</v>
      </c>
      <c r="H2724" s="174" t="s">
        <v>58</v>
      </c>
      <c r="I2724" s="175">
        <v>0</v>
      </c>
      <c r="J2724" s="23"/>
    </row>
    <row r="2725" spans="1:10" x14ac:dyDescent="0.25">
      <c r="A2725" s="65" t="str">
        <f t="shared" si="42"/>
        <v xml:space="preserve">Totaal42278Den HaagVrouw0 tot 23 jaarTotaalWetenschappelijk onderwijs (wo) </v>
      </c>
      <c r="B2725" s="159" t="s">
        <v>8</v>
      </c>
      <c r="C2725" s="166">
        <v>42278</v>
      </c>
      <c r="D2725" s="159" t="s">
        <v>7</v>
      </c>
      <c r="E2725" s="159" t="s">
        <v>29</v>
      </c>
      <c r="F2725" s="159" t="s">
        <v>26</v>
      </c>
      <c r="G2725" s="159" t="s">
        <v>8</v>
      </c>
      <c r="H2725" s="174" t="s">
        <v>59</v>
      </c>
      <c r="I2725" s="175">
        <v>0</v>
      </c>
      <c r="J2725" s="23"/>
    </row>
    <row r="2726" spans="1:10" x14ac:dyDescent="0.25">
      <c r="A2726" s="65" t="str">
        <f t="shared" si="42"/>
        <v>Totaal42278Den HaagVrouw0 tot 23 jaarTotaalGeen onderwijs</v>
      </c>
      <c r="B2726" s="159" t="s">
        <v>8</v>
      </c>
      <c r="C2726" s="166">
        <v>42278</v>
      </c>
      <c r="D2726" s="159" t="s">
        <v>7</v>
      </c>
      <c r="E2726" s="159" t="s">
        <v>29</v>
      </c>
      <c r="F2726" s="159" t="s">
        <v>26</v>
      </c>
      <c r="G2726" s="159" t="s">
        <v>8</v>
      </c>
      <c r="H2726" s="159" t="s">
        <v>60</v>
      </c>
      <c r="I2726" s="175">
        <v>45</v>
      </c>
      <c r="J2726" s="23"/>
    </row>
    <row r="2727" spans="1:10" x14ac:dyDescent="0.25">
      <c r="A2727" s="65" t="str">
        <f t="shared" si="42"/>
        <v>Totaal42278Den HaagVrouw0 tot 23 jaarSyriëTotaal</v>
      </c>
      <c r="B2727" s="159" t="s">
        <v>8</v>
      </c>
      <c r="C2727" s="166">
        <v>42278</v>
      </c>
      <c r="D2727" s="159" t="s">
        <v>7</v>
      </c>
      <c r="E2727" s="159" t="s">
        <v>29</v>
      </c>
      <c r="F2727" s="159" t="s">
        <v>26</v>
      </c>
      <c r="G2727" s="159" t="s">
        <v>23</v>
      </c>
      <c r="H2727" s="162" t="s">
        <v>8</v>
      </c>
      <c r="I2727" s="175">
        <v>25</v>
      </c>
      <c r="J2727" s="23"/>
    </row>
    <row r="2728" spans="1:10" x14ac:dyDescent="0.25">
      <c r="A2728" s="65" t="str">
        <f t="shared" si="42"/>
        <v xml:space="preserve">Totaal42278Den HaagVrouw0 tot 23 jaarSyriëPrimair onderwijs </v>
      </c>
      <c r="B2728" s="159" t="s">
        <v>8</v>
      </c>
      <c r="C2728" s="166">
        <v>42278</v>
      </c>
      <c r="D2728" s="159" t="s">
        <v>7</v>
      </c>
      <c r="E2728" s="159" t="s">
        <v>29</v>
      </c>
      <c r="F2728" s="159" t="s">
        <v>26</v>
      </c>
      <c r="G2728" s="159" t="s">
        <v>23</v>
      </c>
      <c r="H2728" s="174" t="s">
        <v>55</v>
      </c>
      <c r="I2728" s="175">
        <v>10</v>
      </c>
      <c r="J2728" s="23"/>
    </row>
    <row r="2729" spans="1:10" x14ac:dyDescent="0.25">
      <c r="A2729" s="65" t="str">
        <f t="shared" si="42"/>
        <v>Totaal42278Den HaagVrouw0 tot 23 jaarSyriëVoortgezet onderwijs</v>
      </c>
      <c r="B2729" s="159" t="s">
        <v>8</v>
      </c>
      <c r="C2729" s="166">
        <v>42278</v>
      </c>
      <c r="D2729" s="159" t="s">
        <v>7</v>
      </c>
      <c r="E2729" s="159" t="s">
        <v>29</v>
      </c>
      <c r="F2729" s="159" t="s">
        <v>26</v>
      </c>
      <c r="G2729" s="159" t="s">
        <v>23</v>
      </c>
      <c r="H2729" s="174" t="s">
        <v>56</v>
      </c>
      <c r="I2729" s="175">
        <v>0</v>
      </c>
      <c r="J2729" s="23"/>
    </row>
    <row r="2730" spans="1:10" x14ac:dyDescent="0.25">
      <c r="A2730" s="65" t="str">
        <f t="shared" si="42"/>
        <v xml:space="preserve">Totaal42278Den HaagVrouw0 tot 23 jaarSyriëMiddelbaar beroepsonderwijs (mbo) </v>
      </c>
      <c r="B2730" s="159" t="s">
        <v>8</v>
      </c>
      <c r="C2730" s="166">
        <v>42278</v>
      </c>
      <c r="D2730" s="159" t="s">
        <v>7</v>
      </c>
      <c r="E2730" s="159" t="s">
        <v>29</v>
      </c>
      <c r="F2730" s="159" t="s">
        <v>26</v>
      </c>
      <c r="G2730" s="159" t="s">
        <v>23</v>
      </c>
      <c r="H2730" s="174" t="s">
        <v>57</v>
      </c>
      <c r="I2730" s="175">
        <v>0</v>
      </c>
      <c r="J2730" s="23"/>
    </row>
    <row r="2731" spans="1:10" x14ac:dyDescent="0.25">
      <c r="A2731" s="65" t="str">
        <f t="shared" si="42"/>
        <v xml:space="preserve">Totaal42278Den HaagVrouw0 tot 23 jaarSyriëHoger beroepsonderwijs (hbo) </v>
      </c>
      <c r="B2731" s="159" t="s">
        <v>8</v>
      </c>
      <c r="C2731" s="166">
        <v>42278</v>
      </c>
      <c r="D2731" s="159" t="s">
        <v>7</v>
      </c>
      <c r="E2731" s="159" t="s">
        <v>29</v>
      </c>
      <c r="F2731" s="159" t="s">
        <v>26</v>
      </c>
      <c r="G2731" s="159" t="s">
        <v>23</v>
      </c>
      <c r="H2731" s="174" t="s">
        <v>58</v>
      </c>
      <c r="I2731" s="175">
        <v>0</v>
      </c>
      <c r="J2731" s="23"/>
    </row>
    <row r="2732" spans="1:10" x14ac:dyDescent="0.25">
      <c r="A2732" s="65" t="str">
        <f t="shared" si="42"/>
        <v xml:space="preserve">Totaal42278Den HaagVrouw0 tot 23 jaarSyriëWetenschappelijk onderwijs (wo) </v>
      </c>
      <c r="B2732" s="159" t="s">
        <v>8</v>
      </c>
      <c r="C2732" s="166">
        <v>42278</v>
      </c>
      <c r="D2732" s="159" t="s">
        <v>7</v>
      </c>
      <c r="E2732" s="159" t="s">
        <v>29</v>
      </c>
      <c r="F2732" s="159" t="s">
        <v>26</v>
      </c>
      <c r="G2732" s="159" t="s">
        <v>23</v>
      </c>
      <c r="H2732" s="174" t="s">
        <v>59</v>
      </c>
      <c r="I2732" s="175">
        <v>0</v>
      </c>
      <c r="J2732" s="23"/>
    </row>
    <row r="2733" spans="1:10" x14ac:dyDescent="0.25">
      <c r="A2733" s="65" t="str">
        <f t="shared" si="42"/>
        <v>Totaal42278Den HaagVrouw0 tot 23 jaarSyriëGeen onderwijs</v>
      </c>
      <c r="B2733" s="159" t="s">
        <v>8</v>
      </c>
      <c r="C2733" s="166">
        <v>42278</v>
      </c>
      <c r="D2733" s="159" t="s">
        <v>7</v>
      </c>
      <c r="E2733" s="159" t="s">
        <v>29</v>
      </c>
      <c r="F2733" s="159" t="s">
        <v>26</v>
      </c>
      <c r="G2733" s="159" t="s">
        <v>23</v>
      </c>
      <c r="H2733" s="159" t="s">
        <v>60</v>
      </c>
      <c r="I2733" s="175">
        <v>15</v>
      </c>
      <c r="J2733" s="23"/>
    </row>
    <row r="2734" spans="1:10" x14ac:dyDescent="0.25">
      <c r="A2734" s="65" t="str">
        <f t="shared" si="42"/>
        <v>Totaal42278Den HaagVrouw0 tot 23 jaarEritreaTotaal</v>
      </c>
      <c r="B2734" s="159" t="s">
        <v>8</v>
      </c>
      <c r="C2734" s="166">
        <v>42278</v>
      </c>
      <c r="D2734" s="159" t="s">
        <v>7</v>
      </c>
      <c r="E2734" s="159" t="s">
        <v>29</v>
      </c>
      <c r="F2734" s="159" t="s">
        <v>26</v>
      </c>
      <c r="G2734" s="159" t="s">
        <v>24</v>
      </c>
      <c r="H2734" s="162" t="s">
        <v>8</v>
      </c>
      <c r="I2734" s="175">
        <v>15</v>
      </c>
      <c r="J2734" s="23"/>
    </row>
    <row r="2735" spans="1:10" x14ac:dyDescent="0.25">
      <c r="A2735" s="65" t="str">
        <f t="shared" si="42"/>
        <v xml:space="preserve">Totaal42278Den HaagVrouw0 tot 23 jaarEritreaPrimair onderwijs </v>
      </c>
      <c r="B2735" s="159" t="s">
        <v>8</v>
      </c>
      <c r="C2735" s="166">
        <v>42278</v>
      </c>
      <c r="D2735" s="159" t="s">
        <v>7</v>
      </c>
      <c r="E2735" s="159" t="s">
        <v>29</v>
      </c>
      <c r="F2735" s="159" t="s">
        <v>26</v>
      </c>
      <c r="G2735" s="159" t="s">
        <v>24</v>
      </c>
      <c r="H2735" s="174" t="s">
        <v>55</v>
      </c>
      <c r="I2735" s="175">
        <v>0</v>
      </c>
      <c r="J2735" s="23"/>
    </row>
    <row r="2736" spans="1:10" x14ac:dyDescent="0.25">
      <c r="A2736" s="65" t="str">
        <f t="shared" si="42"/>
        <v>Totaal42278Den HaagVrouw0 tot 23 jaarEritreaVoortgezet onderwijs</v>
      </c>
      <c r="B2736" s="159" t="s">
        <v>8</v>
      </c>
      <c r="C2736" s="166">
        <v>42278</v>
      </c>
      <c r="D2736" s="159" t="s">
        <v>7</v>
      </c>
      <c r="E2736" s="159" t="s">
        <v>29</v>
      </c>
      <c r="F2736" s="159" t="s">
        <v>26</v>
      </c>
      <c r="G2736" s="159" t="s">
        <v>24</v>
      </c>
      <c r="H2736" s="174" t="s">
        <v>56</v>
      </c>
      <c r="I2736" s="175">
        <v>0</v>
      </c>
      <c r="J2736" s="23"/>
    </row>
    <row r="2737" spans="1:10" x14ac:dyDescent="0.25">
      <c r="A2737" s="65" t="str">
        <f t="shared" si="42"/>
        <v xml:space="preserve">Totaal42278Den HaagVrouw0 tot 23 jaarEritreaMiddelbaar beroepsonderwijs (mbo) </v>
      </c>
      <c r="B2737" s="159" t="s">
        <v>8</v>
      </c>
      <c r="C2737" s="166">
        <v>42278</v>
      </c>
      <c r="D2737" s="159" t="s">
        <v>7</v>
      </c>
      <c r="E2737" s="159" t="s">
        <v>29</v>
      </c>
      <c r="F2737" s="159" t="s">
        <v>26</v>
      </c>
      <c r="G2737" s="159" t="s">
        <v>24</v>
      </c>
      <c r="H2737" s="174" t="s">
        <v>57</v>
      </c>
      <c r="I2737" s="175">
        <v>0</v>
      </c>
      <c r="J2737" s="23"/>
    </row>
    <row r="2738" spans="1:10" x14ac:dyDescent="0.25">
      <c r="A2738" s="65" t="str">
        <f t="shared" si="42"/>
        <v xml:space="preserve">Totaal42278Den HaagVrouw0 tot 23 jaarEritreaHoger beroepsonderwijs (hbo) </v>
      </c>
      <c r="B2738" s="159" t="s">
        <v>8</v>
      </c>
      <c r="C2738" s="166">
        <v>42278</v>
      </c>
      <c r="D2738" s="159" t="s">
        <v>7</v>
      </c>
      <c r="E2738" s="159" t="s">
        <v>29</v>
      </c>
      <c r="F2738" s="159" t="s">
        <v>26</v>
      </c>
      <c r="G2738" s="159" t="s">
        <v>24</v>
      </c>
      <c r="H2738" s="174" t="s">
        <v>58</v>
      </c>
      <c r="I2738" s="175">
        <v>0</v>
      </c>
      <c r="J2738" s="23"/>
    </row>
    <row r="2739" spans="1:10" x14ac:dyDescent="0.25">
      <c r="A2739" s="65" t="str">
        <f t="shared" si="42"/>
        <v xml:space="preserve">Totaal42278Den HaagVrouw0 tot 23 jaarEritreaWetenschappelijk onderwijs (wo) </v>
      </c>
      <c r="B2739" s="159" t="s">
        <v>8</v>
      </c>
      <c r="C2739" s="166">
        <v>42278</v>
      </c>
      <c r="D2739" s="159" t="s">
        <v>7</v>
      </c>
      <c r="E2739" s="159" t="s">
        <v>29</v>
      </c>
      <c r="F2739" s="159" t="s">
        <v>26</v>
      </c>
      <c r="G2739" s="159" t="s">
        <v>24</v>
      </c>
      <c r="H2739" s="174" t="s">
        <v>59</v>
      </c>
      <c r="I2739" s="175">
        <v>0</v>
      </c>
      <c r="J2739" s="23"/>
    </row>
    <row r="2740" spans="1:10" x14ac:dyDescent="0.25">
      <c r="A2740" s="65" t="str">
        <f t="shared" si="42"/>
        <v>Totaal42278Den HaagVrouw0 tot 23 jaarEritreaGeen onderwijs</v>
      </c>
      <c r="B2740" s="159" t="s">
        <v>8</v>
      </c>
      <c r="C2740" s="166">
        <v>42278</v>
      </c>
      <c r="D2740" s="159" t="s">
        <v>7</v>
      </c>
      <c r="E2740" s="159" t="s">
        <v>29</v>
      </c>
      <c r="F2740" s="159" t="s">
        <v>26</v>
      </c>
      <c r="G2740" s="159" t="s">
        <v>24</v>
      </c>
      <c r="H2740" s="159" t="s">
        <v>60</v>
      </c>
      <c r="I2740" s="175">
        <v>15</v>
      </c>
      <c r="J2740" s="23"/>
    </row>
    <row r="2741" spans="1:10" x14ac:dyDescent="0.25">
      <c r="A2741" s="65" t="str">
        <f t="shared" si="42"/>
        <v>Totaal42278Den HaagVrouw0 tot 23 jaarOverigTotaal</v>
      </c>
      <c r="B2741" s="159" t="s">
        <v>8</v>
      </c>
      <c r="C2741" s="166">
        <v>42278</v>
      </c>
      <c r="D2741" s="159" t="s">
        <v>7</v>
      </c>
      <c r="E2741" s="159" t="s">
        <v>29</v>
      </c>
      <c r="F2741" s="159" t="s">
        <v>26</v>
      </c>
      <c r="G2741" s="159" t="s">
        <v>25</v>
      </c>
      <c r="H2741" s="162" t="s">
        <v>8</v>
      </c>
      <c r="I2741" s="175">
        <v>35</v>
      </c>
      <c r="J2741" s="23"/>
    </row>
    <row r="2742" spans="1:10" x14ac:dyDescent="0.25">
      <c r="A2742" s="65" t="str">
        <f t="shared" si="42"/>
        <v xml:space="preserve">Totaal42278Den HaagVrouw0 tot 23 jaarOverigPrimair onderwijs </v>
      </c>
      <c r="B2742" s="159" t="s">
        <v>8</v>
      </c>
      <c r="C2742" s="166">
        <v>42278</v>
      </c>
      <c r="D2742" s="159" t="s">
        <v>7</v>
      </c>
      <c r="E2742" s="159" t="s">
        <v>29</v>
      </c>
      <c r="F2742" s="159" t="s">
        <v>26</v>
      </c>
      <c r="G2742" s="159" t="s">
        <v>25</v>
      </c>
      <c r="H2742" s="174" t="s">
        <v>55</v>
      </c>
      <c r="I2742" s="175">
        <v>15</v>
      </c>
      <c r="J2742" s="23"/>
    </row>
    <row r="2743" spans="1:10" x14ac:dyDescent="0.25">
      <c r="A2743" s="65" t="str">
        <f t="shared" si="42"/>
        <v>Totaal42278Den HaagVrouw0 tot 23 jaarOverigVoortgezet onderwijs</v>
      </c>
      <c r="B2743" s="159" t="s">
        <v>8</v>
      </c>
      <c r="C2743" s="166">
        <v>42278</v>
      </c>
      <c r="D2743" s="159" t="s">
        <v>7</v>
      </c>
      <c r="E2743" s="159" t="s">
        <v>29</v>
      </c>
      <c r="F2743" s="159" t="s">
        <v>26</v>
      </c>
      <c r="G2743" s="159" t="s">
        <v>25</v>
      </c>
      <c r="H2743" s="174" t="s">
        <v>56</v>
      </c>
      <c r="I2743" s="175">
        <v>5</v>
      </c>
      <c r="J2743" s="23"/>
    </row>
    <row r="2744" spans="1:10" x14ac:dyDescent="0.25">
      <c r="A2744" s="65" t="str">
        <f t="shared" si="42"/>
        <v xml:space="preserve">Totaal42278Den HaagVrouw0 tot 23 jaarOverigMiddelbaar beroepsonderwijs (mbo) </v>
      </c>
      <c r="B2744" s="159" t="s">
        <v>8</v>
      </c>
      <c r="C2744" s="166">
        <v>42278</v>
      </c>
      <c r="D2744" s="159" t="s">
        <v>7</v>
      </c>
      <c r="E2744" s="159" t="s">
        <v>29</v>
      </c>
      <c r="F2744" s="159" t="s">
        <v>26</v>
      </c>
      <c r="G2744" s="159" t="s">
        <v>25</v>
      </c>
      <c r="H2744" s="174" t="s">
        <v>57</v>
      </c>
      <c r="I2744" s="175">
        <v>0</v>
      </c>
      <c r="J2744" s="23"/>
    </row>
    <row r="2745" spans="1:10" x14ac:dyDescent="0.25">
      <c r="A2745" s="65" t="str">
        <f t="shared" si="42"/>
        <v xml:space="preserve">Totaal42278Den HaagVrouw0 tot 23 jaarOverigHoger beroepsonderwijs (hbo) </v>
      </c>
      <c r="B2745" s="159" t="s">
        <v>8</v>
      </c>
      <c r="C2745" s="166">
        <v>42278</v>
      </c>
      <c r="D2745" s="159" t="s">
        <v>7</v>
      </c>
      <c r="E2745" s="159" t="s">
        <v>29</v>
      </c>
      <c r="F2745" s="159" t="s">
        <v>26</v>
      </c>
      <c r="G2745" s="159" t="s">
        <v>25</v>
      </c>
      <c r="H2745" s="174" t="s">
        <v>58</v>
      </c>
      <c r="I2745" s="175">
        <v>0</v>
      </c>
      <c r="J2745" s="23"/>
    </row>
    <row r="2746" spans="1:10" x14ac:dyDescent="0.25">
      <c r="A2746" s="65" t="str">
        <f t="shared" si="42"/>
        <v xml:space="preserve">Totaal42278Den HaagVrouw0 tot 23 jaarOverigWetenschappelijk onderwijs (wo) </v>
      </c>
      <c r="B2746" s="159" t="s">
        <v>8</v>
      </c>
      <c r="C2746" s="166">
        <v>42278</v>
      </c>
      <c r="D2746" s="159" t="s">
        <v>7</v>
      </c>
      <c r="E2746" s="159" t="s">
        <v>29</v>
      </c>
      <c r="F2746" s="159" t="s">
        <v>26</v>
      </c>
      <c r="G2746" s="159" t="s">
        <v>25</v>
      </c>
      <c r="H2746" s="174" t="s">
        <v>59</v>
      </c>
      <c r="I2746" s="175">
        <v>0</v>
      </c>
      <c r="J2746" s="23"/>
    </row>
    <row r="2747" spans="1:10" x14ac:dyDescent="0.25">
      <c r="A2747" s="65" t="str">
        <f t="shared" si="42"/>
        <v>Totaal42278Den HaagVrouw0 tot 23 jaarOverigGeen onderwijs</v>
      </c>
      <c r="B2747" s="159" t="s">
        <v>8</v>
      </c>
      <c r="C2747" s="166">
        <v>42278</v>
      </c>
      <c r="D2747" s="159" t="s">
        <v>7</v>
      </c>
      <c r="E2747" s="159" t="s">
        <v>29</v>
      </c>
      <c r="F2747" s="159" t="s">
        <v>26</v>
      </c>
      <c r="G2747" s="159" t="s">
        <v>25</v>
      </c>
      <c r="H2747" s="159" t="s">
        <v>60</v>
      </c>
      <c r="I2747" s="175">
        <v>15</v>
      </c>
      <c r="J2747" s="23"/>
    </row>
    <row r="2748" spans="1:10" x14ac:dyDescent="0.25">
      <c r="A2748" s="65" t="str">
        <f t="shared" si="42"/>
        <v>Totaal42278Den HaagVrouw23 tot 30 jaarTotaalTotaal</v>
      </c>
      <c r="B2748" s="159" t="s">
        <v>8</v>
      </c>
      <c r="C2748" s="166">
        <v>42278</v>
      </c>
      <c r="D2748" s="159" t="s">
        <v>7</v>
      </c>
      <c r="E2748" s="159" t="s">
        <v>29</v>
      </c>
      <c r="F2748" s="159" t="s">
        <v>61</v>
      </c>
      <c r="G2748" s="159" t="s">
        <v>8</v>
      </c>
      <c r="H2748" s="162" t="s">
        <v>8</v>
      </c>
      <c r="I2748" s="175">
        <v>55</v>
      </c>
      <c r="J2748" s="23"/>
    </row>
    <row r="2749" spans="1:10" x14ac:dyDescent="0.25">
      <c r="A2749" s="65" t="str">
        <f t="shared" si="42"/>
        <v xml:space="preserve">Totaal42278Den HaagVrouw23 tot 30 jaarTotaalPrimair onderwijs </v>
      </c>
      <c r="B2749" s="159" t="s">
        <v>8</v>
      </c>
      <c r="C2749" s="166">
        <v>42278</v>
      </c>
      <c r="D2749" s="159" t="s">
        <v>7</v>
      </c>
      <c r="E2749" s="159" t="s">
        <v>29</v>
      </c>
      <c r="F2749" s="159" t="s">
        <v>61</v>
      </c>
      <c r="G2749" s="159" t="s">
        <v>8</v>
      </c>
      <c r="H2749" s="174" t="s">
        <v>55</v>
      </c>
      <c r="I2749" s="175">
        <v>0</v>
      </c>
      <c r="J2749" s="23"/>
    </row>
    <row r="2750" spans="1:10" x14ac:dyDescent="0.25">
      <c r="A2750" s="65" t="str">
        <f t="shared" si="42"/>
        <v>Totaal42278Den HaagVrouw23 tot 30 jaarTotaalVoortgezet onderwijs</v>
      </c>
      <c r="B2750" s="159" t="s">
        <v>8</v>
      </c>
      <c r="C2750" s="166">
        <v>42278</v>
      </c>
      <c r="D2750" s="159" t="s">
        <v>7</v>
      </c>
      <c r="E2750" s="159" t="s">
        <v>29</v>
      </c>
      <c r="F2750" s="159" t="s">
        <v>61</v>
      </c>
      <c r="G2750" s="159" t="s">
        <v>8</v>
      </c>
      <c r="H2750" s="174" t="s">
        <v>56</v>
      </c>
      <c r="I2750" s="175">
        <v>0</v>
      </c>
      <c r="J2750" s="23"/>
    </row>
    <row r="2751" spans="1:10" x14ac:dyDescent="0.25">
      <c r="A2751" s="65" t="str">
        <f t="shared" si="42"/>
        <v xml:space="preserve">Totaal42278Den HaagVrouw23 tot 30 jaarTotaalMiddelbaar beroepsonderwijs (mbo) </v>
      </c>
      <c r="B2751" s="159" t="s">
        <v>8</v>
      </c>
      <c r="C2751" s="166">
        <v>42278</v>
      </c>
      <c r="D2751" s="159" t="s">
        <v>7</v>
      </c>
      <c r="E2751" s="159" t="s">
        <v>29</v>
      </c>
      <c r="F2751" s="159" t="s">
        <v>61</v>
      </c>
      <c r="G2751" s="159" t="s">
        <v>8</v>
      </c>
      <c r="H2751" s="174" t="s">
        <v>57</v>
      </c>
      <c r="I2751" s="175">
        <v>0</v>
      </c>
      <c r="J2751" s="23"/>
    </row>
    <row r="2752" spans="1:10" x14ac:dyDescent="0.25">
      <c r="A2752" s="65" t="str">
        <f t="shared" si="42"/>
        <v xml:space="preserve">Totaal42278Den HaagVrouw23 tot 30 jaarTotaalHoger beroepsonderwijs (hbo) </v>
      </c>
      <c r="B2752" s="159" t="s">
        <v>8</v>
      </c>
      <c r="C2752" s="166">
        <v>42278</v>
      </c>
      <c r="D2752" s="159" t="s">
        <v>7</v>
      </c>
      <c r="E2752" s="159" t="s">
        <v>29</v>
      </c>
      <c r="F2752" s="159" t="s">
        <v>61</v>
      </c>
      <c r="G2752" s="159" t="s">
        <v>8</v>
      </c>
      <c r="H2752" s="174" t="s">
        <v>58</v>
      </c>
      <c r="I2752" s="175">
        <v>0</v>
      </c>
      <c r="J2752" s="23"/>
    </row>
    <row r="2753" spans="1:10" x14ac:dyDescent="0.25">
      <c r="A2753" s="65" t="str">
        <f t="shared" si="42"/>
        <v xml:space="preserve">Totaal42278Den HaagVrouw23 tot 30 jaarTotaalWetenschappelijk onderwijs (wo) </v>
      </c>
      <c r="B2753" s="159" t="s">
        <v>8</v>
      </c>
      <c r="C2753" s="166">
        <v>42278</v>
      </c>
      <c r="D2753" s="159" t="s">
        <v>7</v>
      </c>
      <c r="E2753" s="159" t="s">
        <v>29</v>
      </c>
      <c r="F2753" s="159" t="s">
        <v>61</v>
      </c>
      <c r="G2753" s="159" t="s">
        <v>8</v>
      </c>
      <c r="H2753" s="174" t="s">
        <v>59</v>
      </c>
      <c r="I2753" s="175">
        <v>0</v>
      </c>
      <c r="J2753" s="23"/>
    </row>
    <row r="2754" spans="1:10" x14ac:dyDescent="0.25">
      <c r="A2754" s="65" t="str">
        <f t="shared" si="42"/>
        <v>Totaal42278Den HaagVrouw23 tot 30 jaarTotaalGeen onderwijs</v>
      </c>
      <c r="B2754" s="159" t="s">
        <v>8</v>
      </c>
      <c r="C2754" s="166">
        <v>42278</v>
      </c>
      <c r="D2754" s="159" t="s">
        <v>7</v>
      </c>
      <c r="E2754" s="159" t="s">
        <v>29</v>
      </c>
      <c r="F2754" s="159" t="s">
        <v>61</v>
      </c>
      <c r="G2754" s="159" t="s">
        <v>8</v>
      </c>
      <c r="H2754" s="159" t="s">
        <v>60</v>
      </c>
      <c r="I2754" s="175">
        <v>55</v>
      </c>
      <c r="J2754" s="23"/>
    </row>
    <row r="2755" spans="1:10" x14ac:dyDescent="0.25">
      <c r="A2755" s="65" t="str">
        <f t="shared" si="42"/>
        <v>Totaal42278Den HaagVrouw23 tot 30 jaarSyriëTotaal</v>
      </c>
      <c r="B2755" s="159" t="s">
        <v>8</v>
      </c>
      <c r="C2755" s="166">
        <v>42278</v>
      </c>
      <c r="D2755" s="159" t="s">
        <v>7</v>
      </c>
      <c r="E2755" s="159" t="s">
        <v>29</v>
      </c>
      <c r="F2755" s="159" t="s">
        <v>61</v>
      </c>
      <c r="G2755" s="159" t="s">
        <v>23</v>
      </c>
      <c r="H2755" s="162" t="s">
        <v>8</v>
      </c>
      <c r="I2755" s="175">
        <v>15</v>
      </c>
      <c r="J2755" s="23"/>
    </row>
    <row r="2756" spans="1:10" x14ac:dyDescent="0.25">
      <c r="A2756" s="65" t="str">
        <f t="shared" si="42"/>
        <v xml:space="preserve">Totaal42278Den HaagVrouw23 tot 30 jaarSyriëPrimair onderwijs </v>
      </c>
      <c r="B2756" s="159" t="s">
        <v>8</v>
      </c>
      <c r="C2756" s="166">
        <v>42278</v>
      </c>
      <c r="D2756" s="159" t="s">
        <v>7</v>
      </c>
      <c r="E2756" s="159" t="s">
        <v>29</v>
      </c>
      <c r="F2756" s="159" t="s">
        <v>61</v>
      </c>
      <c r="G2756" s="159" t="s">
        <v>23</v>
      </c>
      <c r="H2756" s="174" t="s">
        <v>55</v>
      </c>
      <c r="I2756" s="175">
        <v>0</v>
      </c>
      <c r="J2756" s="23"/>
    </row>
    <row r="2757" spans="1:10" x14ac:dyDescent="0.25">
      <c r="A2757" s="65" t="str">
        <f t="shared" ref="A2757:A2820" si="43">B2757&amp;C2757&amp;D2757&amp;E2757&amp;F2757&amp;G2757&amp;H2757</f>
        <v>Totaal42278Den HaagVrouw23 tot 30 jaarSyriëVoortgezet onderwijs</v>
      </c>
      <c r="B2757" s="159" t="s">
        <v>8</v>
      </c>
      <c r="C2757" s="166">
        <v>42278</v>
      </c>
      <c r="D2757" s="159" t="s">
        <v>7</v>
      </c>
      <c r="E2757" s="159" t="s">
        <v>29</v>
      </c>
      <c r="F2757" s="159" t="s">
        <v>61</v>
      </c>
      <c r="G2757" s="159" t="s">
        <v>23</v>
      </c>
      <c r="H2757" s="174" t="s">
        <v>56</v>
      </c>
      <c r="I2757" s="175">
        <v>0</v>
      </c>
      <c r="J2757" s="23"/>
    </row>
    <row r="2758" spans="1:10" x14ac:dyDescent="0.25">
      <c r="A2758" s="65" t="str">
        <f t="shared" si="43"/>
        <v xml:space="preserve">Totaal42278Den HaagVrouw23 tot 30 jaarSyriëMiddelbaar beroepsonderwijs (mbo) </v>
      </c>
      <c r="B2758" s="159" t="s">
        <v>8</v>
      </c>
      <c r="C2758" s="166">
        <v>42278</v>
      </c>
      <c r="D2758" s="159" t="s">
        <v>7</v>
      </c>
      <c r="E2758" s="159" t="s">
        <v>29</v>
      </c>
      <c r="F2758" s="159" t="s">
        <v>61</v>
      </c>
      <c r="G2758" s="159" t="s">
        <v>23</v>
      </c>
      <c r="H2758" s="174" t="s">
        <v>57</v>
      </c>
      <c r="I2758" s="175">
        <v>0</v>
      </c>
      <c r="J2758" s="23"/>
    </row>
    <row r="2759" spans="1:10" x14ac:dyDescent="0.25">
      <c r="A2759" s="65" t="str">
        <f t="shared" si="43"/>
        <v xml:space="preserve">Totaal42278Den HaagVrouw23 tot 30 jaarSyriëHoger beroepsonderwijs (hbo) </v>
      </c>
      <c r="B2759" s="159" t="s">
        <v>8</v>
      </c>
      <c r="C2759" s="166">
        <v>42278</v>
      </c>
      <c r="D2759" s="159" t="s">
        <v>7</v>
      </c>
      <c r="E2759" s="159" t="s">
        <v>29</v>
      </c>
      <c r="F2759" s="159" t="s">
        <v>61</v>
      </c>
      <c r="G2759" s="159" t="s">
        <v>23</v>
      </c>
      <c r="H2759" s="174" t="s">
        <v>58</v>
      </c>
      <c r="I2759" s="175">
        <v>0</v>
      </c>
      <c r="J2759" s="23"/>
    </row>
    <row r="2760" spans="1:10" x14ac:dyDescent="0.25">
      <c r="A2760" s="65" t="str">
        <f t="shared" si="43"/>
        <v xml:space="preserve">Totaal42278Den HaagVrouw23 tot 30 jaarSyriëWetenschappelijk onderwijs (wo) </v>
      </c>
      <c r="B2760" s="159" t="s">
        <v>8</v>
      </c>
      <c r="C2760" s="166">
        <v>42278</v>
      </c>
      <c r="D2760" s="159" t="s">
        <v>7</v>
      </c>
      <c r="E2760" s="159" t="s">
        <v>29</v>
      </c>
      <c r="F2760" s="159" t="s">
        <v>61</v>
      </c>
      <c r="G2760" s="159" t="s">
        <v>23</v>
      </c>
      <c r="H2760" s="174" t="s">
        <v>59</v>
      </c>
      <c r="I2760" s="175">
        <v>0</v>
      </c>
      <c r="J2760" s="23"/>
    </row>
    <row r="2761" spans="1:10" x14ac:dyDescent="0.25">
      <c r="A2761" s="65" t="str">
        <f t="shared" si="43"/>
        <v>Totaal42278Den HaagVrouw23 tot 30 jaarSyriëGeen onderwijs</v>
      </c>
      <c r="B2761" s="159" t="s">
        <v>8</v>
      </c>
      <c r="C2761" s="166">
        <v>42278</v>
      </c>
      <c r="D2761" s="159" t="s">
        <v>7</v>
      </c>
      <c r="E2761" s="159" t="s">
        <v>29</v>
      </c>
      <c r="F2761" s="159" t="s">
        <v>61</v>
      </c>
      <c r="G2761" s="159" t="s">
        <v>23</v>
      </c>
      <c r="H2761" s="159" t="s">
        <v>60</v>
      </c>
      <c r="I2761" s="175">
        <v>15</v>
      </c>
      <c r="J2761" s="23"/>
    </row>
    <row r="2762" spans="1:10" x14ac:dyDescent="0.25">
      <c r="A2762" s="65" t="str">
        <f t="shared" si="43"/>
        <v>Totaal42278Den HaagVrouw23 tot 30 jaarEritreaTotaal</v>
      </c>
      <c r="B2762" s="159" t="s">
        <v>8</v>
      </c>
      <c r="C2762" s="166">
        <v>42278</v>
      </c>
      <c r="D2762" s="159" t="s">
        <v>7</v>
      </c>
      <c r="E2762" s="159" t="s">
        <v>29</v>
      </c>
      <c r="F2762" s="159" t="s">
        <v>61</v>
      </c>
      <c r="G2762" s="159" t="s">
        <v>24</v>
      </c>
      <c r="H2762" s="162" t="s">
        <v>8</v>
      </c>
      <c r="I2762" s="175">
        <v>25</v>
      </c>
      <c r="J2762" s="23"/>
    </row>
    <row r="2763" spans="1:10" x14ac:dyDescent="0.25">
      <c r="A2763" s="65" t="str">
        <f t="shared" si="43"/>
        <v xml:space="preserve">Totaal42278Den HaagVrouw23 tot 30 jaarEritreaPrimair onderwijs </v>
      </c>
      <c r="B2763" s="159" t="s">
        <v>8</v>
      </c>
      <c r="C2763" s="166">
        <v>42278</v>
      </c>
      <c r="D2763" s="159" t="s">
        <v>7</v>
      </c>
      <c r="E2763" s="159" t="s">
        <v>29</v>
      </c>
      <c r="F2763" s="159" t="s">
        <v>61</v>
      </c>
      <c r="G2763" s="159" t="s">
        <v>24</v>
      </c>
      <c r="H2763" s="174" t="s">
        <v>55</v>
      </c>
      <c r="I2763" s="175">
        <v>0</v>
      </c>
      <c r="J2763" s="23"/>
    </row>
    <row r="2764" spans="1:10" x14ac:dyDescent="0.25">
      <c r="A2764" s="65" t="str">
        <f t="shared" si="43"/>
        <v>Totaal42278Den HaagVrouw23 tot 30 jaarEritreaVoortgezet onderwijs</v>
      </c>
      <c r="B2764" s="159" t="s">
        <v>8</v>
      </c>
      <c r="C2764" s="166">
        <v>42278</v>
      </c>
      <c r="D2764" s="159" t="s">
        <v>7</v>
      </c>
      <c r="E2764" s="159" t="s">
        <v>29</v>
      </c>
      <c r="F2764" s="159" t="s">
        <v>61</v>
      </c>
      <c r="G2764" s="159" t="s">
        <v>24</v>
      </c>
      <c r="H2764" s="174" t="s">
        <v>56</v>
      </c>
      <c r="I2764" s="175">
        <v>0</v>
      </c>
      <c r="J2764" s="23"/>
    </row>
    <row r="2765" spans="1:10" x14ac:dyDescent="0.25">
      <c r="A2765" s="65" t="str">
        <f t="shared" si="43"/>
        <v xml:space="preserve">Totaal42278Den HaagVrouw23 tot 30 jaarEritreaMiddelbaar beroepsonderwijs (mbo) </v>
      </c>
      <c r="B2765" s="159" t="s">
        <v>8</v>
      </c>
      <c r="C2765" s="166">
        <v>42278</v>
      </c>
      <c r="D2765" s="159" t="s">
        <v>7</v>
      </c>
      <c r="E2765" s="159" t="s">
        <v>29</v>
      </c>
      <c r="F2765" s="159" t="s">
        <v>61</v>
      </c>
      <c r="G2765" s="159" t="s">
        <v>24</v>
      </c>
      <c r="H2765" s="174" t="s">
        <v>57</v>
      </c>
      <c r="I2765" s="175">
        <v>0</v>
      </c>
      <c r="J2765" s="23"/>
    </row>
    <row r="2766" spans="1:10" x14ac:dyDescent="0.25">
      <c r="A2766" s="65" t="str">
        <f t="shared" si="43"/>
        <v xml:space="preserve">Totaal42278Den HaagVrouw23 tot 30 jaarEritreaHoger beroepsonderwijs (hbo) </v>
      </c>
      <c r="B2766" s="159" t="s">
        <v>8</v>
      </c>
      <c r="C2766" s="166">
        <v>42278</v>
      </c>
      <c r="D2766" s="159" t="s">
        <v>7</v>
      </c>
      <c r="E2766" s="159" t="s">
        <v>29</v>
      </c>
      <c r="F2766" s="159" t="s">
        <v>61</v>
      </c>
      <c r="G2766" s="159" t="s">
        <v>24</v>
      </c>
      <c r="H2766" s="174" t="s">
        <v>58</v>
      </c>
      <c r="I2766" s="175">
        <v>0</v>
      </c>
      <c r="J2766" s="23"/>
    </row>
    <row r="2767" spans="1:10" x14ac:dyDescent="0.25">
      <c r="A2767" s="65" t="str">
        <f t="shared" si="43"/>
        <v xml:space="preserve">Totaal42278Den HaagVrouw23 tot 30 jaarEritreaWetenschappelijk onderwijs (wo) </v>
      </c>
      <c r="B2767" s="159" t="s">
        <v>8</v>
      </c>
      <c r="C2767" s="166">
        <v>42278</v>
      </c>
      <c r="D2767" s="159" t="s">
        <v>7</v>
      </c>
      <c r="E2767" s="159" t="s">
        <v>29</v>
      </c>
      <c r="F2767" s="159" t="s">
        <v>61</v>
      </c>
      <c r="G2767" s="159" t="s">
        <v>24</v>
      </c>
      <c r="H2767" s="174" t="s">
        <v>59</v>
      </c>
      <c r="I2767" s="175">
        <v>0</v>
      </c>
      <c r="J2767" s="23"/>
    </row>
    <row r="2768" spans="1:10" x14ac:dyDescent="0.25">
      <c r="A2768" s="65" t="str">
        <f t="shared" si="43"/>
        <v>Totaal42278Den HaagVrouw23 tot 30 jaarEritreaGeen onderwijs</v>
      </c>
      <c r="B2768" s="159" t="s">
        <v>8</v>
      </c>
      <c r="C2768" s="166">
        <v>42278</v>
      </c>
      <c r="D2768" s="159" t="s">
        <v>7</v>
      </c>
      <c r="E2768" s="159" t="s">
        <v>29</v>
      </c>
      <c r="F2768" s="159" t="s">
        <v>61</v>
      </c>
      <c r="G2768" s="159" t="s">
        <v>24</v>
      </c>
      <c r="H2768" s="159" t="s">
        <v>60</v>
      </c>
      <c r="I2768" s="175">
        <v>25</v>
      </c>
      <c r="J2768" s="23"/>
    </row>
    <row r="2769" spans="1:10" x14ac:dyDescent="0.25">
      <c r="A2769" s="65" t="str">
        <f t="shared" si="43"/>
        <v>Totaal42278Den HaagVrouw23 tot 30 jaarOverigTotaal</v>
      </c>
      <c r="B2769" s="159" t="s">
        <v>8</v>
      </c>
      <c r="C2769" s="166">
        <v>42278</v>
      </c>
      <c r="D2769" s="159" t="s">
        <v>7</v>
      </c>
      <c r="E2769" s="159" t="s">
        <v>29</v>
      </c>
      <c r="F2769" s="159" t="s">
        <v>61</v>
      </c>
      <c r="G2769" s="159" t="s">
        <v>25</v>
      </c>
      <c r="H2769" s="162" t="s">
        <v>8</v>
      </c>
      <c r="I2769" s="175">
        <v>15</v>
      </c>
      <c r="J2769" s="23"/>
    </row>
    <row r="2770" spans="1:10" x14ac:dyDescent="0.25">
      <c r="A2770" s="65" t="str">
        <f t="shared" si="43"/>
        <v xml:space="preserve">Totaal42278Den HaagVrouw23 tot 30 jaarOverigPrimair onderwijs </v>
      </c>
      <c r="B2770" s="159" t="s">
        <v>8</v>
      </c>
      <c r="C2770" s="166">
        <v>42278</v>
      </c>
      <c r="D2770" s="159" t="s">
        <v>7</v>
      </c>
      <c r="E2770" s="159" t="s">
        <v>29</v>
      </c>
      <c r="F2770" s="159" t="s">
        <v>61</v>
      </c>
      <c r="G2770" s="159" t="s">
        <v>25</v>
      </c>
      <c r="H2770" s="174" t="s">
        <v>55</v>
      </c>
      <c r="I2770" s="175">
        <v>0</v>
      </c>
      <c r="J2770" s="23"/>
    </row>
    <row r="2771" spans="1:10" x14ac:dyDescent="0.25">
      <c r="A2771" s="65" t="str">
        <f t="shared" si="43"/>
        <v>Totaal42278Den HaagVrouw23 tot 30 jaarOverigVoortgezet onderwijs</v>
      </c>
      <c r="B2771" s="159" t="s">
        <v>8</v>
      </c>
      <c r="C2771" s="166">
        <v>42278</v>
      </c>
      <c r="D2771" s="159" t="s">
        <v>7</v>
      </c>
      <c r="E2771" s="159" t="s">
        <v>29</v>
      </c>
      <c r="F2771" s="159" t="s">
        <v>61</v>
      </c>
      <c r="G2771" s="159" t="s">
        <v>25</v>
      </c>
      <c r="H2771" s="174" t="s">
        <v>56</v>
      </c>
      <c r="I2771" s="175">
        <v>0</v>
      </c>
      <c r="J2771" s="23"/>
    </row>
    <row r="2772" spans="1:10" x14ac:dyDescent="0.25">
      <c r="A2772" s="65" t="str">
        <f t="shared" si="43"/>
        <v xml:space="preserve">Totaal42278Den HaagVrouw23 tot 30 jaarOverigMiddelbaar beroepsonderwijs (mbo) </v>
      </c>
      <c r="B2772" s="159" t="s">
        <v>8</v>
      </c>
      <c r="C2772" s="166">
        <v>42278</v>
      </c>
      <c r="D2772" s="159" t="s">
        <v>7</v>
      </c>
      <c r="E2772" s="159" t="s">
        <v>29</v>
      </c>
      <c r="F2772" s="159" t="s">
        <v>61</v>
      </c>
      <c r="G2772" s="159" t="s">
        <v>25</v>
      </c>
      <c r="H2772" s="174" t="s">
        <v>57</v>
      </c>
      <c r="I2772" s="175">
        <v>0</v>
      </c>
      <c r="J2772" s="23"/>
    </row>
    <row r="2773" spans="1:10" x14ac:dyDescent="0.25">
      <c r="A2773" s="65" t="str">
        <f t="shared" si="43"/>
        <v xml:space="preserve">Totaal42278Den HaagVrouw23 tot 30 jaarOverigHoger beroepsonderwijs (hbo) </v>
      </c>
      <c r="B2773" s="159" t="s">
        <v>8</v>
      </c>
      <c r="C2773" s="166">
        <v>42278</v>
      </c>
      <c r="D2773" s="159" t="s">
        <v>7</v>
      </c>
      <c r="E2773" s="159" t="s">
        <v>29</v>
      </c>
      <c r="F2773" s="159" t="s">
        <v>61</v>
      </c>
      <c r="G2773" s="159" t="s">
        <v>25</v>
      </c>
      <c r="H2773" s="174" t="s">
        <v>58</v>
      </c>
      <c r="I2773" s="175">
        <v>0</v>
      </c>
      <c r="J2773" s="23"/>
    </row>
    <row r="2774" spans="1:10" x14ac:dyDescent="0.25">
      <c r="A2774" s="65" t="str">
        <f t="shared" si="43"/>
        <v xml:space="preserve">Totaal42278Den HaagVrouw23 tot 30 jaarOverigWetenschappelijk onderwijs (wo) </v>
      </c>
      <c r="B2774" s="159" t="s">
        <v>8</v>
      </c>
      <c r="C2774" s="166">
        <v>42278</v>
      </c>
      <c r="D2774" s="159" t="s">
        <v>7</v>
      </c>
      <c r="E2774" s="159" t="s">
        <v>29</v>
      </c>
      <c r="F2774" s="159" t="s">
        <v>61</v>
      </c>
      <c r="G2774" s="159" t="s">
        <v>25</v>
      </c>
      <c r="H2774" s="174" t="s">
        <v>59</v>
      </c>
      <c r="I2774" s="175">
        <v>0</v>
      </c>
      <c r="J2774" s="23"/>
    </row>
    <row r="2775" spans="1:10" x14ac:dyDescent="0.25">
      <c r="A2775" s="65" t="str">
        <f t="shared" si="43"/>
        <v>Totaal42278Den HaagVrouw23 tot 30 jaarOverigGeen onderwijs</v>
      </c>
      <c r="B2775" s="159" t="s">
        <v>8</v>
      </c>
      <c r="C2775" s="166">
        <v>42278</v>
      </c>
      <c r="D2775" s="159" t="s">
        <v>7</v>
      </c>
      <c r="E2775" s="159" t="s">
        <v>29</v>
      </c>
      <c r="F2775" s="159" t="s">
        <v>61</v>
      </c>
      <c r="G2775" s="159" t="s">
        <v>25</v>
      </c>
      <c r="H2775" s="159" t="s">
        <v>60</v>
      </c>
      <c r="I2775" s="175">
        <v>15</v>
      </c>
      <c r="J2775" s="23"/>
    </row>
    <row r="2776" spans="1:10" x14ac:dyDescent="0.25">
      <c r="A2776" s="65" t="str">
        <f t="shared" si="43"/>
        <v>Totaal42278G4 (exclusief Den Haag)TotaalTotaalTotaalTotaal</v>
      </c>
      <c r="B2776" s="159" t="s">
        <v>8</v>
      </c>
      <c r="C2776" s="166">
        <v>42278</v>
      </c>
      <c r="D2776" s="159" t="s">
        <v>15</v>
      </c>
      <c r="E2776" s="159" t="s">
        <v>8</v>
      </c>
      <c r="F2776" s="159" t="s">
        <v>8</v>
      </c>
      <c r="G2776" s="159" t="s">
        <v>8</v>
      </c>
      <c r="H2776" s="162" t="s">
        <v>8</v>
      </c>
      <c r="I2776" s="175">
        <v>1205</v>
      </c>
      <c r="J2776" s="23"/>
    </row>
    <row r="2777" spans="1:10" x14ac:dyDescent="0.25">
      <c r="A2777" s="65" t="str">
        <f t="shared" si="43"/>
        <v xml:space="preserve">Totaal42278G4 (exclusief Den Haag)TotaalTotaalTotaalPrimair onderwijs </v>
      </c>
      <c r="B2777" s="159" t="s">
        <v>8</v>
      </c>
      <c r="C2777" s="166">
        <v>42278</v>
      </c>
      <c r="D2777" s="159" t="s">
        <v>15</v>
      </c>
      <c r="E2777" s="159" t="s">
        <v>8</v>
      </c>
      <c r="F2777" s="159" t="s">
        <v>8</v>
      </c>
      <c r="G2777" s="159" t="s">
        <v>8</v>
      </c>
      <c r="H2777" s="174" t="s">
        <v>55</v>
      </c>
      <c r="I2777" s="175">
        <v>210</v>
      </c>
      <c r="J2777" s="23"/>
    </row>
    <row r="2778" spans="1:10" x14ac:dyDescent="0.25">
      <c r="A2778" s="65" t="str">
        <f t="shared" si="43"/>
        <v>Totaal42278G4 (exclusief Den Haag)TotaalTotaalTotaalVoortgezet onderwijs</v>
      </c>
      <c r="B2778" s="159" t="s">
        <v>8</v>
      </c>
      <c r="C2778" s="166">
        <v>42278</v>
      </c>
      <c r="D2778" s="159" t="s">
        <v>15</v>
      </c>
      <c r="E2778" s="159" t="s">
        <v>8</v>
      </c>
      <c r="F2778" s="159" t="s">
        <v>8</v>
      </c>
      <c r="G2778" s="159" t="s">
        <v>8</v>
      </c>
      <c r="H2778" s="174" t="s">
        <v>56</v>
      </c>
      <c r="I2778" s="175">
        <v>115</v>
      </c>
      <c r="J2778" s="23"/>
    </row>
    <row r="2779" spans="1:10" x14ac:dyDescent="0.25">
      <c r="A2779" s="65" t="str">
        <f t="shared" si="43"/>
        <v xml:space="preserve">Totaal42278G4 (exclusief Den Haag)TotaalTotaalTotaalMiddelbaar beroepsonderwijs (mbo) </v>
      </c>
      <c r="B2779" s="159" t="s">
        <v>8</v>
      </c>
      <c r="C2779" s="166">
        <v>42278</v>
      </c>
      <c r="D2779" s="159" t="s">
        <v>15</v>
      </c>
      <c r="E2779" s="159" t="s">
        <v>8</v>
      </c>
      <c r="F2779" s="159" t="s">
        <v>8</v>
      </c>
      <c r="G2779" s="159" t="s">
        <v>8</v>
      </c>
      <c r="H2779" s="174" t="s">
        <v>57</v>
      </c>
      <c r="I2779" s="175">
        <v>15</v>
      </c>
      <c r="J2779" s="23"/>
    </row>
    <row r="2780" spans="1:10" x14ac:dyDescent="0.25">
      <c r="A2780" s="65" t="str">
        <f t="shared" si="43"/>
        <v xml:space="preserve">Totaal42278G4 (exclusief Den Haag)TotaalTotaalTotaalHoger beroepsonderwijs (hbo) </v>
      </c>
      <c r="B2780" s="159" t="s">
        <v>8</v>
      </c>
      <c r="C2780" s="166">
        <v>42278</v>
      </c>
      <c r="D2780" s="159" t="s">
        <v>15</v>
      </c>
      <c r="E2780" s="159" t="s">
        <v>8</v>
      </c>
      <c r="F2780" s="159" t="s">
        <v>8</v>
      </c>
      <c r="G2780" s="159" t="s">
        <v>8</v>
      </c>
      <c r="H2780" s="174" t="s">
        <v>58</v>
      </c>
      <c r="I2780" s="175">
        <v>5</v>
      </c>
      <c r="J2780" s="23"/>
    </row>
    <row r="2781" spans="1:10" x14ac:dyDescent="0.25">
      <c r="A2781" s="65" t="str">
        <f t="shared" si="43"/>
        <v xml:space="preserve">Totaal42278G4 (exclusief Den Haag)TotaalTotaalTotaalWetenschappelijk onderwijs (wo) </v>
      </c>
      <c r="B2781" s="159" t="s">
        <v>8</v>
      </c>
      <c r="C2781" s="166">
        <v>42278</v>
      </c>
      <c r="D2781" s="159" t="s">
        <v>15</v>
      </c>
      <c r="E2781" s="159" t="s">
        <v>8</v>
      </c>
      <c r="F2781" s="159" t="s">
        <v>8</v>
      </c>
      <c r="G2781" s="159" t="s">
        <v>8</v>
      </c>
      <c r="H2781" s="174" t="s">
        <v>59</v>
      </c>
      <c r="I2781" s="175">
        <v>5</v>
      </c>
      <c r="J2781" s="23"/>
    </row>
    <row r="2782" spans="1:10" x14ac:dyDescent="0.25">
      <c r="A2782" s="65" t="str">
        <f t="shared" si="43"/>
        <v>Totaal42278G4 (exclusief Den Haag)TotaalTotaalTotaalGeen onderwijs</v>
      </c>
      <c r="B2782" s="159" t="s">
        <v>8</v>
      </c>
      <c r="C2782" s="166">
        <v>42278</v>
      </c>
      <c r="D2782" s="159" t="s">
        <v>15</v>
      </c>
      <c r="E2782" s="159" t="s">
        <v>8</v>
      </c>
      <c r="F2782" s="159" t="s">
        <v>8</v>
      </c>
      <c r="G2782" s="159" t="s">
        <v>8</v>
      </c>
      <c r="H2782" s="159" t="s">
        <v>60</v>
      </c>
      <c r="I2782" s="175">
        <v>865</v>
      </c>
      <c r="J2782" s="23"/>
    </row>
    <row r="2783" spans="1:10" x14ac:dyDescent="0.25">
      <c r="A2783" s="65" t="str">
        <f t="shared" si="43"/>
        <v>Totaal42278G4 (exclusief Den Haag)TotaalTotaalSyriëTotaal</v>
      </c>
      <c r="B2783" s="159" t="s">
        <v>8</v>
      </c>
      <c r="C2783" s="166">
        <v>42278</v>
      </c>
      <c r="D2783" s="159" t="s">
        <v>15</v>
      </c>
      <c r="E2783" s="159" t="s">
        <v>8</v>
      </c>
      <c r="F2783" s="159" t="s">
        <v>8</v>
      </c>
      <c r="G2783" s="159" t="s">
        <v>23</v>
      </c>
      <c r="H2783" s="162" t="s">
        <v>8</v>
      </c>
      <c r="I2783" s="175">
        <v>585</v>
      </c>
      <c r="J2783" s="23"/>
    </row>
    <row r="2784" spans="1:10" x14ac:dyDescent="0.25">
      <c r="A2784" s="65" t="str">
        <f t="shared" si="43"/>
        <v xml:space="preserve">Totaal42278G4 (exclusief Den Haag)TotaalTotaalSyriëPrimair onderwijs </v>
      </c>
      <c r="B2784" s="159" t="s">
        <v>8</v>
      </c>
      <c r="C2784" s="166">
        <v>42278</v>
      </c>
      <c r="D2784" s="159" t="s">
        <v>15</v>
      </c>
      <c r="E2784" s="159" t="s">
        <v>8</v>
      </c>
      <c r="F2784" s="159" t="s">
        <v>8</v>
      </c>
      <c r="G2784" s="159" t="s">
        <v>23</v>
      </c>
      <c r="H2784" s="174" t="s">
        <v>55</v>
      </c>
      <c r="I2784" s="175">
        <v>125</v>
      </c>
      <c r="J2784" s="23"/>
    </row>
    <row r="2785" spans="1:10" x14ac:dyDescent="0.25">
      <c r="A2785" s="65" t="str">
        <f t="shared" si="43"/>
        <v>Totaal42278G4 (exclusief Den Haag)TotaalTotaalSyriëVoortgezet onderwijs</v>
      </c>
      <c r="B2785" s="159" t="s">
        <v>8</v>
      </c>
      <c r="C2785" s="166">
        <v>42278</v>
      </c>
      <c r="D2785" s="159" t="s">
        <v>15</v>
      </c>
      <c r="E2785" s="159" t="s">
        <v>8</v>
      </c>
      <c r="F2785" s="159" t="s">
        <v>8</v>
      </c>
      <c r="G2785" s="159" t="s">
        <v>23</v>
      </c>
      <c r="H2785" s="174" t="s">
        <v>56</v>
      </c>
      <c r="I2785" s="175">
        <v>45</v>
      </c>
      <c r="J2785" s="23"/>
    </row>
    <row r="2786" spans="1:10" x14ac:dyDescent="0.25">
      <c r="A2786" s="65" t="str">
        <f t="shared" si="43"/>
        <v xml:space="preserve">Totaal42278G4 (exclusief Den Haag)TotaalTotaalSyriëMiddelbaar beroepsonderwijs (mbo) </v>
      </c>
      <c r="B2786" s="159" t="s">
        <v>8</v>
      </c>
      <c r="C2786" s="166">
        <v>42278</v>
      </c>
      <c r="D2786" s="159" t="s">
        <v>15</v>
      </c>
      <c r="E2786" s="159" t="s">
        <v>8</v>
      </c>
      <c r="F2786" s="159" t="s">
        <v>8</v>
      </c>
      <c r="G2786" s="159" t="s">
        <v>23</v>
      </c>
      <c r="H2786" s="174" t="s">
        <v>57</v>
      </c>
      <c r="I2786" s="175">
        <v>0</v>
      </c>
      <c r="J2786" s="23"/>
    </row>
    <row r="2787" spans="1:10" x14ac:dyDescent="0.25">
      <c r="A2787" s="65" t="str">
        <f t="shared" si="43"/>
        <v xml:space="preserve">Totaal42278G4 (exclusief Den Haag)TotaalTotaalSyriëHoger beroepsonderwijs (hbo) </v>
      </c>
      <c r="B2787" s="159" t="s">
        <v>8</v>
      </c>
      <c r="C2787" s="166">
        <v>42278</v>
      </c>
      <c r="D2787" s="159" t="s">
        <v>15</v>
      </c>
      <c r="E2787" s="159" t="s">
        <v>8</v>
      </c>
      <c r="F2787" s="159" t="s">
        <v>8</v>
      </c>
      <c r="G2787" s="159" t="s">
        <v>23</v>
      </c>
      <c r="H2787" s="174" t="s">
        <v>58</v>
      </c>
      <c r="I2787" s="175">
        <v>0</v>
      </c>
      <c r="J2787" s="23"/>
    </row>
    <row r="2788" spans="1:10" x14ac:dyDescent="0.25">
      <c r="A2788" s="65" t="str">
        <f t="shared" si="43"/>
        <v xml:space="preserve">Totaal42278G4 (exclusief Den Haag)TotaalTotaalSyriëWetenschappelijk onderwijs (wo) </v>
      </c>
      <c r="B2788" s="159" t="s">
        <v>8</v>
      </c>
      <c r="C2788" s="166">
        <v>42278</v>
      </c>
      <c r="D2788" s="159" t="s">
        <v>15</v>
      </c>
      <c r="E2788" s="159" t="s">
        <v>8</v>
      </c>
      <c r="F2788" s="159" t="s">
        <v>8</v>
      </c>
      <c r="G2788" s="159" t="s">
        <v>23</v>
      </c>
      <c r="H2788" s="174" t="s">
        <v>59</v>
      </c>
      <c r="I2788" s="175">
        <v>0</v>
      </c>
      <c r="J2788" s="23"/>
    </row>
    <row r="2789" spans="1:10" x14ac:dyDescent="0.25">
      <c r="A2789" s="65" t="str">
        <f t="shared" si="43"/>
        <v>Totaal42278G4 (exclusief Den Haag)TotaalTotaalSyriëGeen onderwijs</v>
      </c>
      <c r="B2789" s="159" t="s">
        <v>8</v>
      </c>
      <c r="C2789" s="166">
        <v>42278</v>
      </c>
      <c r="D2789" s="159" t="s">
        <v>15</v>
      </c>
      <c r="E2789" s="159" t="s">
        <v>8</v>
      </c>
      <c r="F2789" s="159" t="s">
        <v>8</v>
      </c>
      <c r="G2789" s="159" t="s">
        <v>23</v>
      </c>
      <c r="H2789" s="159" t="s">
        <v>60</v>
      </c>
      <c r="I2789" s="175">
        <v>415</v>
      </c>
      <c r="J2789" s="23"/>
    </row>
    <row r="2790" spans="1:10" x14ac:dyDescent="0.25">
      <c r="A2790" s="65" t="str">
        <f t="shared" si="43"/>
        <v>Totaal42278G4 (exclusief Den Haag)TotaalTotaalEritreaTotaal</v>
      </c>
      <c r="B2790" s="159" t="s">
        <v>8</v>
      </c>
      <c r="C2790" s="166">
        <v>42278</v>
      </c>
      <c r="D2790" s="159" t="s">
        <v>15</v>
      </c>
      <c r="E2790" s="159" t="s">
        <v>8</v>
      </c>
      <c r="F2790" s="159" t="s">
        <v>8</v>
      </c>
      <c r="G2790" s="159" t="s">
        <v>24</v>
      </c>
      <c r="H2790" s="162" t="s">
        <v>8</v>
      </c>
      <c r="I2790" s="175">
        <v>265</v>
      </c>
      <c r="J2790" s="23"/>
    </row>
    <row r="2791" spans="1:10" x14ac:dyDescent="0.25">
      <c r="A2791" s="65" t="str">
        <f t="shared" si="43"/>
        <v xml:space="preserve">Totaal42278G4 (exclusief Den Haag)TotaalTotaalEritreaPrimair onderwijs </v>
      </c>
      <c r="B2791" s="159" t="s">
        <v>8</v>
      </c>
      <c r="C2791" s="166">
        <v>42278</v>
      </c>
      <c r="D2791" s="159" t="s">
        <v>15</v>
      </c>
      <c r="E2791" s="159" t="s">
        <v>8</v>
      </c>
      <c r="F2791" s="159" t="s">
        <v>8</v>
      </c>
      <c r="G2791" s="159" t="s">
        <v>24</v>
      </c>
      <c r="H2791" s="174" t="s">
        <v>55</v>
      </c>
      <c r="I2791" s="175">
        <v>15</v>
      </c>
      <c r="J2791" s="23"/>
    </row>
    <row r="2792" spans="1:10" x14ac:dyDescent="0.25">
      <c r="A2792" s="65" t="str">
        <f t="shared" si="43"/>
        <v>Totaal42278G4 (exclusief Den Haag)TotaalTotaalEritreaVoortgezet onderwijs</v>
      </c>
      <c r="B2792" s="159" t="s">
        <v>8</v>
      </c>
      <c r="C2792" s="166">
        <v>42278</v>
      </c>
      <c r="D2792" s="159" t="s">
        <v>15</v>
      </c>
      <c r="E2792" s="159" t="s">
        <v>8</v>
      </c>
      <c r="F2792" s="159" t="s">
        <v>8</v>
      </c>
      <c r="G2792" s="159" t="s">
        <v>24</v>
      </c>
      <c r="H2792" s="174" t="s">
        <v>56</v>
      </c>
      <c r="I2792" s="175">
        <v>10</v>
      </c>
      <c r="J2792" s="23"/>
    </row>
    <row r="2793" spans="1:10" x14ac:dyDescent="0.25">
      <c r="A2793" s="65" t="str">
        <f t="shared" si="43"/>
        <v xml:space="preserve">Totaal42278G4 (exclusief Den Haag)TotaalTotaalEritreaMiddelbaar beroepsonderwijs (mbo) </v>
      </c>
      <c r="B2793" s="159" t="s">
        <v>8</v>
      </c>
      <c r="C2793" s="166">
        <v>42278</v>
      </c>
      <c r="D2793" s="159" t="s">
        <v>15</v>
      </c>
      <c r="E2793" s="159" t="s">
        <v>8</v>
      </c>
      <c r="F2793" s="159" t="s">
        <v>8</v>
      </c>
      <c r="G2793" s="159" t="s">
        <v>24</v>
      </c>
      <c r="H2793" s="174" t="s">
        <v>57</v>
      </c>
      <c r="I2793" s="175">
        <v>0</v>
      </c>
      <c r="J2793" s="23"/>
    </row>
    <row r="2794" spans="1:10" x14ac:dyDescent="0.25">
      <c r="A2794" s="65" t="str">
        <f t="shared" si="43"/>
        <v xml:space="preserve">Totaal42278G4 (exclusief Den Haag)TotaalTotaalEritreaHoger beroepsonderwijs (hbo) </v>
      </c>
      <c r="B2794" s="159" t="s">
        <v>8</v>
      </c>
      <c r="C2794" s="166">
        <v>42278</v>
      </c>
      <c r="D2794" s="159" t="s">
        <v>15</v>
      </c>
      <c r="E2794" s="159" t="s">
        <v>8</v>
      </c>
      <c r="F2794" s="159" t="s">
        <v>8</v>
      </c>
      <c r="G2794" s="159" t="s">
        <v>24</v>
      </c>
      <c r="H2794" s="174" t="s">
        <v>58</v>
      </c>
      <c r="I2794" s="175">
        <v>0</v>
      </c>
      <c r="J2794" s="23"/>
    </row>
    <row r="2795" spans="1:10" x14ac:dyDescent="0.25">
      <c r="A2795" s="65" t="str">
        <f t="shared" si="43"/>
        <v xml:space="preserve">Totaal42278G4 (exclusief Den Haag)TotaalTotaalEritreaWetenschappelijk onderwijs (wo) </v>
      </c>
      <c r="B2795" s="159" t="s">
        <v>8</v>
      </c>
      <c r="C2795" s="166">
        <v>42278</v>
      </c>
      <c r="D2795" s="159" t="s">
        <v>15</v>
      </c>
      <c r="E2795" s="159" t="s">
        <v>8</v>
      </c>
      <c r="F2795" s="159" t="s">
        <v>8</v>
      </c>
      <c r="G2795" s="159" t="s">
        <v>24</v>
      </c>
      <c r="H2795" s="174" t="s">
        <v>59</v>
      </c>
      <c r="I2795" s="175">
        <v>0</v>
      </c>
      <c r="J2795" s="23"/>
    </row>
    <row r="2796" spans="1:10" x14ac:dyDescent="0.25">
      <c r="A2796" s="65" t="str">
        <f t="shared" si="43"/>
        <v>Totaal42278G4 (exclusief Den Haag)TotaalTotaalEritreaGeen onderwijs</v>
      </c>
      <c r="B2796" s="159" t="s">
        <v>8</v>
      </c>
      <c r="C2796" s="166">
        <v>42278</v>
      </c>
      <c r="D2796" s="159" t="s">
        <v>15</v>
      </c>
      <c r="E2796" s="159" t="s">
        <v>8</v>
      </c>
      <c r="F2796" s="159" t="s">
        <v>8</v>
      </c>
      <c r="G2796" s="159" t="s">
        <v>24</v>
      </c>
      <c r="H2796" s="159" t="s">
        <v>60</v>
      </c>
      <c r="I2796" s="175">
        <v>235</v>
      </c>
      <c r="J2796" s="23"/>
    </row>
    <row r="2797" spans="1:10" x14ac:dyDescent="0.25">
      <c r="A2797" s="65" t="str">
        <f t="shared" si="43"/>
        <v>Totaal42278G4 (exclusief Den Haag)TotaalTotaalOverigTotaal</v>
      </c>
      <c r="B2797" s="159" t="s">
        <v>8</v>
      </c>
      <c r="C2797" s="166">
        <v>42278</v>
      </c>
      <c r="D2797" s="159" t="s">
        <v>15</v>
      </c>
      <c r="E2797" s="159" t="s">
        <v>8</v>
      </c>
      <c r="F2797" s="159" t="s">
        <v>8</v>
      </c>
      <c r="G2797" s="159" t="s">
        <v>25</v>
      </c>
      <c r="H2797" s="162" t="s">
        <v>8</v>
      </c>
      <c r="I2797" s="175">
        <v>360</v>
      </c>
      <c r="J2797" s="23"/>
    </row>
    <row r="2798" spans="1:10" x14ac:dyDescent="0.25">
      <c r="A2798" s="65" t="str">
        <f t="shared" si="43"/>
        <v xml:space="preserve">Totaal42278G4 (exclusief Den Haag)TotaalTotaalOverigPrimair onderwijs </v>
      </c>
      <c r="B2798" s="159" t="s">
        <v>8</v>
      </c>
      <c r="C2798" s="166">
        <v>42278</v>
      </c>
      <c r="D2798" s="159" t="s">
        <v>15</v>
      </c>
      <c r="E2798" s="159" t="s">
        <v>8</v>
      </c>
      <c r="F2798" s="159" t="s">
        <v>8</v>
      </c>
      <c r="G2798" s="159" t="s">
        <v>25</v>
      </c>
      <c r="H2798" s="174" t="s">
        <v>55</v>
      </c>
      <c r="I2798" s="175">
        <v>70</v>
      </c>
      <c r="J2798" s="23"/>
    </row>
    <row r="2799" spans="1:10" x14ac:dyDescent="0.25">
      <c r="A2799" s="65" t="str">
        <f t="shared" si="43"/>
        <v>Totaal42278G4 (exclusief Den Haag)TotaalTotaalOverigVoortgezet onderwijs</v>
      </c>
      <c r="B2799" s="159" t="s">
        <v>8</v>
      </c>
      <c r="C2799" s="166">
        <v>42278</v>
      </c>
      <c r="D2799" s="159" t="s">
        <v>15</v>
      </c>
      <c r="E2799" s="159" t="s">
        <v>8</v>
      </c>
      <c r="F2799" s="159" t="s">
        <v>8</v>
      </c>
      <c r="G2799" s="159" t="s">
        <v>25</v>
      </c>
      <c r="H2799" s="174" t="s">
        <v>56</v>
      </c>
      <c r="I2799" s="175">
        <v>60</v>
      </c>
      <c r="J2799" s="23"/>
    </row>
    <row r="2800" spans="1:10" x14ac:dyDescent="0.25">
      <c r="A2800" s="65" t="str">
        <f t="shared" si="43"/>
        <v xml:space="preserve">Totaal42278G4 (exclusief Den Haag)TotaalTotaalOverigMiddelbaar beroepsonderwijs (mbo) </v>
      </c>
      <c r="B2800" s="159" t="s">
        <v>8</v>
      </c>
      <c r="C2800" s="166">
        <v>42278</v>
      </c>
      <c r="D2800" s="159" t="s">
        <v>15</v>
      </c>
      <c r="E2800" s="159" t="s">
        <v>8</v>
      </c>
      <c r="F2800" s="159" t="s">
        <v>8</v>
      </c>
      <c r="G2800" s="159" t="s">
        <v>25</v>
      </c>
      <c r="H2800" s="174" t="s">
        <v>57</v>
      </c>
      <c r="I2800" s="175">
        <v>15</v>
      </c>
      <c r="J2800" s="23"/>
    </row>
    <row r="2801" spans="1:10" x14ac:dyDescent="0.25">
      <c r="A2801" s="65" t="str">
        <f t="shared" si="43"/>
        <v xml:space="preserve">Totaal42278G4 (exclusief Den Haag)TotaalTotaalOverigHoger beroepsonderwijs (hbo) </v>
      </c>
      <c r="B2801" s="159" t="s">
        <v>8</v>
      </c>
      <c r="C2801" s="166">
        <v>42278</v>
      </c>
      <c r="D2801" s="159" t="s">
        <v>15</v>
      </c>
      <c r="E2801" s="159" t="s">
        <v>8</v>
      </c>
      <c r="F2801" s="159" t="s">
        <v>8</v>
      </c>
      <c r="G2801" s="159" t="s">
        <v>25</v>
      </c>
      <c r="H2801" s="174" t="s">
        <v>58</v>
      </c>
      <c r="I2801" s="175">
        <v>5</v>
      </c>
      <c r="J2801" s="23"/>
    </row>
    <row r="2802" spans="1:10" x14ac:dyDescent="0.25">
      <c r="A2802" s="65" t="str">
        <f t="shared" si="43"/>
        <v xml:space="preserve">Totaal42278G4 (exclusief Den Haag)TotaalTotaalOverigWetenschappelijk onderwijs (wo) </v>
      </c>
      <c r="B2802" s="159" t="s">
        <v>8</v>
      </c>
      <c r="C2802" s="166">
        <v>42278</v>
      </c>
      <c r="D2802" s="159" t="s">
        <v>15</v>
      </c>
      <c r="E2802" s="159" t="s">
        <v>8</v>
      </c>
      <c r="F2802" s="159" t="s">
        <v>8</v>
      </c>
      <c r="G2802" s="159" t="s">
        <v>25</v>
      </c>
      <c r="H2802" s="174" t="s">
        <v>59</v>
      </c>
      <c r="I2802" s="175">
        <v>5</v>
      </c>
      <c r="J2802" s="23"/>
    </row>
    <row r="2803" spans="1:10" x14ac:dyDescent="0.25">
      <c r="A2803" s="65" t="str">
        <f t="shared" si="43"/>
        <v>Totaal42278G4 (exclusief Den Haag)TotaalTotaalOverigGeen onderwijs</v>
      </c>
      <c r="B2803" s="159" t="s">
        <v>8</v>
      </c>
      <c r="C2803" s="166">
        <v>42278</v>
      </c>
      <c r="D2803" s="159" t="s">
        <v>15</v>
      </c>
      <c r="E2803" s="159" t="s">
        <v>8</v>
      </c>
      <c r="F2803" s="159" t="s">
        <v>8</v>
      </c>
      <c r="G2803" s="159" t="s">
        <v>25</v>
      </c>
      <c r="H2803" s="159" t="s">
        <v>60</v>
      </c>
      <c r="I2803" s="175">
        <v>215</v>
      </c>
      <c r="J2803" s="23"/>
    </row>
    <row r="2804" spans="1:10" x14ac:dyDescent="0.25">
      <c r="A2804" s="65" t="str">
        <f t="shared" si="43"/>
        <v>Totaal42278G4 (exclusief Den Haag)Totaal0 tot 23 jaarTotaalTotaal</v>
      </c>
      <c r="B2804" s="159" t="s">
        <v>8</v>
      </c>
      <c r="C2804" s="166">
        <v>42278</v>
      </c>
      <c r="D2804" s="159" t="s">
        <v>15</v>
      </c>
      <c r="E2804" s="159" t="s">
        <v>8</v>
      </c>
      <c r="F2804" s="159" t="s">
        <v>26</v>
      </c>
      <c r="G2804" s="159" t="s">
        <v>8</v>
      </c>
      <c r="H2804" s="162" t="s">
        <v>8</v>
      </c>
      <c r="I2804" s="175">
        <v>610</v>
      </c>
      <c r="J2804" s="23"/>
    </row>
    <row r="2805" spans="1:10" x14ac:dyDescent="0.25">
      <c r="A2805" s="65" t="str">
        <f t="shared" si="43"/>
        <v xml:space="preserve">Totaal42278G4 (exclusief Den Haag)Totaal0 tot 23 jaarTotaalPrimair onderwijs </v>
      </c>
      <c r="B2805" s="159" t="s">
        <v>8</v>
      </c>
      <c r="C2805" s="166">
        <v>42278</v>
      </c>
      <c r="D2805" s="159" t="s">
        <v>15</v>
      </c>
      <c r="E2805" s="159" t="s">
        <v>8</v>
      </c>
      <c r="F2805" s="159" t="s">
        <v>26</v>
      </c>
      <c r="G2805" s="159" t="s">
        <v>8</v>
      </c>
      <c r="H2805" s="174" t="s">
        <v>55</v>
      </c>
      <c r="I2805" s="175">
        <v>210</v>
      </c>
      <c r="J2805" s="23"/>
    </row>
    <row r="2806" spans="1:10" x14ac:dyDescent="0.25">
      <c r="A2806" s="65" t="str">
        <f t="shared" si="43"/>
        <v>Totaal42278G4 (exclusief Den Haag)Totaal0 tot 23 jaarTotaalVoortgezet onderwijs</v>
      </c>
      <c r="B2806" s="159" t="s">
        <v>8</v>
      </c>
      <c r="C2806" s="166">
        <v>42278</v>
      </c>
      <c r="D2806" s="159" t="s">
        <v>15</v>
      </c>
      <c r="E2806" s="159" t="s">
        <v>8</v>
      </c>
      <c r="F2806" s="159" t="s">
        <v>26</v>
      </c>
      <c r="G2806" s="159" t="s">
        <v>8</v>
      </c>
      <c r="H2806" s="174" t="s">
        <v>56</v>
      </c>
      <c r="I2806" s="175">
        <v>115</v>
      </c>
      <c r="J2806" s="23"/>
    </row>
    <row r="2807" spans="1:10" x14ac:dyDescent="0.25">
      <c r="A2807" s="65" t="str">
        <f t="shared" si="43"/>
        <v xml:space="preserve">Totaal42278G4 (exclusief Den Haag)Totaal0 tot 23 jaarTotaalMiddelbaar beroepsonderwijs (mbo) </v>
      </c>
      <c r="B2807" s="159" t="s">
        <v>8</v>
      </c>
      <c r="C2807" s="166">
        <v>42278</v>
      </c>
      <c r="D2807" s="159" t="s">
        <v>15</v>
      </c>
      <c r="E2807" s="159" t="s">
        <v>8</v>
      </c>
      <c r="F2807" s="159" t="s">
        <v>26</v>
      </c>
      <c r="G2807" s="159" t="s">
        <v>8</v>
      </c>
      <c r="H2807" s="174" t="s">
        <v>57</v>
      </c>
      <c r="I2807" s="175">
        <v>10</v>
      </c>
      <c r="J2807" s="23"/>
    </row>
    <row r="2808" spans="1:10" x14ac:dyDescent="0.25">
      <c r="A2808" s="65" t="str">
        <f t="shared" si="43"/>
        <v xml:space="preserve">Totaal42278G4 (exclusief Den Haag)Totaal0 tot 23 jaarTotaalHoger beroepsonderwijs (hbo) </v>
      </c>
      <c r="B2808" s="159" t="s">
        <v>8</v>
      </c>
      <c r="C2808" s="166">
        <v>42278</v>
      </c>
      <c r="D2808" s="159" t="s">
        <v>15</v>
      </c>
      <c r="E2808" s="159" t="s">
        <v>8</v>
      </c>
      <c r="F2808" s="159" t="s">
        <v>26</v>
      </c>
      <c r="G2808" s="159" t="s">
        <v>8</v>
      </c>
      <c r="H2808" s="174" t="s">
        <v>58</v>
      </c>
      <c r="I2808" s="175">
        <v>0</v>
      </c>
      <c r="J2808" s="23"/>
    </row>
    <row r="2809" spans="1:10" x14ac:dyDescent="0.25">
      <c r="A2809" s="65" t="str">
        <f t="shared" si="43"/>
        <v xml:space="preserve">Totaal42278G4 (exclusief Den Haag)Totaal0 tot 23 jaarTotaalWetenschappelijk onderwijs (wo) </v>
      </c>
      <c r="B2809" s="159" t="s">
        <v>8</v>
      </c>
      <c r="C2809" s="166">
        <v>42278</v>
      </c>
      <c r="D2809" s="159" t="s">
        <v>15</v>
      </c>
      <c r="E2809" s="159" t="s">
        <v>8</v>
      </c>
      <c r="F2809" s="159" t="s">
        <v>26</v>
      </c>
      <c r="G2809" s="159" t="s">
        <v>8</v>
      </c>
      <c r="H2809" s="174" t="s">
        <v>59</v>
      </c>
      <c r="I2809" s="175">
        <v>0</v>
      </c>
      <c r="J2809" s="23"/>
    </row>
    <row r="2810" spans="1:10" x14ac:dyDescent="0.25">
      <c r="A2810" s="65" t="str">
        <f t="shared" si="43"/>
        <v>Totaal42278G4 (exclusief Den Haag)Totaal0 tot 23 jaarTotaalGeen onderwijs</v>
      </c>
      <c r="B2810" s="159" t="s">
        <v>8</v>
      </c>
      <c r="C2810" s="166">
        <v>42278</v>
      </c>
      <c r="D2810" s="159" t="s">
        <v>15</v>
      </c>
      <c r="E2810" s="159" t="s">
        <v>8</v>
      </c>
      <c r="F2810" s="159" t="s">
        <v>26</v>
      </c>
      <c r="G2810" s="159" t="s">
        <v>8</v>
      </c>
      <c r="H2810" s="159" t="s">
        <v>60</v>
      </c>
      <c r="I2810" s="175">
        <v>285</v>
      </c>
      <c r="J2810" s="23"/>
    </row>
    <row r="2811" spans="1:10" x14ac:dyDescent="0.25">
      <c r="A2811" s="65" t="str">
        <f t="shared" si="43"/>
        <v>Totaal42278G4 (exclusief Den Haag)Totaal0 tot 23 jaarSyriëTotaal</v>
      </c>
      <c r="B2811" s="159" t="s">
        <v>8</v>
      </c>
      <c r="C2811" s="166">
        <v>42278</v>
      </c>
      <c r="D2811" s="159" t="s">
        <v>15</v>
      </c>
      <c r="E2811" s="159" t="s">
        <v>8</v>
      </c>
      <c r="F2811" s="159" t="s">
        <v>26</v>
      </c>
      <c r="G2811" s="159" t="s">
        <v>23</v>
      </c>
      <c r="H2811" s="162" t="s">
        <v>8</v>
      </c>
      <c r="I2811" s="175">
        <v>305</v>
      </c>
      <c r="J2811" s="23"/>
    </row>
    <row r="2812" spans="1:10" x14ac:dyDescent="0.25">
      <c r="A2812" s="65" t="str">
        <f t="shared" si="43"/>
        <v xml:space="preserve">Totaal42278G4 (exclusief Den Haag)Totaal0 tot 23 jaarSyriëPrimair onderwijs </v>
      </c>
      <c r="B2812" s="159" t="s">
        <v>8</v>
      </c>
      <c r="C2812" s="166">
        <v>42278</v>
      </c>
      <c r="D2812" s="159" t="s">
        <v>15</v>
      </c>
      <c r="E2812" s="159" t="s">
        <v>8</v>
      </c>
      <c r="F2812" s="159" t="s">
        <v>26</v>
      </c>
      <c r="G2812" s="159" t="s">
        <v>23</v>
      </c>
      <c r="H2812" s="174" t="s">
        <v>55</v>
      </c>
      <c r="I2812" s="175">
        <v>125</v>
      </c>
      <c r="J2812" s="23"/>
    </row>
    <row r="2813" spans="1:10" x14ac:dyDescent="0.25">
      <c r="A2813" s="65" t="str">
        <f t="shared" si="43"/>
        <v>Totaal42278G4 (exclusief Den Haag)Totaal0 tot 23 jaarSyriëVoortgezet onderwijs</v>
      </c>
      <c r="B2813" s="159" t="s">
        <v>8</v>
      </c>
      <c r="C2813" s="166">
        <v>42278</v>
      </c>
      <c r="D2813" s="159" t="s">
        <v>15</v>
      </c>
      <c r="E2813" s="159" t="s">
        <v>8</v>
      </c>
      <c r="F2813" s="159" t="s">
        <v>26</v>
      </c>
      <c r="G2813" s="159" t="s">
        <v>23</v>
      </c>
      <c r="H2813" s="174" t="s">
        <v>56</v>
      </c>
      <c r="I2813" s="175">
        <v>45</v>
      </c>
      <c r="J2813" s="23"/>
    </row>
    <row r="2814" spans="1:10" x14ac:dyDescent="0.25">
      <c r="A2814" s="65" t="str">
        <f t="shared" si="43"/>
        <v xml:space="preserve">Totaal42278G4 (exclusief Den Haag)Totaal0 tot 23 jaarSyriëMiddelbaar beroepsonderwijs (mbo) </v>
      </c>
      <c r="B2814" s="159" t="s">
        <v>8</v>
      </c>
      <c r="C2814" s="166">
        <v>42278</v>
      </c>
      <c r="D2814" s="159" t="s">
        <v>15</v>
      </c>
      <c r="E2814" s="159" t="s">
        <v>8</v>
      </c>
      <c r="F2814" s="159" t="s">
        <v>26</v>
      </c>
      <c r="G2814" s="159" t="s">
        <v>23</v>
      </c>
      <c r="H2814" s="174" t="s">
        <v>57</v>
      </c>
      <c r="I2814" s="175">
        <v>0</v>
      </c>
      <c r="J2814" s="23"/>
    </row>
    <row r="2815" spans="1:10" x14ac:dyDescent="0.25">
      <c r="A2815" s="65" t="str">
        <f t="shared" si="43"/>
        <v xml:space="preserve">Totaal42278G4 (exclusief Den Haag)Totaal0 tot 23 jaarSyriëHoger beroepsonderwijs (hbo) </v>
      </c>
      <c r="B2815" s="159" t="s">
        <v>8</v>
      </c>
      <c r="C2815" s="166">
        <v>42278</v>
      </c>
      <c r="D2815" s="159" t="s">
        <v>15</v>
      </c>
      <c r="E2815" s="159" t="s">
        <v>8</v>
      </c>
      <c r="F2815" s="159" t="s">
        <v>26</v>
      </c>
      <c r="G2815" s="159" t="s">
        <v>23</v>
      </c>
      <c r="H2815" s="174" t="s">
        <v>58</v>
      </c>
      <c r="I2815" s="175">
        <v>0</v>
      </c>
      <c r="J2815" s="23"/>
    </row>
    <row r="2816" spans="1:10" x14ac:dyDescent="0.25">
      <c r="A2816" s="65" t="str">
        <f t="shared" si="43"/>
        <v xml:space="preserve">Totaal42278G4 (exclusief Den Haag)Totaal0 tot 23 jaarSyriëWetenschappelijk onderwijs (wo) </v>
      </c>
      <c r="B2816" s="159" t="s">
        <v>8</v>
      </c>
      <c r="C2816" s="166">
        <v>42278</v>
      </c>
      <c r="D2816" s="159" t="s">
        <v>15</v>
      </c>
      <c r="E2816" s="159" t="s">
        <v>8</v>
      </c>
      <c r="F2816" s="159" t="s">
        <v>26</v>
      </c>
      <c r="G2816" s="159" t="s">
        <v>23</v>
      </c>
      <c r="H2816" s="174" t="s">
        <v>59</v>
      </c>
      <c r="I2816" s="175">
        <v>0</v>
      </c>
      <c r="J2816" s="23"/>
    </row>
    <row r="2817" spans="1:10" x14ac:dyDescent="0.25">
      <c r="A2817" s="65" t="str">
        <f t="shared" si="43"/>
        <v>Totaal42278G4 (exclusief Den Haag)Totaal0 tot 23 jaarSyriëGeen onderwijs</v>
      </c>
      <c r="B2817" s="159" t="s">
        <v>8</v>
      </c>
      <c r="C2817" s="166">
        <v>42278</v>
      </c>
      <c r="D2817" s="159" t="s">
        <v>15</v>
      </c>
      <c r="E2817" s="159" t="s">
        <v>8</v>
      </c>
      <c r="F2817" s="159" t="s">
        <v>26</v>
      </c>
      <c r="G2817" s="159" t="s">
        <v>23</v>
      </c>
      <c r="H2817" s="159" t="s">
        <v>60</v>
      </c>
      <c r="I2817" s="175">
        <v>135</v>
      </c>
      <c r="J2817" s="23"/>
    </row>
    <row r="2818" spans="1:10" x14ac:dyDescent="0.25">
      <c r="A2818" s="65" t="str">
        <f t="shared" si="43"/>
        <v>Totaal42278G4 (exclusief Den Haag)Totaal0 tot 23 jaarEritreaTotaal</v>
      </c>
      <c r="B2818" s="159" t="s">
        <v>8</v>
      </c>
      <c r="C2818" s="166">
        <v>42278</v>
      </c>
      <c r="D2818" s="159" t="s">
        <v>15</v>
      </c>
      <c r="E2818" s="159" t="s">
        <v>8</v>
      </c>
      <c r="F2818" s="159" t="s">
        <v>26</v>
      </c>
      <c r="G2818" s="159" t="s">
        <v>24</v>
      </c>
      <c r="H2818" s="162" t="s">
        <v>8</v>
      </c>
      <c r="I2818" s="175">
        <v>90</v>
      </c>
      <c r="J2818" s="23"/>
    </row>
    <row r="2819" spans="1:10" x14ac:dyDescent="0.25">
      <c r="A2819" s="65" t="str">
        <f t="shared" si="43"/>
        <v xml:space="preserve">Totaal42278G4 (exclusief Den Haag)Totaal0 tot 23 jaarEritreaPrimair onderwijs </v>
      </c>
      <c r="B2819" s="159" t="s">
        <v>8</v>
      </c>
      <c r="C2819" s="166">
        <v>42278</v>
      </c>
      <c r="D2819" s="159" t="s">
        <v>15</v>
      </c>
      <c r="E2819" s="159" t="s">
        <v>8</v>
      </c>
      <c r="F2819" s="159" t="s">
        <v>26</v>
      </c>
      <c r="G2819" s="159" t="s">
        <v>24</v>
      </c>
      <c r="H2819" s="174" t="s">
        <v>55</v>
      </c>
      <c r="I2819" s="175">
        <v>15</v>
      </c>
      <c r="J2819" s="23"/>
    </row>
    <row r="2820" spans="1:10" x14ac:dyDescent="0.25">
      <c r="A2820" s="65" t="str">
        <f t="shared" si="43"/>
        <v>Totaal42278G4 (exclusief Den Haag)Totaal0 tot 23 jaarEritreaVoortgezet onderwijs</v>
      </c>
      <c r="B2820" s="159" t="s">
        <v>8</v>
      </c>
      <c r="C2820" s="166">
        <v>42278</v>
      </c>
      <c r="D2820" s="159" t="s">
        <v>15</v>
      </c>
      <c r="E2820" s="159" t="s">
        <v>8</v>
      </c>
      <c r="F2820" s="159" t="s">
        <v>26</v>
      </c>
      <c r="G2820" s="159" t="s">
        <v>24</v>
      </c>
      <c r="H2820" s="174" t="s">
        <v>56</v>
      </c>
      <c r="I2820" s="175">
        <v>10</v>
      </c>
      <c r="J2820" s="23"/>
    </row>
    <row r="2821" spans="1:10" x14ac:dyDescent="0.25">
      <c r="A2821" s="65" t="str">
        <f t="shared" ref="A2821:A2884" si="44">B2821&amp;C2821&amp;D2821&amp;E2821&amp;F2821&amp;G2821&amp;H2821</f>
        <v xml:space="preserve">Totaal42278G4 (exclusief Den Haag)Totaal0 tot 23 jaarEritreaMiddelbaar beroepsonderwijs (mbo) </v>
      </c>
      <c r="B2821" s="159" t="s">
        <v>8</v>
      </c>
      <c r="C2821" s="166">
        <v>42278</v>
      </c>
      <c r="D2821" s="159" t="s">
        <v>15</v>
      </c>
      <c r="E2821" s="159" t="s">
        <v>8</v>
      </c>
      <c r="F2821" s="159" t="s">
        <v>26</v>
      </c>
      <c r="G2821" s="159" t="s">
        <v>24</v>
      </c>
      <c r="H2821" s="174" t="s">
        <v>57</v>
      </c>
      <c r="I2821" s="175">
        <v>0</v>
      </c>
      <c r="J2821" s="23"/>
    </row>
    <row r="2822" spans="1:10" x14ac:dyDescent="0.25">
      <c r="A2822" s="65" t="str">
        <f t="shared" si="44"/>
        <v xml:space="preserve">Totaal42278G4 (exclusief Den Haag)Totaal0 tot 23 jaarEritreaHoger beroepsonderwijs (hbo) </v>
      </c>
      <c r="B2822" s="159" t="s">
        <v>8</v>
      </c>
      <c r="C2822" s="166">
        <v>42278</v>
      </c>
      <c r="D2822" s="159" t="s">
        <v>15</v>
      </c>
      <c r="E2822" s="159" t="s">
        <v>8</v>
      </c>
      <c r="F2822" s="159" t="s">
        <v>26</v>
      </c>
      <c r="G2822" s="159" t="s">
        <v>24</v>
      </c>
      <c r="H2822" s="174" t="s">
        <v>58</v>
      </c>
      <c r="I2822" s="175">
        <v>0</v>
      </c>
      <c r="J2822" s="23"/>
    </row>
    <row r="2823" spans="1:10" x14ac:dyDescent="0.25">
      <c r="A2823" s="65" t="str">
        <f t="shared" si="44"/>
        <v xml:space="preserve">Totaal42278G4 (exclusief Den Haag)Totaal0 tot 23 jaarEritreaWetenschappelijk onderwijs (wo) </v>
      </c>
      <c r="B2823" s="159" t="s">
        <v>8</v>
      </c>
      <c r="C2823" s="166">
        <v>42278</v>
      </c>
      <c r="D2823" s="159" t="s">
        <v>15</v>
      </c>
      <c r="E2823" s="159" t="s">
        <v>8</v>
      </c>
      <c r="F2823" s="159" t="s">
        <v>26</v>
      </c>
      <c r="G2823" s="159" t="s">
        <v>24</v>
      </c>
      <c r="H2823" s="174" t="s">
        <v>59</v>
      </c>
      <c r="I2823" s="175">
        <v>0</v>
      </c>
      <c r="J2823" s="23"/>
    </row>
    <row r="2824" spans="1:10" x14ac:dyDescent="0.25">
      <c r="A2824" s="65" t="str">
        <f t="shared" si="44"/>
        <v>Totaal42278G4 (exclusief Den Haag)Totaal0 tot 23 jaarEritreaGeen onderwijs</v>
      </c>
      <c r="B2824" s="159" t="s">
        <v>8</v>
      </c>
      <c r="C2824" s="166">
        <v>42278</v>
      </c>
      <c r="D2824" s="159" t="s">
        <v>15</v>
      </c>
      <c r="E2824" s="159" t="s">
        <v>8</v>
      </c>
      <c r="F2824" s="159" t="s">
        <v>26</v>
      </c>
      <c r="G2824" s="159" t="s">
        <v>24</v>
      </c>
      <c r="H2824" s="159" t="s">
        <v>60</v>
      </c>
      <c r="I2824" s="175">
        <v>65</v>
      </c>
      <c r="J2824" s="23"/>
    </row>
    <row r="2825" spans="1:10" x14ac:dyDescent="0.25">
      <c r="A2825" s="65" t="str">
        <f t="shared" si="44"/>
        <v>Totaal42278G4 (exclusief Den Haag)Totaal0 tot 23 jaarOverigTotaal</v>
      </c>
      <c r="B2825" s="159" t="s">
        <v>8</v>
      </c>
      <c r="C2825" s="166">
        <v>42278</v>
      </c>
      <c r="D2825" s="159" t="s">
        <v>15</v>
      </c>
      <c r="E2825" s="159" t="s">
        <v>8</v>
      </c>
      <c r="F2825" s="159" t="s">
        <v>26</v>
      </c>
      <c r="G2825" s="159" t="s">
        <v>25</v>
      </c>
      <c r="H2825" s="162" t="s">
        <v>8</v>
      </c>
      <c r="I2825" s="175">
        <v>215</v>
      </c>
      <c r="J2825" s="23"/>
    </row>
    <row r="2826" spans="1:10" x14ac:dyDescent="0.25">
      <c r="A2826" s="65" t="str">
        <f t="shared" si="44"/>
        <v xml:space="preserve">Totaal42278G4 (exclusief Den Haag)Totaal0 tot 23 jaarOverigPrimair onderwijs </v>
      </c>
      <c r="B2826" s="159" t="s">
        <v>8</v>
      </c>
      <c r="C2826" s="166">
        <v>42278</v>
      </c>
      <c r="D2826" s="159" t="s">
        <v>15</v>
      </c>
      <c r="E2826" s="159" t="s">
        <v>8</v>
      </c>
      <c r="F2826" s="159" t="s">
        <v>26</v>
      </c>
      <c r="G2826" s="159" t="s">
        <v>25</v>
      </c>
      <c r="H2826" s="174" t="s">
        <v>55</v>
      </c>
      <c r="I2826" s="175">
        <v>70</v>
      </c>
      <c r="J2826" s="23"/>
    </row>
    <row r="2827" spans="1:10" x14ac:dyDescent="0.25">
      <c r="A2827" s="65" t="str">
        <f t="shared" si="44"/>
        <v>Totaal42278G4 (exclusief Den Haag)Totaal0 tot 23 jaarOverigVoortgezet onderwijs</v>
      </c>
      <c r="B2827" s="159" t="s">
        <v>8</v>
      </c>
      <c r="C2827" s="166">
        <v>42278</v>
      </c>
      <c r="D2827" s="159" t="s">
        <v>15</v>
      </c>
      <c r="E2827" s="159" t="s">
        <v>8</v>
      </c>
      <c r="F2827" s="159" t="s">
        <v>26</v>
      </c>
      <c r="G2827" s="159" t="s">
        <v>25</v>
      </c>
      <c r="H2827" s="174" t="s">
        <v>56</v>
      </c>
      <c r="I2827" s="175">
        <v>55</v>
      </c>
      <c r="J2827" s="23"/>
    </row>
    <row r="2828" spans="1:10" x14ac:dyDescent="0.25">
      <c r="A2828" s="65" t="str">
        <f t="shared" si="44"/>
        <v xml:space="preserve">Totaal42278G4 (exclusief Den Haag)Totaal0 tot 23 jaarOverigMiddelbaar beroepsonderwijs (mbo) </v>
      </c>
      <c r="B2828" s="159" t="s">
        <v>8</v>
      </c>
      <c r="C2828" s="166">
        <v>42278</v>
      </c>
      <c r="D2828" s="159" t="s">
        <v>15</v>
      </c>
      <c r="E2828" s="159" t="s">
        <v>8</v>
      </c>
      <c r="F2828" s="159" t="s">
        <v>26</v>
      </c>
      <c r="G2828" s="159" t="s">
        <v>25</v>
      </c>
      <c r="H2828" s="174" t="s">
        <v>57</v>
      </c>
      <c r="I2828" s="175">
        <v>10</v>
      </c>
      <c r="J2828" s="23"/>
    </row>
    <row r="2829" spans="1:10" x14ac:dyDescent="0.25">
      <c r="A2829" s="65" t="str">
        <f t="shared" si="44"/>
        <v xml:space="preserve">Totaal42278G4 (exclusief Den Haag)Totaal0 tot 23 jaarOverigHoger beroepsonderwijs (hbo) </v>
      </c>
      <c r="B2829" s="159" t="s">
        <v>8</v>
      </c>
      <c r="C2829" s="166">
        <v>42278</v>
      </c>
      <c r="D2829" s="159" t="s">
        <v>15</v>
      </c>
      <c r="E2829" s="159" t="s">
        <v>8</v>
      </c>
      <c r="F2829" s="159" t="s">
        <v>26</v>
      </c>
      <c r="G2829" s="159" t="s">
        <v>25</v>
      </c>
      <c r="H2829" s="174" t="s">
        <v>58</v>
      </c>
      <c r="I2829" s="175">
        <v>0</v>
      </c>
      <c r="J2829" s="23"/>
    </row>
    <row r="2830" spans="1:10" x14ac:dyDescent="0.25">
      <c r="A2830" s="65" t="str">
        <f t="shared" si="44"/>
        <v xml:space="preserve">Totaal42278G4 (exclusief Den Haag)Totaal0 tot 23 jaarOverigWetenschappelijk onderwijs (wo) </v>
      </c>
      <c r="B2830" s="159" t="s">
        <v>8</v>
      </c>
      <c r="C2830" s="166">
        <v>42278</v>
      </c>
      <c r="D2830" s="159" t="s">
        <v>15</v>
      </c>
      <c r="E2830" s="159" t="s">
        <v>8</v>
      </c>
      <c r="F2830" s="159" t="s">
        <v>26</v>
      </c>
      <c r="G2830" s="159" t="s">
        <v>25</v>
      </c>
      <c r="H2830" s="174" t="s">
        <v>59</v>
      </c>
      <c r="I2830" s="175">
        <v>0</v>
      </c>
      <c r="J2830" s="23"/>
    </row>
    <row r="2831" spans="1:10" x14ac:dyDescent="0.25">
      <c r="A2831" s="65" t="str">
        <f t="shared" si="44"/>
        <v>Totaal42278G4 (exclusief Den Haag)Totaal0 tot 23 jaarOverigGeen onderwijs</v>
      </c>
      <c r="B2831" s="159" t="s">
        <v>8</v>
      </c>
      <c r="C2831" s="166">
        <v>42278</v>
      </c>
      <c r="D2831" s="159" t="s">
        <v>15</v>
      </c>
      <c r="E2831" s="159" t="s">
        <v>8</v>
      </c>
      <c r="F2831" s="159" t="s">
        <v>26</v>
      </c>
      <c r="G2831" s="159" t="s">
        <v>25</v>
      </c>
      <c r="H2831" s="159" t="s">
        <v>60</v>
      </c>
      <c r="I2831" s="175">
        <v>85</v>
      </c>
      <c r="J2831" s="23"/>
    </row>
    <row r="2832" spans="1:10" x14ac:dyDescent="0.25">
      <c r="A2832" s="65" t="str">
        <f t="shared" si="44"/>
        <v>Totaal42278G4 (exclusief Den Haag)Totaal23 tot 30 jaarTotaalTotaal</v>
      </c>
      <c r="B2832" s="159" t="s">
        <v>8</v>
      </c>
      <c r="C2832" s="166">
        <v>42278</v>
      </c>
      <c r="D2832" s="159" t="s">
        <v>15</v>
      </c>
      <c r="E2832" s="159" t="s">
        <v>8</v>
      </c>
      <c r="F2832" s="159" t="s">
        <v>61</v>
      </c>
      <c r="G2832" s="159" t="s">
        <v>8</v>
      </c>
      <c r="H2832" s="162" t="s">
        <v>8</v>
      </c>
      <c r="I2832" s="175">
        <v>600</v>
      </c>
      <c r="J2832" s="23"/>
    </row>
    <row r="2833" spans="1:10" x14ac:dyDescent="0.25">
      <c r="A2833" s="65" t="str">
        <f t="shared" si="44"/>
        <v xml:space="preserve">Totaal42278G4 (exclusief Den Haag)Totaal23 tot 30 jaarTotaalPrimair onderwijs </v>
      </c>
      <c r="B2833" s="159" t="s">
        <v>8</v>
      </c>
      <c r="C2833" s="166">
        <v>42278</v>
      </c>
      <c r="D2833" s="159" t="s">
        <v>15</v>
      </c>
      <c r="E2833" s="159" t="s">
        <v>8</v>
      </c>
      <c r="F2833" s="159" t="s">
        <v>61</v>
      </c>
      <c r="G2833" s="159" t="s">
        <v>8</v>
      </c>
      <c r="H2833" s="174" t="s">
        <v>55</v>
      </c>
      <c r="I2833" s="175">
        <v>0</v>
      </c>
      <c r="J2833" s="23"/>
    </row>
    <row r="2834" spans="1:10" x14ac:dyDescent="0.25">
      <c r="A2834" s="65" t="str">
        <f t="shared" si="44"/>
        <v>Totaal42278G4 (exclusief Den Haag)Totaal23 tot 30 jaarTotaalVoortgezet onderwijs</v>
      </c>
      <c r="B2834" s="159" t="s">
        <v>8</v>
      </c>
      <c r="C2834" s="166">
        <v>42278</v>
      </c>
      <c r="D2834" s="159" t="s">
        <v>15</v>
      </c>
      <c r="E2834" s="159" t="s">
        <v>8</v>
      </c>
      <c r="F2834" s="159" t="s">
        <v>61</v>
      </c>
      <c r="G2834" s="159" t="s">
        <v>8</v>
      </c>
      <c r="H2834" s="174" t="s">
        <v>56</v>
      </c>
      <c r="I2834" s="175">
        <v>5</v>
      </c>
      <c r="J2834" s="23"/>
    </row>
    <row r="2835" spans="1:10" x14ac:dyDescent="0.25">
      <c r="A2835" s="65" t="str">
        <f t="shared" si="44"/>
        <v xml:space="preserve">Totaal42278G4 (exclusief Den Haag)Totaal23 tot 30 jaarTotaalMiddelbaar beroepsonderwijs (mbo) </v>
      </c>
      <c r="B2835" s="159" t="s">
        <v>8</v>
      </c>
      <c r="C2835" s="166">
        <v>42278</v>
      </c>
      <c r="D2835" s="159" t="s">
        <v>15</v>
      </c>
      <c r="E2835" s="159" t="s">
        <v>8</v>
      </c>
      <c r="F2835" s="159" t="s">
        <v>61</v>
      </c>
      <c r="G2835" s="159" t="s">
        <v>8</v>
      </c>
      <c r="H2835" s="174" t="s">
        <v>57</v>
      </c>
      <c r="I2835" s="175">
        <v>5</v>
      </c>
      <c r="J2835" s="23"/>
    </row>
    <row r="2836" spans="1:10" x14ac:dyDescent="0.25">
      <c r="A2836" s="65" t="str">
        <f t="shared" si="44"/>
        <v xml:space="preserve">Totaal42278G4 (exclusief Den Haag)Totaal23 tot 30 jaarTotaalHoger beroepsonderwijs (hbo) </v>
      </c>
      <c r="B2836" s="159" t="s">
        <v>8</v>
      </c>
      <c r="C2836" s="166">
        <v>42278</v>
      </c>
      <c r="D2836" s="159" t="s">
        <v>15</v>
      </c>
      <c r="E2836" s="159" t="s">
        <v>8</v>
      </c>
      <c r="F2836" s="159" t="s">
        <v>61</v>
      </c>
      <c r="G2836" s="159" t="s">
        <v>8</v>
      </c>
      <c r="H2836" s="174" t="s">
        <v>58</v>
      </c>
      <c r="I2836" s="175">
        <v>5</v>
      </c>
      <c r="J2836" s="23"/>
    </row>
    <row r="2837" spans="1:10" x14ac:dyDescent="0.25">
      <c r="A2837" s="65" t="str">
        <f t="shared" si="44"/>
        <v xml:space="preserve">Totaal42278G4 (exclusief Den Haag)Totaal23 tot 30 jaarTotaalWetenschappelijk onderwijs (wo) </v>
      </c>
      <c r="B2837" s="159" t="s">
        <v>8</v>
      </c>
      <c r="C2837" s="166">
        <v>42278</v>
      </c>
      <c r="D2837" s="159" t="s">
        <v>15</v>
      </c>
      <c r="E2837" s="159" t="s">
        <v>8</v>
      </c>
      <c r="F2837" s="159" t="s">
        <v>61</v>
      </c>
      <c r="G2837" s="159" t="s">
        <v>8</v>
      </c>
      <c r="H2837" s="174" t="s">
        <v>59</v>
      </c>
      <c r="I2837" s="175">
        <v>5</v>
      </c>
      <c r="J2837" s="23"/>
    </row>
    <row r="2838" spans="1:10" x14ac:dyDescent="0.25">
      <c r="A2838" s="65" t="str">
        <f t="shared" si="44"/>
        <v>Totaal42278G4 (exclusief Den Haag)Totaal23 tot 30 jaarTotaalGeen onderwijs</v>
      </c>
      <c r="B2838" s="159" t="s">
        <v>8</v>
      </c>
      <c r="C2838" s="166">
        <v>42278</v>
      </c>
      <c r="D2838" s="159" t="s">
        <v>15</v>
      </c>
      <c r="E2838" s="159" t="s">
        <v>8</v>
      </c>
      <c r="F2838" s="159" t="s">
        <v>61</v>
      </c>
      <c r="G2838" s="159" t="s">
        <v>8</v>
      </c>
      <c r="H2838" s="159" t="s">
        <v>60</v>
      </c>
      <c r="I2838" s="175">
        <v>580</v>
      </c>
      <c r="J2838" s="23"/>
    </row>
    <row r="2839" spans="1:10" x14ac:dyDescent="0.25">
      <c r="A2839" s="65" t="str">
        <f t="shared" si="44"/>
        <v>Totaal42278G4 (exclusief Den Haag)Totaal23 tot 30 jaarSyriëTotaal</v>
      </c>
      <c r="B2839" s="159" t="s">
        <v>8</v>
      </c>
      <c r="C2839" s="166">
        <v>42278</v>
      </c>
      <c r="D2839" s="159" t="s">
        <v>15</v>
      </c>
      <c r="E2839" s="159" t="s">
        <v>8</v>
      </c>
      <c r="F2839" s="159" t="s">
        <v>61</v>
      </c>
      <c r="G2839" s="159" t="s">
        <v>23</v>
      </c>
      <c r="H2839" s="162" t="s">
        <v>8</v>
      </c>
      <c r="I2839" s="175">
        <v>280</v>
      </c>
      <c r="J2839" s="23"/>
    </row>
    <row r="2840" spans="1:10" x14ac:dyDescent="0.25">
      <c r="A2840" s="65" t="str">
        <f t="shared" si="44"/>
        <v xml:space="preserve">Totaal42278G4 (exclusief Den Haag)Totaal23 tot 30 jaarSyriëPrimair onderwijs </v>
      </c>
      <c r="B2840" s="159" t="s">
        <v>8</v>
      </c>
      <c r="C2840" s="166">
        <v>42278</v>
      </c>
      <c r="D2840" s="159" t="s">
        <v>15</v>
      </c>
      <c r="E2840" s="159" t="s">
        <v>8</v>
      </c>
      <c r="F2840" s="159" t="s">
        <v>61</v>
      </c>
      <c r="G2840" s="159" t="s">
        <v>23</v>
      </c>
      <c r="H2840" s="174" t="s">
        <v>55</v>
      </c>
      <c r="I2840" s="175">
        <v>0</v>
      </c>
      <c r="J2840" s="23"/>
    </row>
    <row r="2841" spans="1:10" x14ac:dyDescent="0.25">
      <c r="A2841" s="65" t="str">
        <f t="shared" si="44"/>
        <v>Totaal42278G4 (exclusief Den Haag)Totaal23 tot 30 jaarSyriëVoortgezet onderwijs</v>
      </c>
      <c r="B2841" s="159" t="s">
        <v>8</v>
      </c>
      <c r="C2841" s="166">
        <v>42278</v>
      </c>
      <c r="D2841" s="159" t="s">
        <v>15</v>
      </c>
      <c r="E2841" s="159" t="s">
        <v>8</v>
      </c>
      <c r="F2841" s="159" t="s">
        <v>61</v>
      </c>
      <c r="G2841" s="159" t="s">
        <v>23</v>
      </c>
      <c r="H2841" s="174" t="s">
        <v>56</v>
      </c>
      <c r="I2841" s="175">
        <v>0</v>
      </c>
      <c r="J2841" s="23"/>
    </row>
    <row r="2842" spans="1:10" x14ac:dyDescent="0.25">
      <c r="A2842" s="65" t="str">
        <f t="shared" si="44"/>
        <v xml:space="preserve">Totaal42278G4 (exclusief Den Haag)Totaal23 tot 30 jaarSyriëMiddelbaar beroepsonderwijs (mbo) </v>
      </c>
      <c r="B2842" s="159" t="s">
        <v>8</v>
      </c>
      <c r="C2842" s="166">
        <v>42278</v>
      </c>
      <c r="D2842" s="159" t="s">
        <v>15</v>
      </c>
      <c r="E2842" s="159" t="s">
        <v>8</v>
      </c>
      <c r="F2842" s="159" t="s">
        <v>61</v>
      </c>
      <c r="G2842" s="159" t="s">
        <v>23</v>
      </c>
      <c r="H2842" s="174" t="s">
        <v>57</v>
      </c>
      <c r="I2842" s="175">
        <v>0</v>
      </c>
      <c r="J2842" s="23"/>
    </row>
    <row r="2843" spans="1:10" x14ac:dyDescent="0.25">
      <c r="A2843" s="65" t="str">
        <f t="shared" si="44"/>
        <v xml:space="preserve">Totaal42278G4 (exclusief Den Haag)Totaal23 tot 30 jaarSyriëHoger beroepsonderwijs (hbo) </v>
      </c>
      <c r="B2843" s="159" t="s">
        <v>8</v>
      </c>
      <c r="C2843" s="166">
        <v>42278</v>
      </c>
      <c r="D2843" s="159" t="s">
        <v>15</v>
      </c>
      <c r="E2843" s="159" t="s">
        <v>8</v>
      </c>
      <c r="F2843" s="159" t="s">
        <v>61</v>
      </c>
      <c r="G2843" s="159" t="s">
        <v>23</v>
      </c>
      <c r="H2843" s="174" t="s">
        <v>58</v>
      </c>
      <c r="I2843" s="175">
        <v>0</v>
      </c>
      <c r="J2843" s="23"/>
    </row>
    <row r="2844" spans="1:10" x14ac:dyDescent="0.25">
      <c r="A2844" s="65" t="str">
        <f t="shared" si="44"/>
        <v xml:space="preserve">Totaal42278G4 (exclusief Den Haag)Totaal23 tot 30 jaarSyriëWetenschappelijk onderwijs (wo) </v>
      </c>
      <c r="B2844" s="159" t="s">
        <v>8</v>
      </c>
      <c r="C2844" s="166">
        <v>42278</v>
      </c>
      <c r="D2844" s="159" t="s">
        <v>15</v>
      </c>
      <c r="E2844" s="159" t="s">
        <v>8</v>
      </c>
      <c r="F2844" s="159" t="s">
        <v>61</v>
      </c>
      <c r="G2844" s="159" t="s">
        <v>23</v>
      </c>
      <c r="H2844" s="174" t="s">
        <v>59</v>
      </c>
      <c r="I2844" s="175">
        <v>0</v>
      </c>
      <c r="J2844" s="23"/>
    </row>
    <row r="2845" spans="1:10" x14ac:dyDescent="0.25">
      <c r="A2845" s="65" t="str">
        <f t="shared" si="44"/>
        <v>Totaal42278G4 (exclusief Den Haag)Totaal23 tot 30 jaarSyriëGeen onderwijs</v>
      </c>
      <c r="B2845" s="159" t="s">
        <v>8</v>
      </c>
      <c r="C2845" s="166">
        <v>42278</v>
      </c>
      <c r="D2845" s="159" t="s">
        <v>15</v>
      </c>
      <c r="E2845" s="159" t="s">
        <v>8</v>
      </c>
      <c r="F2845" s="159" t="s">
        <v>61</v>
      </c>
      <c r="G2845" s="159" t="s">
        <v>23</v>
      </c>
      <c r="H2845" s="159" t="s">
        <v>60</v>
      </c>
      <c r="I2845" s="175">
        <v>280</v>
      </c>
      <c r="J2845" s="23"/>
    </row>
    <row r="2846" spans="1:10" x14ac:dyDescent="0.25">
      <c r="A2846" s="65" t="str">
        <f t="shared" si="44"/>
        <v>Totaal42278G4 (exclusief Den Haag)Totaal23 tot 30 jaarEritreaTotaal</v>
      </c>
      <c r="B2846" s="159" t="s">
        <v>8</v>
      </c>
      <c r="C2846" s="166">
        <v>42278</v>
      </c>
      <c r="D2846" s="159" t="s">
        <v>15</v>
      </c>
      <c r="E2846" s="159" t="s">
        <v>8</v>
      </c>
      <c r="F2846" s="159" t="s">
        <v>61</v>
      </c>
      <c r="G2846" s="159" t="s">
        <v>24</v>
      </c>
      <c r="H2846" s="162" t="s">
        <v>8</v>
      </c>
      <c r="I2846" s="175">
        <v>170</v>
      </c>
      <c r="J2846" s="23"/>
    </row>
    <row r="2847" spans="1:10" x14ac:dyDescent="0.25">
      <c r="A2847" s="65" t="str">
        <f t="shared" si="44"/>
        <v xml:space="preserve">Totaal42278G4 (exclusief Den Haag)Totaal23 tot 30 jaarEritreaPrimair onderwijs </v>
      </c>
      <c r="B2847" s="159" t="s">
        <v>8</v>
      </c>
      <c r="C2847" s="166">
        <v>42278</v>
      </c>
      <c r="D2847" s="159" t="s">
        <v>15</v>
      </c>
      <c r="E2847" s="159" t="s">
        <v>8</v>
      </c>
      <c r="F2847" s="159" t="s">
        <v>61</v>
      </c>
      <c r="G2847" s="159" t="s">
        <v>24</v>
      </c>
      <c r="H2847" s="174" t="s">
        <v>55</v>
      </c>
      <c r="I2847" s="175">
        <v>0</v>
      </c>
      <c r="J2847" s="23"/>
    </row>
    <row r="2848" spans="1:10" x14ac:dyDescent="0.25">
      <c r="A2848" s="65" t="str">
        <f t="shared" si="44"/>
        <v>Totaal42278G4 (exclusief Den Haag)Totaal23 tot 30 jaarEritreaVoortgezet onderwijs</v>
      </c>
      <c r="B2848" s="159" t="s">
        <v>8</v>
      </c>
      <c r="C2848" s="166">
        <v>42278</v>
      </c>
      <c r="D2848" s="159" t="s">
        <v>15</v>
      </c>
      <c r="E2848" s="159" t="s">
        <v>8</v>
      </c>
      <c r="F2848" s="159" t="s">
        <v>61</v>
      </c>
      <c r="G2848" s="159" t="s">
        <v>24</v>
      </c>
      <c r="H2848" s="174" t="s">
        <v>56</v>
      </c>
      <c r="I2848" s="175">
        <v>0</v>
      </c>
      <c r="J2848" s="23"/>
    </row>
    <row r="2849" spans="1:10" x14ac:dyDescent="0.25">
      <c r="A2849" s="65" t="str">
        <f t="shared" si="44"/>
        <v xml:space="preserve">Totaal42278G4 (exclusief Den Haag)Totaal23 tot 30 jaarEritreaMiddelbaar beroepsonderwijs (mbo) </v>
      </c>
      <c r="B2849" s="159" t="s">
        <v>8</v>
      </c>
      <c r="C2849" s="166">
        <v>42278</v>
      </c>
      <c r="D2849" s="159" t="s">
        <v>15</v>
      </c>
      <c r="E2849" s="159" t="s">
        <v>8</v>
      </c>
      <c r="F2849" s="159" t="s">
        <v>61</v>
      </c>
      <c r="G2849" s="159" t="s">
        <v>24</v>
      </c>
      <c r="H2849" s="174" t="s">
        <v>57</v>
      </c>
      <c r="I2849" s="175">
        <v>0</v>
      </c>
      <c r="J2849" s="23"/>
    </row>
    <row r="2850" spans="1:10" x14ac:dyDescent="0.25">
      <c r="A2850" s="65" t="str">
        <f t="shared" si="44"/>
        <v xml:space="preserve">Totaal42278G4 (exclusief Den Haag)Totaal23 tot 30 jaarEritreaHoger beroepsonderwijs (hbo) </v>
      </c>
      <c r="B2850" s="159" t="s">
        <v>8</v>
      </c>
      <c r="C2850" s="166">
        <v>42278</v>
      </c>
      <c r="D2850" s="159" t="s">
        <v>15</v>
      </c>
      <c r="E2850" s="159" t="s">
        <v>8</v>
      </c>
      <c r="F2850" s="159" t="s">
        <v>61</v>
      </c>
      <c r="G2850" s="159" t="s">
        <v>24</v>
      </c>
      <c r="H2850" s="174" t="s">
        <v>58</v>
      </c>
      <c r="I2850" s="175">
        <v>0</v>
      </c>
      <c r="J2850" s="23"/>
    </row>
    <row r="2851" spans="1:10" x14ac:dyDescent="0.25">
      <c r="A2851" s="65" t="str">
        <f t="shared" si="44"/>
        <v xml:space="preserve">Totaal42278G4 (exclusief Den Haag)Totaal23 tot 30 jaarEritreaWetenschappelijk onderwijs (wo) </v>
      </c>
      <c r="B2851" s="159" t="s">
        <v>8</v>
      </c>
      <c r="C2851" s="166">
        <v>42278</v>
      </c>
      <c r="D2851" s="159" t="s">
        <v>15</v>
      </c>
      <c r="E2851" s="159" t="s">
        <v>8</v>
      </c>
      <c r="F2851" s="159" t="s">
        <v>61</v>
      </c>
      <c r="G2851" s="159" t="s">
        <v>24</v>
      </c>
      <c r="H2851" s="174" t="s">
        <v>59</v>
      </c>
      <c r="I2851" s="175">
        <v>0</v>
      </c>
      <c r="J2851" s="23"/>
    </row>
    <row r="2852" spans="1:10" x14ac:dyDescent="0.25">
      <c r="A2852" s="65" t="str">
        <f t="shared" si="44"/>
        <v>Totaal42278G4 (exclusief Den Haag)Totaal23 tot 30 jaarEritreaGeen onderwijs</v>
      </c>
      <c r="B2852" s="159" t="s">
        <v>8</v>
      </c>
      <c r="C2852" s="166">
        <v>42278</v>
      </c>
      <c r="D2852" s="159" t="s">
        <v>15</v>
      </c>
      <c r="E2852" s="159" t="s">
        <v>8</v>
      </c>
      <c r="F2852" s="159" t="s">
        <v>61</v>
      </c>
      <c r="G2852" s="159" t="s">
        <v>24</v>
      </c>
      <c r="H2852" s="159" t="s">
        <v>60</v>
      </c>
      <c r="I2852" s="175">
        <v>170</v>
      </c>
      <c r="J2852" s="23"/>
    </row>
    <row r="2853" spans="1:10" x14ac:dyDescent="0.25">
      <c r="A2853" s="65" t="str">
        <f t="shared" si="44"/>
        <v>Totaal42278G4 (exclusief Den Haag)Totaal23 tot 30 jaarOverigTotaal</v>
      </c>
      <c r="B2853" s="159" t="s">
        <v>8</v>
      </c>
      <c r="C2853" s="166">
        <v>42278</v>
      </c>
      <c r="D2853" s="159" t="s">
        <v>15</v>
      </c>
      <c r="E2853" s="159" t="s">
        <v>8</v>
      </c>
      <c r="F2853" s="159" t="s">
        <v>61</v>
      </c>
      <c r="G2853" s="159" t="s">
        <v>25</v>
      </c>
      <c r="H2853" s="162" t="s">
        <v>8</v>
      </c>
      <c r="I2853" s="175">
        <v>145</v>
      </c>
      <c r="J2853" s="23"/>
    </row>
    <row r="2854" spans="1:10" x14ac:dyDescent="0.25">
      <c r="A2854" s="65" t="str">
        <f t="shared" si="44"/>
        <v xml:space="preserve">Totaal42278G4 (exclusief Den Haag)Totaal23 tot 30 jaarOverigPrimair onderwijs </v>
      </c>
      <c r="B2854" s="159" t="s">
        <v>8</v>
      </c>
      <c r="C2854" s="166">
        <v>42278</v>
      </c>
      <c r="D2854" s="159" t="s">
        <v>15</v>
      </c>
      <c r="E2854" s="159" t="s">
        <v>8</v>
      </c>
      <c r="F2854" s="159" t="s">
        <v>61</v>
      </c>
      <c r="G2854" s="159" t="s">
        <v>25</v>
      </c>
      <c r="H2854" s="174" t="s">
        <v>55</v>
      </c>
      <c r="I2854" s="175">
        <v>0</v>
      </c>
      <c r="J2854" s="23"/>
    </row>
    <row r="2855" spans="1:10" x14ac:dyDescent="0.25">
      <c r="A2855" s="65" t="str">
        <f t="shared" si="44"/>
        <v>Totaal42278G4 (exclusief Den Haag)Totaal23 tot 30 jaarOverigVoortgezet onderwijs</v>
      </c>
      <c r="B2855" s="159" t="s">
        <v>8</v>
      </c>
      <c r="C2855" s="166">
        <v>42278</v>
      </c>
      <c r="D2855" s="159" t="s">
        <v>15</v>
      </c>
      <c r="E2855" s="159" t="s">
        <v>8</v>
      </c>
      <c r="F2855" s="159" t="s">
        <v>61</v>
      </c>
      <c r="G2855" s="159" t="s">
        <v>25</v>
      </c>
      <c r="H2855" s="174" t="s">
        <v>56</v>
      </c>
      <c r="I2855" s="175">
        <v>5</v>
      </c>
      <c r="J2855" s="23"/>
    </row>
    <row r="2856" spans="1:10" x14ac:dyDescent="0.25">
      <c r="A2856" s="65" t="str">
        <f t="shared" si="44"/>
        <v xml:space="preserve">Totaal42278G4 (exclusief Den Haag)Totaal23 tot 30 jaarOverigMiddelbaar beroepsonderwijs (mbo) </v>
      </c>
      <c r="B2856" s="159" t="s">
        <v>8</v>
      </c>
      <c r="C2856" s="166">
        <v>42278</v>
      </c>
      <c r="D2856" s="159" t="s">
        <v>15</v>
      </c>
      <c r="E2856" s="159" t="s">
        <v>8</v>
      </c>
      <c r="F2856" s="159" t="s">
        <v>61</v>
      </c>
      <c r="G2856" s="159" t="s">
        <v>25</v>
      </c>
      <c r="H2856" s="174" t="s">
        <v>57</v>
      </c>
      <c r="I2856" s="175">
        <v>5</v>
      </c>
      <c r="J2856" s="23"/>
    </row>
    <row r="2857" spans="1:10" x14ac:dyDescent="0.25">
      <c r="A2857" s="65" t="str">
        <f t="shared" si="44"/>
        <v xml:space="preserve">Totaal42278G4 (exclusief Den Haag)Totaal23 tot 30 jaarOverigHoger beroepsonderwijs (hbo) </v>
      </c>
      <c r="B2857" s="159" t="s">
        <v>8</v>
      </c>
      <c r="C2857" s="166">
        <v>42278</v>
      </c>
      <c r="D2857" s="159" t="s">
        <v>15</v>
      </c>
      <c r="E2857" s="159" t="s">
        <v>8</v>
      </c>
      <c r="F2857" s="159" t="s">
        <v>61</v>
      </c>
      <c r="G2857" s="159" t="s">
        <v>25</v>
      </c>
      <c r="H2857" s="174" t="s">
        <v>58</v>
      </c>
      <c r="I2857" s="175">
        <v>5</v>
      </c>
      <c r="J2857" s="23"/>
    </row>
    <row r="2858" spans="1:10" x14ac:dyDescent="0.25">
      <c r="A2858" s="65" t="str">
        <f t="shared" si="44"/>
        <v xml:space="preserve">Totaal42278G4 (exclusief Den Haag)Totaal23 tot 30 jaarOverigWetenschappelijk onderwijs (wo) </v>
      </c>
      <c r="B2858" s="159" t="s">
        <v>8</v>
      </c>
      <c r="C2858" s="166">
        <v>42278</v>
      </c>
      <c r="D2858" s="159" t="s">
        <v>15</v>
      </c>
      <c r="E2858" s="159" t="s">
        <v>8</v>
      </c>
      <c r="F2858" s="159" t="s">
        <v>61</v>
      </c>
      <c r="G2858" s="159" t="s">
        <v>25</v>
      </c>
      <c r="H2858" s="174" t="s">
        <v>59</v>
      </c>
      <c r="I2858" s="175">
        <v>5</v>
      </c>
      <c r="J2858" s="23"/>
    </row>
    <row r="2859" spans="1:10" x14ac:dyDescent="0.25">
      <c r="A2859" s="65" t="str">
        <f t="shared" si="44"/>
        <v>Totaal42278G4 (exclusief Den Haag)Totaal23 tot 30 jaarOverigGeen onderwijs</v>
      </c>
      <c r="B2859" s="159" t="s">
        <v>8</v>
      </c>
      <c r="C2859" s="166">
        <v>42278</v>
      </c>
      <c r="D2859" s="159" t="s">
        <v>15</v>
      </c>
      <c r="E2859" s="159" t="s">
        <v>8</v>
      </c>
      <c r="F2859" s="159" t="s">
        <v>61</v>
      </c>
      <c r="G2859" s="159" t="s">
        <v>25</v>
      </c>
      <c r="H2859" s="159" t="s">
        <v>60</v>
      </c>
      <c r="I2859" s="175">
        <v>130</v>
      </c>
      <c r="J2859" s="23"/>
    </row>
    <row r="2860" spans="1:10" x14ac:dyDescent="0.25">
      <c r="A2860" s="65" t="str">
        <f t="shared" si="44"/>
        <v>Totaal42278G4 (exclusief Den Haag)ManTotaalTotaalTotaal</v>
      </c>
      <c r="B2860" s="159" t="s">
        <v>8</v>
      </c>
      <c r="C2860" s="166">
        <v>42278</v>
      </c>
      <c r="D2860" s="159" t="s">
        <v>15</v>
      </c>
      <c r="E2860" s="159" t="s">
        <v>28</v>
      </c>
      <c r="F2860" s="159" t="s">
        <v>8</v>
      </c>
      <c r="G2860" s="159" t="s">
        <v>8</v>
      </c>
      <c r="H2860" s="162" t="s">
        <v>8</v>
      </c>
      <c r="I2860" s="175">
        <v>760</v>
      </c>
      <c r="J2860" s="23"/>
    </row>
    <row r="2861" spans="1:10" x14ac:dyDescent="0.25">
      <c r="A2861" s="65" t="str">
        <f t="shared" si="44"/>
        <v xml:space="preserve">Totaal42278G4 (exclusief Den Haag)ManTotaalTotaalPrimair onderwijs </v>
      </c>
      <c r="B2861" s="159" t="s">
        <v>8</v>
      </c>
      <c r="C2861" s="166">
        <v>42278</v>
      </c>
      <c r="D2861" s="159" t="s">
        <v>15</v>
      </c>
      <c r="E2861" s="159" t="s">
        <v>28</v>
      </c>
      <c r="F2861" s="159" t="s">
        <v>8</v>
      </c>
      <c r="G2861" s="159" t="s">
        <v>8</v>
      </c>
      <c r="H2861" s="174" t="s">
        <v>55</v>
      </c>
      <c r="I2861" s="175">
        <v>110</v>
      </c>
      <c r="J2861" s="23"/>
    </row>
    <row r="2862" spans="1:10" x14ac:dyDescent="0.25">
      <c r="A2862" s="65" t="str">
        <f t="shared" si="44"/>
        <v>Totaal42278G4 (exclusief Den Haag)ManTotaalTotaalVoortgezet onderwijs</v>
      </c>
      <c r="B2862" s="159" t="s">
        <v>8</v>
      </c>
      <c r="C2862" s="166">
        <v>42278</v>
      </c>
      <c r="D2862" s="159" t="s">
        <v>15</v>
      </c>
      <c r="E2862" s="159" t="s">
        <v>28</v>
      </c>
      <c r="F2862" s="159" t="s">
        <v>8</v>
      </c>
      <c r="G2862" s="159" t="s">
        <v>8</v>
      </c>
      <c r="H2862" s="174" t="s">
        <v>56</v>
      </c>
      <c r="I2862" s="175">
        <v>60</v>
      </c>
      <c r="J2862" s="23"/>
    </row>
    <row r="2863" spans="1:10" x14ac:dyDescent="0.25">
      <c r="A2863" s="65" t="str">
        <f t="shared" si="44"/>
        <v xml:space="preserve">Totaal42278G4 (exclusief Den Haag)ManTotaalTotaalMiddelbaar beroepsonderwijs (mbo) </v>
      </c>
      <c r="B2863" s="159" t="s">
        <v>8</v>
      </c>
      <c r="C2863" s="166">
        <v>42278</v>
      </c>
      <c r="D2863" s="159" t="s">
        <v>15</v>
      </c>
      <c r="E2863" s="159" t="s">
        <v>28</v>
      </c>
      <c r="F2863" s="159" t="s">
        <v>8</v>
      </c>
      <c r="G2863" s="159" t="s">
        <v>8</v>
      </c>
      <c r="H2863" s="174" t="s">
        <v>57</v>
      </c>
      <c r="I2863" s="175">
        <v>15</v>
      </c>
      <c r="J2863" s="23"/>
    </row>
    <row r="2864" spans="1:10" x14ac:dyDescent="0.25">
      <c r="A2864" s="65" t="str">
        <f t="shared" si="44"/>
        <v xml:space="preserve">Totaal42278G4 (exclusief Den Haag)ManTotaalTotaalHoger beroepsonderwijs (hbo) </v>
      </c>
      <c r="B2864" s="159" t="s">
        <v>8</v>
      </c>
      <c r="C2864" s="166">
        <v>42278</v>
      </c>
      <c r="D2864" s="159" t="s">
        <v>15</v>
      </c>
      <c r="E2864" s="159" t="s">
        <v>28</v>
      </c>
      <c r="F2864" s="159" t="s">
        <v>8</v>
      </c>
      <c r="G2864" s="159" t="s">
        <v>8</v>
      </c>
      <c r="H2864" s="174" t="s">
        <v>58</v>
      </c>
      <c r="I2864" s="175">
        <v>0</v>
      </c>
      <c r="J2864" s="23"/>
    </row>
    <row r="2865" spans="1:10" x14ac:dyDescent="0.25">
      <c r="A2865" s="65" t="str">
        <f t="shared" si="44"/>
        <v xml:space="preserve">Totaal42278G4 (exclusief Den Haag)ManTotaalTotaalWetenschappelijk onderwijs (wo) </v>
      </c>
      <c r="B2865" s="159" t="s">
        <v>8</v>
      </c>
      <c r="C2865" s="166">
        <v>42278</v>
      </c>
      <c r="D2865" s="159" t="s">
        <v>15</v>
      </c>
      <c r="E2865" s="159" t="s">
        <v>28</v>
      </c>
      <c r="F2865" s="159" t="s">
        <v>8</v>
      </c>
      <c r="G2865" s="159" t="s">
        <v>8</v>
      </c>
      <c r="H2865" s="174" t="s">
        <v>59</v>
      </c>
      <c r="I2865" s="175">
        <v>0</v>
      </c>
      <c r="J2865" s="23"/>
    </row>
    <row r="2866" spans="1:10" x14ac:dyDescent="0.25">
      <c r="A2866" s="65" t="str">
        <f t="shared" si="44"/>
        <v>Totaal42278G4 (exclusief Den Haag)ManTotaalTotaalGeen onderwijs</v>
      </c>
      <c r="B2866" s="159" t="s">
        <v>8</v>
      </c>
      <c r="C2866" s="166">
        <v>42278</v>
      </c>
      <c r="D2866" s="159" t="s">
        <v>15</v>
      </c>
      <c r="E2866" s="159" t="s">
        <v>28</v>
      </c>
      <c r="F2866" s="159" t="s">
        <v>8</v>
      </c>
      <c r="G2866" s="159" t="s">
        <v>8</v>
      </c>
      <c r="H2866" s="159" t="s">
        <v>60</v>
      </c>
      <c r="I2866" s="175">
        <v>585</v>
      </c>
      <c r="J2866" s="23"/>
    </row>
    <row r="2867" spans="1:10" x14ac:dyDescent="0.25">
      <c r="A2867" s="65" t="str">
        <f t="shared" si="44"/>
        <v>Totaal42278G4 (exclusief Den Haag)ManTotaalSyriëTotaal</v>
      </c>
      <c r="B2867" s="159" t="s">
        <v>8</v>
      </c>
      <c r="C2867" s="166">
        <v>42278</v>
      </c>
      <c r="D2867" s="159" t="s">
        <v>15</v>
      </c>
      <c r="E2867" s="159" t="s">
        <v>28</v>
      </c>
      <c r="F2867" s="159" t="s">
        <v>8</v>
      </c>
      <c r="G2867" s="159" t="s">
        <v>23</v>
      </c>
      <c r="H2867" s="162" t="s">
        <v>8</v>
      </c>
      <c r="I2867" s="175">
        <v>385</v>
      </c>
      <c r="J2867" s="23"/>
    </row>
    <row r="2868" spans="1:10" x14ac:dyDescent="0.25">
      <c r="A2868" s="65" t="str">
        <f t="shared" si="44"/>
        <v xml:space="preserve">Totaal42278G4 (exclusief Den Haag)ManTotaalSyriëPrimair onderwijs </v>
      </c>
      <c r="B2868" s="159" t="s">
        <v>8</v>
      </c>
      <c r="C2868" s="166">
        <v>42278</v>
      </c>
      <c r="D2868" s="159" t="s">
        <v>15</v>
      </c>
      <c r="E2868" s="159" t="s">
        <v>28</v>
      </c>
      <c r="F2868" s="159" t="s">
        <v>8</v>
      </c>
      <c r="G2868" s="159" t="s">
        <v>23</v>
      </c>
      <c r="H2868" s="174" t="s">
        <v>55</v>
      </c>
      <c r="I2868" s="175">
        <v>65</v>
      </c>
      <c r="J2868" s="23"/>
    </row>
    <row r="2869" spans="1:10" x14ac:dyDescent="0.25">
      <c r="A2869" s="65" t="str">
        <f t="shared" si="44"/>
        <v>Totaal42278G4 (exclusief Den Haag)ManTotaalSyriëVoortgezet onderwijs</v>
      </c>
      <c r="B2869" s="159" t="s">
        <v>8</v>
      </c>
      <c r="C2869" s="166">
        <v>42278</v>
      </c>
      <c r="D2869" s="159" t="s">
        <v>15</v>
      </c>
      <c r="E2869" s="159" t="s">
        <v>28</v>
      </c>
      <c r="F2869" s="159" t="s">
        <v>8</v>
      </c>
      <c r="G2869" s="159" t="s">
        <v>23</v>
      </c>
      <c r="H2869" s="174" t="s">
        <v>56</v>
      </c>
      <c r="I2869" s="175">
        <v>25</v>
      </c>
      <c r="J2869" s="23"/>
    </row>
    <row r="2870" spans="1:10" x14ac:dyDescent="0.25">
      <c r="A2870" s="65" t="str">
        <f t="shared" si="44"/>
        <v xml:space="preserve">Totaal42278G4 (exclusief Den Haag)ManTotaalSyriëMiddelbaar beroepsonderwijs (mbo) </v>
      </c>
      <c r="B2870" s="159" t="s">
        <v>8</v>
      </c>
      <c r="C2870" s="166">
        <v>42278</v>
      </c>
      <c r="D2870" s="159" t="s">
        <v>15</v>
      </c>
      <c r="E2870" s="159" t="s">
        <v>28</v>
      </c>
      <c r="F2870" s="159" t="s">
        <v>8</v>
      </c>
      <c r="G2870" s="159" t="s">
        <v>23</v>
      </c>
      <c r="H2870" s="174" t="s">
        <v>57</v>
      </c>
      <c r="I2870" s="175">
        <v>0</v>
      </c>
      <c r="J2870" s="23"/>
    </row>
    <row r="2871" spans="1:10" x14ac:dyDescent="0.25">
      <c r="A2871" s="65" t="str">
        <f t="shared" si="44"/>
        <v xml:space="preserve">Totaal42278G4 (exclusief Den Haag)ManTotaalSyriëHoger beroepsonderwijs (hbo) </v>
      </c>
      <c r="B2871" s="159" t="s">
        <v>8</v>
      </c>
      <c r="C2871" s="166">
        <v>42278</v>
      </c>
      <c r="D2871" s="159" t="s">
        <v>15</v>
      </c>
      <c r="E2871" s="159" t="s">
        <v>28</v>
      </c>
      <c r="F2871" s="159" t="s">
        <v>8</v>
      </c>
      <c r="G2871" s="159" t="s">
        <v>23</v>
      </c>
      <c r="H2871" s="174" t="s">
        <v>58</v>
      </c>
      <c r="I2871" s="175">
        <v>0</v>
      </c>
      <c r="J2871" s="23"/>
    </row>
    <row r="2872" spans="1:10" x14ac:dyDescent="0.25">
      <c r="A2872" s="65" t="str">
        <f t="shared" si="44"/>
        <v xml:space="preserve">Totaal42278G4 (exclusief Den Haag)ManTotaalSyriëWetenschappelijk onderwijs (wo) </v>
      </c>
      <c r="B2872" s="159" t="s">
        <v>8</v>
      </c>
      <c r="C2872" s="166">
        <v>42278</v>
      </c>
      <c r="D2872" s="159" t="s">
        <v>15</v>
      </c>
      <c r="E2872" s="159" t="s">
        <v>28</v>
      </c>
      <c r="F2872" s="159" t="s">
        <v>8</v>
      </c>
      <c r="G2872" s="159" t="s">
        <v>23</v>
      </c>
      <c r="H2872" s="174" t="s">
        <v>59</v>
      </c>
      <c r="I2872" s="175">
        <v>0</v>
      </c>
      <c r="J2872" s="23"/>
    </row>
    <row r="2873" spans="1:10" x14ac:dyDescent="0.25">
      <c r="A2873" s="65" t="str">
        <f t="shared" si="44"/>
        <v>Totaal42278G4 (exclusief Den Haag)ManTotaalSyriëGeen onderwijs</v>
      </c>
      <c r="B2873" s="159" t="s">
        <v>8</v>
      </c>
      <c r="C2873" s="166">
        <v>42278</v>
      </c>
      <c r="D2873" s="159" t="s">
        <v>15</v>
      </c>
      <c r="E2873" s="159" t="s">
        <v>28</v>
      </c>
      <c r="F2873" s="159" t="s">
        <v>8</v>
      </c>
      <c r="G2873" s="159" t="s">
        <v>23</v>
      </c>
      <c r="H2873" s="159" t="s">
        <v>60</v>
      </c>
      <c r="I2873" s="175">
        <v>295</v>
      </c>
      <c r="J2873" s="23"/>
    </row>
    <row r="2874" spans="1:10" x14ac:dyDescent="0.25">
      <c r="A2874" s="65" t="str">
        <f t="shared" si="44"/>
        <v>Totaal42278G4 (exclusief Den Haag)ManTotaalEritreaTotaal</v>
      </c>
      <c r="B2874" s="159" t="s">
        <v>8</v>
      </c>
      <c r="C2874" s="166">
        <v>42278</v>
      </c>
      <c r="D2874" s="159" t="s">
        <v>15</v>
      </c>
      <c r="E2874" s="159" t="s">
        <v>28</v>
      </c>
      <c r="F2874" s="159" t="s">
        <v>8</v>
      </c>
      <c r="G2874" s="159" t="s">
        <v>24</v>
      </c>
      <c r="H2874" s="162" t="s">
        <v>8</v>
      </c>
      <c r="I2874" s="175">
        <v>185</v>
      </c>
      <c r="J2874" s="23"/>
    </row>
    <row r="2875" spans="1:10" x14ac:dyDescent="0.25">
      <c r="A2875" s="65" t="str">
        <f t="shared" si="44"/>
        <v xml:space="preserve">Totaal42278G4 (exclusief Den Haag)ManTotaalEritreaPrimair onderwijs </v>
      </c>
      <c r="B2875" s="159" t="s">
        <v>8</v>
      </c>
      <c r="C2875" s="166">
        <v>42278</v>
      </c>
      <c r="D2875" s="159" t="s">
        <v>15</v>
      </c>
      <c r="E2875" s="159" t="s">
        <v>28</v>
      </c>
      <c r="F2875" s="159" t="s">
        <v>8</v>
      </c>
      <c r="G2875" s="159" t="s">
        <v>24</v>
      </c>
      <c r="H2875" s="174" t="s">
        <v>55</v>
      </c>
      <c r="I2875" s="175">
        <v>10</v>
      </c>
      <c r="J2875" s="23"/>
    </row>
    <row r="2876" spans="1:10" x14ac:dyDescent="0.25">
      <c r="A2876" s="65" t="str">
        <f t="shared" si="44"/>
        <v>Totaal42278G4 (exclusief Den Haag)ManTotaalEritreaVoortgezet onderwijs</v>
      </c>
      <c r="B2876" s="159" t="s">
        <v>8</v>
      </c>
      <c r="C2876" s="166">
        <v>42278</v>
      </c>
      <c r="D2876" s="159" t="s">
        <v>15</v>
      </c>
      <c r="E2876" s="159" t="s">
        <v>28</v>
      </c>
      <c r="F2876" s="159" t="s">
        <v>8</v>
      </c>
      <c r="G2876" s="159" t="s">
        <v>24</v>
      </c>
      <c r="H2876" s="174" t="s">
        <v>56</v>
      </c>
      <c r="I2876" s="175">
        <v>5</v>
      </c>
      <c r="J2876" s="23"/>
    </row>
    <row r="2877" spans="1:10" x14ac:dyDescent="0.25">
      <c r="A2877" s="65" t="str">
        <f t="shared" si="44"/>
        <v xml:space="preserve">Totaal42278G4 (exclusief Den Haag)ManTotaalEritreaMiddelbaar beroepsonderwijs (mbo) </v>
      </c>
      <c r="B2877" s="159" t="s">
        <v>8</v>
      </c>
      <c r="C2877" s="166">
        <v>42278</v>
      </c>
      <c r="D2877" s="159" t="s">
        <v>15</v>
      </c>
      <c r="E2877" s="159" t="s">
        <v>28</v>
      </c>
      <c r="F2877" s="159" t="s">
        <v>8</v>
      </c>
      <c r="G2877" s="159" t="s">
        <v>24</v>
      </c>
      <c r="H2877" s="174" t="s">
        <v>57</v>
      </c>
      <c r="I2877" s="175">
        <v>0</v>
      </c>
      <c r="J2877" s="23"/>
    </row>
    <row r="2878" spans="1:10" x14ac:dyDescent="0.25">
      <c r="A2878" s="65" t="str">
        <f t="shared" si="44"/>
        <v xml:space="preserve">Totaal42278G4 (exclusief Den Haag)ManTotaalEritreaHoger beroepsonderwijs (hbo) </v>
      </c>
      <c r="B2878" s="159" t="s">
        <v>8</v>
      </c>
      <c r="C2878" s="166">
        <v>42278</v>
      </c>
      <c r="D2878" s="159" t="s">
        <v>15</v>
      </c>
      <c r="E2878" s="159" t="s">
        <v>28</v>
      </c>
      <c r="F2878" s="159" t="s">
        <v>8</v>
      </c>
      <c r="G2878" s="159" t="s">
        <v>24</v>
      </c>
      <c r="H2878" s="174" t="s">
        <v>58</v>
      </c>
      <c r="I2878" s="175">
        <v>0</v>
      </c>
      <c r="J2878" s="23"/>
    </row>
    <row r="2879" spans="1:10" x14ac:dyDescent="0.25">
      <c r="A2879" s="65" t="str">
        <f t="shared" si="44"/>
        <v xml:space="preserve">Totaal42278G4 (exclusief Den Haag)ManTotaalEritreaWetenschappelijk onderwijs (wo) </v>
      </c>
      <c r="B2879" s="159" t="s">
        <v>8</v>
      </c>
      <c r="C2879" s="166">
        <v>42278</v>
      </c>
      <c r="D2879" s="159" t="s">
        <v>15</v>
      </c>
      <c r="E2879" s="159" t="s">
        <v>28</v>
      </c>
      <c r="F2879" s="159" t="s">
        <v>8</v>
      </c>
      <c r="G2879" s="159" t="s">
        <v>24</v>
      </c>
      <c r="H2879" s="174" t="s">
        <v>59</v>
      </c>
      <c r="I2879" s="175">
        <v>0</v>
      </c>
      <c r="J2879" s="23"/>
    </row>
    <row r="2880" spans="1:10" x14ac:dyDescent="0.25">
      <c r="A2880" s="65" t="str">
        <f t="shared" si="44"/>
        <v>Totaal42278G4 (exclusief Den Haag)ManTotaalEritreaGeen onderwijs</v>
      </c>
      <c r="B2880" s="159" t="s">
        <v>8</v>
      </c>
      <c r="C2880" s="166">
        <v>42278</v>
      </c>
      <c r="D2880" s="159" t="s">
        <v>15</v>
      </c>
      <c r="E2880" s="159" t="s">
        <v>28</v>
      </c>
      <c r="F2880" s="159" t="s">
        <v>8</v>
      </c>
      <c r="G2880" s="159" t="s">
        <v>24</v>
      </c>
      <c r="H2880" s="159" t="s">
        <v>60</v>
      </c>
      <c r="I2880" s="175">
        <v>165</v>
      </c>
      <c r="J2880" s="23"/>
    </row>
    <row r="2881" spans="1:10" x14ac:dyDescent="0.25">
      <c r="A2881" s="65" t="str">
        <f t="shared" si="44"/>
        <v>Totaal42278G4 (exclusief Den Haag)ManTotaalOverigTotaal</v>
      </c>
      <c r="B2881" s="159" t="s">
        <v>8</v>
      </c>
      <c r="C2881" s="166">
        <v>42278</v>
      </c>
      <c r="D2881" s="159" t="s">
        <v>15</v>
      </c>
      <c r="E2881" s="159" t="s">
        <v>28</v>
      </c>
      <c r="F2881" s="159" t="s">
        <v>8</v>
      </c>
      <c r="G2881" s="159" t="s">
        <v>25</v>
      </c>
      <c r="H2881" s="162" t="s">
        <v>8</v>
      </c>
      <c r="I2881" s="175">
        <v>190</v>
      </c>
      <c r="J2881" s="23"/>
    </row>
    <row r="2882" spans="1:10" x14ac:dyDescent="0.25">
      <c r="A2882" s="65" t="str">
        <f t="shared" si="44"/>
        <v xml:space="preserve">Totaal42278G4 (exclusief Den Haag)ManTotaalOverigPrimair onderwijs </v>
      </c>
      <c r="B2882" s="159" t="s">
        <v>8</v>
      </c>
      <c r="C2882" s="166">
        <v>42278</v>
      </c>
      <c r="D2882" s="159" t="s">
        <v>15</v>
      </c>
      <c r="E2882" s="159" t="s">
        <v>28</v>
      </c>
      <c r="F2882" s="159" t="s">
        <v>8</v>
      </c>
      <c r="G2882" s="159" t="s">
        <v>25</v>
      </c>
      <c r="H2882" s="174" t="s">
        <v>55</v>
      </c>
      <c r="I2882" s="175">
        <v>35</v>
      </c>
      <c r="J2882" s="23"/>
    </row>
    <row r="2883" spans="1:10" x14ac:dyDescent="0.25">
      <c r="A2883" s="65" t="str">
        <f t="shared" si="44"/>
        <v>Totaal42278G4 (exclusief Den Haag)ManTotaalOverigVoortgezet onderwijs</v>
      </c>
      <c r="B2883" s="159" t="s">
        <v>8</v>
      </c>
      <c r="C2883" s="166">
        <v>42278</v>
      </c>
      <c r="D2883" s="159" t="s">
        <v>15</v>
      </c>
      <c r="E2883" s="159" t="s">
        <v>28</v>
      </c>
      <c r="F2883" s="159" t="s">
        <v>8</v>
      </c>
      <c r="G2883" s="159" t="s">
        <v>25</v>
      </c>
      <c r="H2883" s="174" t="s">
        <v>56</v>
      </c>
      <c r="I2883" s="175">
        <v>25</v>
      </c>
      <c r="J2883" s="23"/>
    </row>
    <row r="2884" spans="1:10" x14ac:dyDescent="0.25">
      <c r="A2884" s="65" t="str">
        <f t="shared" si="44"/>
        <v xml:space="preserve">Totaal42278G4 (exclusief Den Haag)ManTotaalOverigMiddelbaar beroepsonderwijs (mbo) </v>
      </c>
      <c r="B2884" s="159" t="s">
        <v>8</v>
      </c>
      <c r="C2884" s="166">
        <v>42278</v>
      </c>
      <c r="D2884" s="159" t="s">
        <v>15</v>
      </c>
      <c r="E2884" s="159" t="s">
        <v>28</v>
      </c>
      <c r="F2884" s="159" t="s">
        <v>8</v>
      </c>
      <c r="G2884" s="159" t="s">
        <v>25</v>
      </c>
      <c r="H2884" s="174" t="s">
        <v>57</v>
      </c>
      <c r="I2884" s="175">
        <v>10</v>
      </c>
      <c r="J2884" s="23"/>
    </row>
    <row r="2885" spans="1:10" x14ac:dyDescent="0.25">
      <c r="A2885" s="65" t="str">
        <f t="shared" ref="A2885:A2948" si="45">B2885&amp;C2885&amp;D2885&amp;E2885&amp;F2885&amp;G2885&amp;H2885</f>
        <v xml:space="preserve">Totaal42278G4 (exclusief Den Haag)ManTotaalOverigHoger beroepsonderwijs (hbo) </v>
      </c>
      <c r="B2885" s="159" t="s">
        <v>8</v>
      </c>
      <c r="C2885" s="166">
        <v>42278</v>
      </c>
      <c r="D2885" s="159" t="s">
        <v>15</v>
      </c>
      <c r="E2885" s="159" t="s">
        <v>28</v>
      </c>
      <c r="F2885" s="159" t="s">
        <v>8</v>
      </c>
      <c r="G2885" s="159" t="s">
        <v>25</v>
      </c>
      <c r="H2885" s="174" t="s">
        <v>58</v>
      </c>
      <c r="I2885" s="175">
        <v>0</v>
      </c>
      <c r="J2885" s="23"/>
    </row>
    <row r="2886" spans="1:10" x14ac:dyDescent="0.25">
      <c r="A2886" s="65" t="str">
        <f t="shared" si="45"/>
        <v xml:space="preserve">Totaal42278G4 (exclusief Den Haag)ManTotaalOverigWetenschappelijk onderwijs (wo) </v>
      </c>
      <c r="B2886" s="159" t="s">
        <v>8</v>
      </c>
      <c r="C2886" s="166">
        <v>42278</v>
      </c>
      <c r="D2886" s="159" t="s">
        <v>15</v>
      </c>
      <c r="E2886" s="159" t="s">
        <v>28</v>
      </c>
      <c r="F2886" s="159" t="s">
        <v>8</v>
      </c>
      <c r="G2886" s="159" t="s">
        <v>25</v>
      </c>
      <c r="H2886" s="174" t="s">
        <v>59</v>
      </c>
      <c r="I2886" s="175">
        <v>0</v>
      </c>
      <c r="J2886" s="23"/>
    </row>
    <row r="2887" spans="1:10" x14ac:dyDescent="0.25">
      <c r="A2887" s="65" t="str">
        <f t="shared" si="45"/>
        <v>Totaal42278G4 (exclusief Den Haag)ManTotaalOverigGeen onderwijs</v>
      </c>
      <c r="B2887" s="159" t="s">
        <v>8</v>
      </c>
      <c r="C2887" s="166">
        <v>42278</v>
      </c>
      <c r="D2887" s="159" t="s">
        <v>15</v>
      </c>
      <c r="E2887" s="159" t="s">
        <v>28</v>
      </c>
      <c r="F2887" s="159" t="s">
        <v>8</v>
      </c>
      <c r="G2887" s="159" t="s">
        <v>25</v>
      </c>
      <c r="H2887" s="159" t="s">
        <v>60</v>
      </c>
      <c r="I2887" s="175">
        <v>120</v>
      </c>
      <c r="J2887" s="23"/>
    </row>
    <row r="2888" spans="1:10" x14ac:dyDescent="0.25">
      <c r="A2888" s="65" t="str">
        <f t="shared" si="45"/>
        <v>Totaal42278G4 (exclusief Den Haag)Man0 tot 23 jaarTotaalTotaal</v>
      </c>
      <c r="B2888" s="159" t="s">
        <v>8</v>
      </c>
      <c r="C2888" s="166">
        <v>42278</v>
      </c>
      <c r="D2888" s="159" t="s">
        <v>15</v>
      </c>
      <c r="E2888" s="159" t="s">
        <v>28</v>
      </c>
      <c r="F2888" s="159" t="s">
        <v>26</v>
      </c>
      <c r="G2888" s="159" t="s">
        <v>8</v>
      </c>
      <c r="H2888" s="162" t="s">
        <v>8</v>
      </c>
      <c r="I2888" s="175">
        <v>320</v>
      </c>
      <c r="J2888" s="23"/>
    </row>
    <row r="2889" spans="1:10" x14ac:dyDescent="0.25">
      <c r="A2889" s="65" t="str">
        <f t="shared" si="45"/>
        <v xml:space="preserve">Totaal42278G4 (exclusief Den Haag)Man0 tot 23 jaarTotaalPrimair onderwijs </v>
      </c>
      <c r="B2889" s="159" t="s">
        <v>8</v>
      </c>
      <c r="C2889" s="166">
        <v>42278</v>
      </c>
      <c r="D2889" s="159" t="s">
        <v>15</v>
      </c>
      <c r="E2889" s="159" t="s">
        <v>28</v>
      </c>
      <c r="F2889" s="159" t="s">
        <v>26</v>
      </c>
      <c r="G2889" s="159" t="s">
        <v>8</v>
      </c>
      <c r="H2889" s="174" t="s">
        <v>55</v>
      </c>
      <c r="I2889" s="175">
        <v>110</v>
      </c>
      <c r="J2889" s="23"/>
    </row>
    <row r="2890" spans="1:10" x14ac:dyDescent="0.25">
      <c r="A2890" s="65" t="str">
        <f t="shared" si="45"/>
        <v>Totaal42278G4 (exclusief Den Haag)Man0 tot 23 jaarTotaalVoortgezet onderwijs</v>
      </c>
      <c r="B2890" s="159" t="s">
        <v>8</v>
      </c>
      <c r="C2890" s="166">
        <v>42278</v>
      </c>
      <c r="D2890" s="159" t="s">
        <v>15</v>
      </c>
      <c r="E2890" s="159" t="s">
        <v>28</v>
      </c>
      <c r="F2890" s="159" t="s">
        <v>26</v>
      </c>
      <c r="G2890" s="159" t="s">
        <v>8</v>
      </c>
      <c r="H2890" s="174" t="s">
        <v>56</v>
      </c>
      <c r="I2890" s="175">
        <v>55</v>
      </c>
      <c r="J2890" s="23"/>
    </row>
    <row r="2891" spans="1:10" x14ac:dyDescent="0.25">
      <c r="A2891" s="65" t="str">
        <f t="shared" si="45"/>
        <v xml:space="preserve">Totaal42278G4 (exclusief Den Haag)Man0 tot 23 jaarTotaalMiddelbaar beroepsonderwijs (mbo) </v>
      </c>
      <c r="B2891" s="159" t="s">
        <v>8</v>
      </c>
      <c r="C2891" s="166">
        <v>42278</v>
      </c>
      <c r="D2891" s="159" t="s">
        <v>15</v>
      </c>
      <c r="E2891" s="159" t="s">
        <v>28</v>
      </c>
      <c r="F2891" s="159" t="s">
        <v>26</v>
      </c>
      <c r="G2891" s="159" t="s">
        <v>8</v>
      </c>
      <c r="H2891" s="174" t="s">
        <v>57</v>
      </c>
      <c r="I2891" s="175">
        <v>5</v>
      </c>
      <c r="J2891" s="23"/>
    </row>
    <row r="2892" spans="1:10" x14ac:dyDescent="0.25">
      <c r="A2892" s="65" t="str">
        <f t="shared" si="45"/>
        <v xml:space="preserve">Totaal42278G4 (exclusief Den Haag)Man0 tot 23 jaarTotaalHoger beroepsonderwijs (hbo) </v>
      </c>
      <c r="B2892" s="159" t="s">
        <v>8</v>
      </c>
      <c r="C2892" s="166">
        <v>42278</v>
      </c>
      <c r="D2892" s="159" t="s">
        <v>15</v>
      </c>
      <c r="E2892" s="159" t="s">
        <v>28</v>
      </c>
      <c r="F2892" s="159" t="s">
        <v>26</v>
      </c>
      <c r="G2892" s="159" t="s">
        <v>8</v>
      </c>
      <c r="H2892" s="174" t="s">
        <v>58</v>
      </c>
      <c r="I2892" s="175">
        <v>0</v>
      </c>
      <c r="J2892" s="23"/>
    </row>
    <row r="2893" spans="1:10" x14ac:dyDescent="0.25">
      <c r="A2893" s="65" t="str">
        <f t="shared" si="45"/>
        <v xml:space="preserve">Totaal42278G4 (exclusief Den Haag)Man0 tot 23 jaarTotaalWetenschappelijk onderwijs (wo) </v>
      </c>
      <c r="B2893" s="159" t="s">
        <v>8</v>
      </c>
      <c r="C2893" s="166">
        <v>42278</v>
      </c>
      <c r="D2893" s="159" t="s">
        <v>15</v>
      </c>
      <c r="E2893" s="159" t="s">
        <v>28</v>
      </c>
      <c r="F2893" s="159" t="s">
        <v>26</v>
      </c>
      <c r="G2893" s="159" t="s">
        <v>8</v>
      </c>
      <c r="H2893" s="174" t="s">
        <v>59</v>
      </c>
      <c r="I2893" s="175">
        <v>0</v>
      </c>
      <c r="J2893" s="23"/>
    </row>
    <row r="2894" spans="1:10" x14ac:dyDescent="0.25">
      <c r="A2894" s="65" t="str">
        <f t="shared" si="45"/>
        <v>Totaal42278G4 (exclusief Den Haag)Man0 tot 23 jaarTotaalGeen onderwijs</v>
      </c>
      <c r="B2894" s="159" t="s">
        <v>8</v>
      </c>
      <c r="C2894" s="166">
        <v>42278</v>
      </c>
      <c r="D2894" s="159" t="s">
        <v>15</v>
      </c>
      <c r="E2894" s="159" t="s">
        <v>28</v>
      </c>
      <c r="F2894" s="159" t="s">
        <v>26</v>
      </c>
      <c r="G2894" s="159" t="s">
        <v>8</v>
      </c>
      <c r="H2894" s="159" t="s">
        <v>60</v>
      </c>
      <c r="I2894" s="175">
        <v>155</v>
      </c>
      <c r="J2894" s="23"/>
    </row>
    <row r="2895" spans="1:10" x14ac:dyDescent="0.25">
      <c r="A2895" s="65" t="str">
        <f t="shared" si="45"/>
        <v>Totaal42278G4 (exclusief Den Haag)Man0 tot 23 jaarSyriëTotaal</v>
      </c>
      <c r="B2895" s="159" t="s">
        <v>8</v>
      </c>
      <c r="C2895" s="166">
        <v>42278</v>
      </c>
      <c r="D2895" s="159" t="s">
        <v>15</v>
      </c>
      <c r="E2895" s="159" t="s">
        <v>28</v>
      </c>
      <c r="F2895" s="159" t="s">
        <v>26</v>
      </c>
      <c r="G2895" s="159" t="s">
        <v>23</v>
      </c>
      <c r="H2895" s="162" t="s">
        <v>8</v>
      </c>
      <c r="I2895" s="175">
        <v>160</v>
      </c>
      <c r="J2895" s="23"/>
    </row>
    <row r="2896" spans="1:10" x14ac:dyDescent="0.25">
      <c r="A2896" s="65" t="str">
        <f t="shared" si="45"/>
        <v xml:space="preserve">Totaal42278G4 (exclusief Den Haag)Man0 tot 23 jaarSyriëPrimair onderwijs </v>
      </c>
      <c r="B2896" s="159" t="s">
        <v>8</v>
      </c>
      <c r="C2896" s="166">
        <v>42278</v>
      </c>
      <c r="D2896" s="159" t="s">
        <v>15</v>
      </c>
      <c r="E2896" s="159" t="s">
        <v>28</v>
      </c>
      <c r="F2896" s="159" t="s">
        <v>26</v>
      </c>
      <c r="G2896" s="159" t="s">
        <v>23</v>
      </c>
      <c r="H2896" s="174" t="s">
        <v>55</v>
      </c>
      <c r="I2896" s="175">
        <v>65</v>
      </c>
      <c r="J2896" s="23"/>
    </row>
    <row r="2897" spans="1:10" x14ac:dyDescent="0.25">
      <c r="A2897" s="65" t="str">
        <f t="shared" si="45"/>
        <v>Totaal42278G4 (exclusief Den Haag)Man0 tot 23 jaarSyriëVoortgezet onderwijs</v>
      </c>
      <c r="B2897" s="159" t="s">
        <v>8</v>
      </c>
      <c r="C2897" s="166">
        <v>42278</v>
      </c>
      <c r="D2897" s="159" t="s">
        <v>15</v>
      </c>
      <c r="E2897" s="159" t="s">
        <v>28</v>
      </c>
      <c r="F2897" s="159" t="s">
        <v>26</v>
      </c>
      <c r="G2897" s="159" t="s">
        <v>23</v>
      </c>
      <c r="H2897" s="174" t="s">
        <v>56</v>
      </c>
      <c r="I2897" s="175">
        <v>25</v>
      </c>
      <c r="J2897" s="23"/>
    </row>
    <row r="2898" spans="1:10" x14ac:dyDescent="0.25">
      <c r="A2898" s="65" t="str">
        <f t="shared" si="45"/>
        <v xml:space="preserve">Totaal42278G4 (exclusief Den Haag)Man0 tot 23 jaarSyriëMiddelbaar beroepsonderwijs (mbo) </v>
      </c>
      <c r="B2898" s="159" t="s">
        <v>8</v>
      </c>
      <c r="C2898" s="166">
        <v>42278</v>
      </c>
      <c r="D2898" s="159" t="s">
        <v>15</v>
      </c>
      <c r="E2898" s="159" t="s">
        <v>28</v>
      </c>
      <c r="F2898" s="159" t="s">
        <v>26</v>
      </c>
      <c r="G2898" s="159" t="s">
        <v>23</v>
      </c>
      <c r="H2898" s="174" t="s">
        <v>57</v>
      </c>
      <c r="I2898" s="175">
        <v>0</v>
      </c>
      <c r="J2898" s="23"/>
    </row>
    <row r="2899" spans="1:10" x14ac:dyDescent="0.25">
      <c r="A2899" s="65" t="str">
        <f t="shared" si="45"/>
        <v xml:space="preserve">Totaal42278G4 (exclusief Den Haag)Man0 tot 23 jaarSyriëHoger beroepsonderwijs (hbo) </v>
      </c>
      <c r="B2899" s="159" t="s">
        <v>8</v>
      </c>
      <c r="C2899" s="166">
        <v>42278</v>
      </c>
      <c r="D2899" s="159" t="s">
        <v>15</v>
      </c>
      <c r="E2899" s="159" t="s">
        <v>28</v>
      </c>
      <c r="F2899" s="159" t="s">
        <v>26</v>
      </c>
      <c r="G2899" s="159" t="s">
        <v>23</v>
      </c>
      <c r="H2899" s="174" t="s">
        <v>58</v>
      </c>
      <c r="I2899" s="175">
        <v>0</v>
      </c>
      <c r="J2899" s="23"/>
    </row>
    <row r="2900" spans="1:10" x14ac:dyDescent="0.25">
      <c r="A2900" s="65" t="str">
        <f t="shared" si="45"/>
        <v xml:space="preserve">Totaal42278G4 (exclusief Den Haag)Man0 tot 23 jaarSyriëWetenschappelijk onderwijs (wo) </v>
      </c>
      <c r="B2900" s="159" t="s">
        <v>8</v>
      </c>
      <c r="C2900" s="166">
        <v>42278</v>
      </c>
      <c r="D2900" s="159" t="s">
        <v>15</v>
      </c>
      <c r="E2900" s="159" t="s">
        <v>28</v>
      </c>
      <c r="F2900" s="159" t="s">
        <v>26</v>
      </c>
      <c r="G2900" s="159" t="s">
        <v>23</v>
      </c>
      <c r="H2900" s="174" t="s">
        <v>59</v>
      </c>
      <c r="I2900" s="175">
        <v>0</v>
      </c>
      <c r="J2900" s="23"/>
    </row>
    <row r="2901" spans="1:10" x14ac:dyDescent="0.25">
      <c r="A2901" s="65" t="str">
        <f t="shared" si="45"/>
        <v>Totaal42278G4 (exclusief Den Haag)Man0 tot 23 jaarSyriëGeen onderwijs</v>
      </c>
      <c r="B2901" s="159" t="s">
        <v>8</v>
      </c>
      <c r="C2901" s="166">
        <v>42278</v>
      </c>
      <c r="D2901" s="159" t="s">
        <v>15</v>
      </c>
      <c r="E2901" s="159" t="s">
        <v>28</v>
      </c>
      <c r="F2901" s="159" t="s">
        <v>26</v>
      </c>
      <c r="G2901" s="159" t="s">
        <v>23</v>
      </c>
      <c r="H2901" s="159" t="s">
        <v>60</v>
      </c>
      <c r="I2901" s="175">
        <v>70</v>
      </c>
      <c r="J2901" s="23"/>
    </row>
    <row r="2902" spans="1:10" x14ac:dyDescent="0.25">
      <c r="A2902" s="65" t="str">
        <f t="shared" si="45"/>
        <v>Totaal42278G4 (exclusief Den Haag)Man0 tot 23 jaarEritreaTotaal</v>
      </c>
      <c r="B2902" s="159" t="s">
        <v>8</v>
      </c>
      <c r="C2902" s="166">
        <v>42278</v>
      </c>
      <c r="D2902" s="159" t="s">
        <v>15</v>
      </c>
      <c r="E2902" s="159" t="s">
        <v>28</v>
      </c>
      <c r="F2902" s="159" t="s">
        <v>26</v>
      </c>
      <c r="G2902" s="159" t="s">
        <v>24</v>
      </c>
      <c r="H2902" s="162" t="s">
        <v>8</v>
      </c>
      <c r="I2902" s="175">
        <v>60</v>
      </c>
      <c r="J2902" s="23"/>
    </row>
    <row r="2903" spans="1:10" x14ac:dyDescent="0.25">
      <c r="A2903" s="65" t="str">
        <f t="shared" si="45"/>
        <v xml:space="preserve">Totaal42278G4 (exclusief Den Haag)Man0 tot 23 jaarEritreaPrimair onderwijs </v>
      </c>
      <c r="B2903" s="159" t="s">
        <v>8</v>
      </c>
      <c r="C2903" s="166">
        <v>42278</v>
      </c>
      <c r="D2903" s="159" t="s">
        <v>15</v>
      </c>
      <c r="E2903" s="159" t="s">
        <v>28</v>
      </c>
      <c r="F2903" s="159" t="s">
        <v>26</v>
      </c>
      <c r="G2903" s="159" t="s">
        <v>24</v>
      </c>
      <c r="H2903" s="174" t="s">
        <v>55</v>
      </c>
      <c r="I2903" s="175">
        <v>10</v>
      </c>
      <c r="J2903" s="23"/>
    </row>
    <row r="2904" spans="1:10" x14ac:dyDescent="0.25">
      <c r="A2904" s="65" t="str">
        <f t="shared" si="45"/>
        <v>Totaal42278G4 (exclusief Den Haag)Man0 tot 23 jaarEritreaVoortgezet onderwijs</v>
      </c>
      <c r="B2904" s="159" t="s">
        <v>8</v>
      </c>
      <c r="C2904" s="166">
        <v>42278</v>
      </c>
      <c r="D2904" s="159" t="s">
        <v>15</v>
      </c>
      <c r="E2904" s="159" t="s">
        <v>28</v>
      </c>
      <c r="F2904" s="159" t="s">
        <v>26</v>
      </c>
      <c r="G2904" s="159" t="s">
        <v>24</v>
      </c>
      <c r="H2904" s="174" t="s">
        <v>56</v>
      </c>
      <c r="I2904" s="175">
        <v>5</v>
      </c>
      <c r="J2904" s="23"/>
    </row>
    <row r="2905" spans="1:10" x14ac:dyDescent="0.25">
      <c r="A2905" s="65" t="str">
        <f t="shared" si="45"/>
        <v xml:space="preserve">Totaal42278G4 (exclusief Den Haag)Man0 tot 23 jaarEritreaMiddelbaar beroepsonderwijs (mbo) </v>
      </c>
      <c r="B2905" s="159" t="s">
        <v>8</v>
      </c>
      <c r="C2905" s="166">
        <v>42278</v>
      </c>
      <c r="D2905" s="159" t="s">
        <v>15</v>
      </c>
      <c r="E2905" s="159" t="s">
        <v>28</v>
      </c>
      <c r="F2905" s="159" t="s">
        <v>26</v>
      </c>
      <c r="G2905" s="159" t="s">
        <v>24</v>
      </c>
      <c r="H2905" s="174" t="s">
        <v>57</v>
      </c>
      <c r="I2905" s="175">
        <v>0</v>
      </c>
      <c r="J2905" s="23"/>
    </row>
    <row r="2906" spans="1:10" x14ac:dyDescent="0.25">
      <c r="A2906" s="65" t="str">
        <f t="shared" si="45"/>
        <v xml:space="preserve">Totaal42278G4 (exclusief Den Haag)Man0 tot 23 jaarEritreaHoger beroepsonderwijs (hbo) </v>
      </c>
      <c r="B2906" s="159" t="s">
        <v>8</v>
      </c>
      <c r="C2906" s="166">
        <v>42278</v>
      </c>
      <c r="D2906" s="159" t="s">
        <v>15</v>
      </c>
      <c r="E2906" s="159" t="s">
        <v>28</v>
      </c>
      <c r="F2906" s="159" t="s">
        <v>26</v>
      </c>
      <c r="G2906" s="159" t="s">
        <v>24</v>
      </c>
      <c r="H2906" s="174" t="s">
        <v>58</v>
      </c>
      <c r="I2906" s="175">
        <v>0</v>
      </c>
      <c r="J2906" s="23"/>
    </row>
    <row r="2907" spans="1:10" x14ac:dyDescent="0.25">
      <c r="A2907" s="65" t="str">
        <f t="shared" si="45"/>
        <v xml:space="preserve">Totaal42278G4 (exclusief Den Haag)Man0 tot 23 jaarEritreaWetenschappelijk onderwijs (wo) </v>
      </c>
      <c r="B2907" s="159" t="s">
        <v>8</v>
      </c>
      <c r="C2907" s="166">
        <v>42278</v>
      </c>
      <c r="D2907" s="159" t="s">
        <v>15</v>
      </c>
      <c r="E2907" s="159" t="s">
        <v>28</v>
      </c>
      <c r="F2907" s="159" t="s">
        <v>26</v>
      </c>
      <c r="G2907" s="159" t="s">
        <v>24</v>
      </c>
      <c r="H2907" s="174" t="s">
        <v>59</v>
      </c>
      <c r="I2907" s="175">
        <v>0</v>
      </c>
      <c r="J2907" s="23"/>
    </row>
    <row r="2908" spans="1:10" x14ac:dyDescent="0.25">
      <c r="A2908" s="65" t="str">
        <f t="shared" si="45"/>
        <v>Totaal42278G4 (exclusief Den Haag)Man0 tot 23 jaarEritreaGeen onderwijs</v>
      </c>
      <c r="B2908" s="159" t="s">
        <v>8</v>
      </c>
      <c r="C2908" s="166">
        <v>42278</v>
      </c>
      <c r="D2908" s="159" t="s">
        <v>15</v>
      </c>
      <c r="E2908" s="159" t="s">
        <v>28</v>
      </c>
      <c r="F2908" s="159" t="s">
        <v>26</v>
      </c>
      <c r="G2908" s="159" t="s">
        <v>24</v>
      </c>
      <c r="H2908" s="159" t="s">
        <v>60</v>
      </c>
      <c r="I2908" s="175">
        <v>45</v>
      </c>
      <c r="J2908" s="23"/>
    </row>
    <row r="2909" spans="1:10" x14ac:dyDescent="0.25">
      <c r="A2909" s="65" t="str">
        <f t="shared" si="45"/>
        <v>Totaal42278G4 (exclusief Den Haag)Man0 tot 23 jaarOverigTotaal</v>
      </c>
      <c r="B2909" s="159" t="s">
        <v>8</v>
      </c>
      <c r="C2909" s="166">
        <v>42278</v>
      </c>
      <c r="D2909" s="159" t="s">
        <v>15</v>
      </c>
      <c r="E2909" s="159" t="s">
        <v>28</v>
      </c>
      <c r="F2909" s="159" t="s">
        <v>26</v>
      </c>
      <c r="G2909" s="159" t="s">
        <v>25</v>
      </c>
      <c r="H2909" s="162" t="s">
        <v>8</v>
      </c>
      <c r="I2909" s="175">
        <v>100</v>
      </c>
      <c r="J2909" s="23"/>
    </row>
    <row r="2910" spans="1:10" x14ac:dyDescent="0.25">
      <c r="A2910" s="65" t="str">
        <f t="shared" si="45"/>
        <v xml:space="preserve">Totaal42278G4 (exclusief Den Haag)Man0 tot 23 jaarOverigPrimair onderwijs </v>
      </c>
      <c r="B2910" s="159" t="s">
        <v>8</v>
      </c>
      <c r="C2910" s="166">
        <v>42278</v>
      </c>
      <c r="D2910" s="159" t="s">
        <v>15</v>
      </c>
      <c r="E2910" s="159" t="s">
        <v>28</v>
      </c>
      <c r="F2910" s="159" t="s">
        <v>26</v>
      </c>
      <c r="G2910" s="159" t="s">
        <v>25</v>
      </c>
      <c r="H2910" s="174" t="s">
        <v>55</v>
      </c>
      <c r="I2910" s="175">
        <v>35</v>
      </c>
      <c r="J2910" s="23"/>
    </row>
    <row r="2911" spans="1:10" x14ac:dyDescent="0.25">
      <c r="A2911" s="65" t="str">
        <f t="shared" si="45"/>
        <v>Totaal42278G4 (exclusief Den Haag)Man0 tot 23 jaarOverigVoortgezet onderwijs</v>
      </c>
      <c r="B2911" s="159" t="s">
        <v>8</v>
      </c>
      <c r="C2911" s="166">
        <v>42278</v>
      </c>
      <c r="D2911" s="159" t="s">
        <v>15</v>
      </c>
      <c r="E2911" s="159" t="s">
        <v>28</v>
      </c>
      <c r="F2911" s="159" t="s">
        <v>26</v>
      </c>
      <c r="G2911" s="159" t="s">
        <v>25</v>
      </c>
      <c r="H2911" s="174" t="s">
        <v>56</v>
      </c>
      <c r="I2911" s="175">
        <v>25</v>
      </c>
      <c r="J2911" s="23"/>
    </row>
    <row r="2912" spans="1:10" x14ac:dyDescent="0.25">
      <c r="A2912" s="65" t="str">
        <f t="shared" si="45"/>
        <v xml:space="preserve">Totaal42278G4 (exclusief Den Haag)Man0 tot 23 jaarOverigMiddelbaar beroepsonderwijs (mbo) </v>
      </c>
      <c r="B2912" s="159" t="s">
        <v>8</v>
      </c>
      <c r="C2912" s="166">
        <v>42278</v>
      </c>
      <c r="D2912" s="159" t="s">
        <v>15</v>
      </c>
      <c r="E2912" s="159" t="s">
        <v>28</v>
      </c>
      <c r="F2912" s="159" t="s">
        <v>26</v>
      </c>
      <c r="G2912" s="159" t="s">
        <v>25</v>
      </c>
      <c r="H2912" s="174" t="s">
        <v>57</v>
      </c>
      <c r="I2912" s="175">
        <v>5</v>
      </c>
      <c r="J2912" s="23"/>
    </row>
    <row r="2913" spans="1:10" x14ac:dyDescent="0.25">
      <c r="A2913" s="65" t="str">
        <f t="shared" si="45"/>
        <v xml:space="preserve">Totaal42278G4 (exclusief Den Haag)Man0 tot 23 jaarOverigHoger beroepsonderwijs (hbo) </v>
      </c>
      <c r="B2913" s="159" t="s">
        <v>8</v>
      </c>
      <c r="C2913" s="166">
        <v>42278</v>
      </c>
      <c r="D2913" s="159" t="s">
        <v>15</v>
      </c>
      <c r="E2913" s="159" t="s">
        <v>28</v>
      </c>
      <c r="F2913" s="159" t="s">
        <v>26</v>
      </c>
      <c r="G2913" s="159" t="s">
        <v>25</v>
      </c>
      <c r="H2913" s="174" t="s">
        <v>58</v>
      </c>
      <c r="I2913" s="175">
        <v>0</v>
      </c>
      <c r="J2913" s="23"/>
    </row>
    <row r="2914" spans="1:10" x14ac:dyDescent="0.25">
      <c r="A2914" s="65" t="str">
        <f t="shared" si="45"/>
        <v xml:space="preserve">Totaal42278G4 (exclusief Den Haag)Man0 tot 23 jaarOverigWetenschappelijk onderwijs (wo) </v>
      </c>
      <c r="B2914" s="159" t="s">
        <v>8</v>
      </c>
      <c r="C2914" s="166">
        <v>42278</v>
      </c>
      <c r="D2914" s="159" t="s">
        <v>15</v>
      </c>
      <c r="E2914" s="159" t="s">
        <v>28</v>
      </c>
      <c r="F2914" s="159" t="s">
        <v>26</v>
      </c>
      <c r="G2914" s="159" t="s">
        <v>25</v>
      </c>
      <c r="H2914" s="174" t="s">
        <v>59</v>
      </c>
      <c r="I2914" s="175">
        <v>0</v>
      </c>
      <c r="J2914" s="23"/>
    </row>
    <row r="2915" spans="1:10" x14ac:dyDescent="0.25">
      <c r="A2915" s="65" t="str">
        <f t="shared" si="45"/>
        <v>Totaal42278G4 (exclusief Den Haag)Man0 tot 23 jaarOverigGeen onderwijs</v>
      </c>
      <c r="B2915" s="159" t="s">
        <v>8</v>
      </c>
      <c r="C2915" s="166">
        <v>42278</v>
      </c>
      <c r="D2915" s="159" t="s">
        <v>15</v>
      </c>
      <c r="E2915" s="159" t="s">
        <v>28</v>
      </c>
      <c r="F2915" s="159" t="s">
        <v>26</v>
      </c>
      <c r="G2915" s="159" t="s">
        <v>25</v>
      </c>
      <c r="H2915" s="159" t="s">
        <v>60</v>
      </c>
      <c r="I2915" s="175">
        <v>40</v>
      </c>
      <c r="J2915" s="23"/>
    </row>
    <row r="2916" spans="1:10" x14ac:dyDescent="0.25">
      <c r="A2916" s="65" t="str">
        <f t="shared" si="45"/>
        <v>Totaal42278G4 (exclusief Den Haag)Man23 tot 30 jaarTotaalTotaal</v>
      </c>
      <c r="B2916" s="159" t="s">
        <v>8</v>
      </c>
      <c r="C2916" s="166">
        <v>42278</v>
      </c>
      <c r="D2916" s="159" t="s">
        <v>15</v>
      </c>
      <c r="E2916" s="159" t="s">
        <v>28</v>
      </c>
      <c r="F2916" s="159" t="s">
        <v>61</v>
      </c>
      <c r="G2916" s="159" t="s">
        <v>8</v>
      </c>
      <c r="H2916" s="162" t="s">
        <v>8</v>
      </c>
      <c r="I2916" s="175">
        <v>440</v>
      </c>
      <c r="J2916" s="23"/>
    </row>
    <row r="2917" spans="1:10" x14ac:dyDescent="0.25">
      <c r="A2917" s="65" t="str">
        <f t="shared" si="45"/>
        <v xml:space="preserve">Totaal42278G4 (exclusief Den Haag)Man23 tot 30 jaarTotaalPrimair onderwijs </v>
      </c>
      <c r="B2917" s="159" t="s">
        <v>8</v>
      </c>
      <c r="C2917" s="166">
        <v>42278</v>
      </c>
      <c r="D2917" s="159" t="s">
        <v>15</v>
      </c>
      <c r="E2917" s="159" t="s">
        <v>28</v>
      </c>
      <c r="F2917" s="159" t="s">
        <v>61</v>
      </c>
      <c r="G2917" s="159" t="s">
        <v>8</v>
      </c>
      <c r="H2917" s="174" t="s">
        <v>55</v>
      </c>
      <c r="I2917" s="175">
        <v>0</v>
      </c>
      <c r="J2917" s="23"/>
    </row>
    <row r="2918" spans="1:10" x14ac:dyDescent="0.25">
      <c r="A2918" s="65" t="str">
        <f t="shared" si="45"/>
        <v>Totaal42278G4 (exclusief Den Haag)Man23 tot 30 jaarTotaalVoortgezet onderwijs</v>
      </c>
      <c r="B2918" s="159" t="s">
        <v>8</v>
      </c>
      <c r="C2918" s="166">
        <v>42278</v>
      </c>
      <c r="D2918" s="159" t="s">
        <v>15</v>
      </c>
      <c r="E2918" s="159" t="s">
        <v>28</v>
      </c>
      <c r="F2918" s="159" t="s">
        <v>61</v>
      </c>
      <c r="G2918" s="159" t="s">
        <v>8</v>
      </c>
      <c r="H2918" s="174" t="s">
        <v>56</v>
      </c>
      <c r="I2918" s="175">
        <v>5</v>
      </c>
      <c r="J2918" s="23"/>
    </row>
    <row r="2919" spans="1:10" x14ac:dyDescent="0.25">
      <c r="A2919" s="65" t="str">
        <f t="shared" si="45"/>
        <v xml:space="preserve">Totaal42278G4 (exclusief Den Haag)Man23 tot 30 jaarTotaalMiddelbaar beroepsonderwijs (mbo) </v>
      </c>
      <c r="B2919" s="159" t="s">
        <v>8</v>
      </c>
      <c r="C2919" s="166">
        <v>42278</v>
      </c>
      <c r="D2919" s="159" t="s">
        <v>15</v>
      </c>
      <c r="E2919" s="159" t="s">
        <v>28</v>
      </c>
      <c r="F2919" s="159" t="s">
        <v>61</v>
      </c>
      <c r="G2919" s="159" t="s">
        <v>8</v>
      </c>
      <c r="H2919" s="174" t="s">
        <v>57</v>
      </c>
      <c r="I2919" s="175">
        <v>5</v>
      </c>
      <c r="J2919" s="23"/>
    </row>
    <row r="2920" spans="1:10" x14ac:dyDescent="0.25">
      <c r="A2920" s="65" t="str">
        <f t="shared" si="45"/>
        <v xml:space="preserve">Totaal42278G4 (exclusief Den Haag)Man23 tot 30 jaarTotaalHoger beroepsonderwijs (hbo) </v>
      </c>
      <c r="B2920" s="159" t="s">
        <v>8</v>
      </c>
      <c r="C2920" s="166">
        <v>42278</v>
      </c>
      <c r="D2920" s="159" t="s">
        <v>15</v>
      </c>
      <c r="E2920" s="159" t="s">
        <v>28</v>
      </c>
      <c r="F2920" s="159" t="s">
        <v>61</v>
      </c>
      <c r="G2920" s="159" t="s">
        <v>8</v>
      </c>
      <c r="H2920" s="174" t="s">
        <v>58</v>
      </c>
      <c r="I2920" s="175">
        <v>0</v>
      </c>
      <c r="J2920" s="23"/>
    </row>
    <row r="2921" spans="1:10" x14ac:dyDescent="0.25">
      <c r="A2921" s="65" t="str">
        <f t="shared" si="45"/>
        <v xml:space="preserve">Totaal42278G4 (exclusief Den Haag)Man23 tot 30 jaarTotaalWetenschappelijk onderwijs (wo) </v>
      </c>
      <c r="B2921" s="159" t="s">
        <v>8</v>
      </c>
      <c r="C2921" s="166">
        <v>42278</v>
      </c>
      <c r="D2921" s="159" t="s">
        <v>15</v>
      </c>
      <c r="E2921" s="159" t="s">
        <v>28</v>
      </c>
      <c r="F2921" s="159" t="s">
        <v>61</v>
      </c>
      <c r="G2921" s="159" t="s">
        <v>8</v>
      </c>
      <c r="H2921" s="174" t="s">
        <v>59</v>
      </c>
      <c r="I2921" s="175">
        <v>0</v>
      </c>
      <c r="J2921" s="23"/>
    </row>
    <row r="2922" spans="1:10" x14ac:dyDescent="0.25">
      <c r="A2922" s="65" t="str">
        <f t="shared" si="45"/>
        <v>Totaal42278G4 (exclusief Den Haag)Man23 tot 30 jaarTotaalGeen onderwijs</v>
      </c>
      <c r="B2922" s="159" t="s">
        <v>8</v>
      </c>
      <c r="C2922" s="166">
        <v>42278</v>
      </c>
      <c r="D2922" s="159" t="s">
        <v>15</v>
      </c>
      <c r="E2922" s="159" t="s">
        <v>28</v>
      </c>
      <c r="F2922" s="159" t="s">
        <v>61</v>
      </c>
      <c r="G2922" s="159" t="s">
        <v>8</v>
      </c>
      <c r="H2922" s="159" t="s">
        <v>60</v>
      </c>
      <c r="I2922" s="175">
        <v>430</v>
      </c>
      <c r="J2922" s="23"/>
    </row>
    <row r="2923" spans="1:10" x14ac:dyDescent="0.25">
      <c r="A2923" s="65" t="str">
        <f t="shared" si="45"/>
        <v>Totaal42278G4 (exclusief Den Haag)Man23 tot 30 jaarSyriëTotaal</v>
      </c>
      <c r="B2923" s="159" t="s">
        <v>8</v>
      </c>
      <c r="C2923" s="166">
        <v>42278</v>
      </c>
      <c r="D2923" s="159" t="s">
        <v>15</v>
      </c>
      <c r="E2923" s="159" t="s">
        <v>28</v>
      </c>
      <c r="F2923" s="159" t="s">
        <v>61</v>
      </c>
      <c r="G2923" s="159" t="s">
        <v>23</v>
      </c>
      <c r="H2923" s="162" t="s">
        <v>8</v>
      </c>
      <c r="I2923" s="175">
        <v>230</v>
      </c>
      <c r="J2923" s="23"/>
    </row>
    <row r="2924" spans="1:10" x14ac:dyDescent="0.25">
      <c r="A2924" s="65" t="str">
        <f t="shared" si="45"/>
        <v xml:space="preserve">Totaal42278G4 (exclusief Den Haag)Man23 tot 30 jaarSyriëPrimair onderwijs </v>
      </c>
      <c r="B2924" s="159" t="s">
        <v>8</v>
      </c>
      <c r="C2924" s="166">
        <v>42278</v>
      </c>
      <c r="D2924" s="159" t="s">
        <v>15</v>
      </c>
      <c r="E2924" s="159" t="s">
        <v>28</v>
      </c>
      <c r="F2924" s="159" t="s">
        <v>61</v>
      </c>
      <c r="G2924" s="159" t="s">
        <v>23</v>
      </c>
      <c r="H2924" s="174" t="s">
        <v>55</v>
      </c>
      <c r="I2924" s="175">
        <v>0</v>
      </c>
      <c r="J2924" s="23"/>
    </row>
    <row r="2925" spans="1:10" x14ac:dyDescent="0.25">
      <c r="A2925" s="65" t="str">
        <f t="shared" si="45"/>
        <v>Totaal42278G4 (exclusief Den Haag)Man23 tot 30 jaarSyriëVoortgezet onderwijs</v>
      </c>
      <c r="B2925" s="159" t="s">
        <v>8</v>
      </c>
      <c r="C2925" s="166">
        <v>42278</v>
      </c>
      <c r="D2925" s="159" t="s">
        <v>15</v>
      </c>
      <c r="E2925" s="159" t="s">
        <v>28</v>
      </c>
      <c r="F2925" s="159" t="s">
        <v>61</v>
      </c>
      <c r="G2925" s="159" t="s">
        <v>23</v>
      </c>
      <c r="H2925" s="174" t="s">
        <v>56</v>
      </c>
      <c r="I2925" s="175">
        <v>0</v>
      </c>
      <c r="J2925" s="23"/>
    </row>
    <row r="2926" spans="1:10" x14ac:dyDescent="0.25">
      <c r="A2926" s="65" t="str">
        <f t="shared" si="45"/>
        <v xml:space="preserve">Totaal42278G4 (exclusief Den Haag)Man23 tot 30 jaarSyriëMiddelbaar beroepsonderwijs (mbo) </v>
      </c>
      <c r="B2926" s="159" t="s">
        <v>8</v>
      </c>
      <c r="C2926" s="166">
        <v>42278</v>
      </c>
      <c r="D2926" s="159" t="s">
        <v>15</v>
      </c>
      <c r="E2926" s="159" t="s">
        <v>28</v>
      </c>
      <c r="F2926" s="159" t="s">
        <v>61</v>
      </c>
      <c r="G2926" s="159" t="s">
        <v>23</v>
      </c>
      <c r="H2926" s="174" t="s">
        <v>57</v>
      </c>
      <c r="I2926" s="175">
        <v>0</v>
      </c>
      <c r="J2926" s="23"/>
    </row>
    <row r="2927" spans="1:10" x14ac:dyDescent="0.25">
      <c r="A2927" s="65" t="str">
        <f t="shared" si="45"/>
        <v xml:space="preserve">Totaal42278G4 (exclusief Den Haag)Man23 tot 30 jaarSyriëHoger beroepsonderwijs (hbo) </v>
      </c>
      <c r="B2927" s="159" t="s">
        <v>8</v>
      </c>
      <c r="C2927" s="166">
        <v>42278</v>
      </c>
      <c r="D2927" s="159" t="s">
        <v>15</v>
      </c>
      <c r="E2927" s="159" t="s">
        <v>28</v>
      </c>
      <c r="F2927" s="159" t="s">
        <v>61</v>
      </c>
      <c r="G2927" s="159" t="s">
        <v>23</v>
      </c>
      <c r="H2927" s="174" t="s">
        <v>58</v>
      </c>
      <c r="I2927" s="175">
        <v>0</v>
      </c>
      <c r="J2927" s="23"/>
    </row>
    <row r="2928" spans="1:10" x14ac:dyDescent="0.25">
      <c r="A2928" s="65" t="str">
        <f t="shared" si="45"/>
        <v xml:space="preserve">Totaal42278G4 (exclusief Den Haag)Man23 tot 30 jaarSyriëWetenschappelijk onderwijs (wo) </v>
      </c>
      <c r="B2928" s="159" t="s">
        <v>8</v>
      </c>
      <c r="C2928" s="166">
        <v>42278</v>
      </c>
      <c r="D2928" s="159" t="s">
        <v>15</v>
      </c>
      <c r="E2928" s="159" t="s">
        <v>28</v>
      </c>
      <c r="F2928" s="159" t="s">
        <v>61</v>
      </c>
      <c r="G2928" s="159" t="s">
        <v>23</v>
      </c>
      <c r="H2928" s="174" t="s">
        <v>59</v>
      </c>
      <c r="I2928" s="175">
        <v>0</v>
      </c>
      <c r="J2928" s="23"/>
    </row>
    <row r="2929" spans="1:10" x14ac:dyDescent="0.25">
      <c r="A2929" s="65" t="str">
        <f t="shared" si="45"/>
        <v>Totaal42278G4 (exclusief Den Haag)Man23 tot 30 jaarSyriëGeen onderwijs</v>
      </c>
      <c r="B2929" s="159" t="s">
        <v>8</v>
      </c>
      <c r="C2929" s="166">
        <v>42278</v>
      </c>
      <c r="D2929" s="159" t="s">
        <v>15</v>
      </c>
      <c r="E2929" s="159" t="s">
        <v>28</v>
      </c>
      <c r="F2929" s="159" t="s">
        <v>61</v>
      </c>
      <c r="G2929" s="159" t="s">
        <v>23</v>
      </c>
      <c r="H2929" s="159" t="s">
        <v>60</v>
      </c>
      <c r="I2929" s="175">
        <v>230</v>
      </c>
      <c r="J2929" s="23"/>
    </row>
    <row r="2930" spans="1:10" x14ac:dyDescent="0.25">
      <c r="A2930" s="65" t="str">
        <f t="shared" si="45"/>
        <v>Totaal42278G4 (exclusief Den Haag)Man23 tot 30 jaarEritreaTotaal</v>
      </c>
      <c r="B2930" s="159" t="s">
        <v>8</v>
      </c>
      <c r="C2930" s="166">
        <v>42278</v>
      </c>
      <c r="D2930" s="159" t="s">
        <v>15</v>
      </c>
      <c r="E2930" s="159" t="s">
        <v>28</v>
      </c>
      <c r="F2930" s="159" t="s">
        <v>61</v>
      </c>
      <c r="G2930" s="159" t="s">
        <v>24</v>
      </c>
      <c r="H2930" s="162" t="s">
        <v>8</v>
      </c>
      <c r="I2930" s="175">
        <v>120</v>
      </c>
      <c r="J2930" s="23"/>
    </row>
    <row r="2931" spans="1:10" x14ac:dyDescent="0.25">
      <c r="A2931" s="65" t="str">
        <f t="shared" si="45"/>
        <v xml:space="preserve">Totaal42278G4 (exclusief Den Haag)Man23 tot 30 jaarEritreaPrimair onderwijs </v>
      </c>
      <c r="B2931" s="159" t="s">
        <v>8</v>
      </c>
      <c r="C2931" s="166">
        <v>42278</v>
      </c>
      <c r="D2931" s="159" t="s">
        <v>15</v>
      </c>
      <c r="E2931" s="159" t="s">
        <v>28</v>
      </c>
      <c r="F2931" s="159" t="s">
        <v>61</v>
      </c>
      <c r="G2931" s="159" t="s">
        <v>24</v>
      </c>
      <c r="H2931" s="174" t="s">
        <v>55</v>
      </c>
      <c r="I2931" s="175">
        <v>0</v>
      </c>
      <c r="J2931" s="23"/>
    </row>
    <row r="2932" spans="1:10" x14ac:dyDescent="0.25">
      <c r="A2932" s="65" t="str">
        <f t="shared" si="45"/>
        <v>Totaal42278G4 (exclusief Den Haag)Man23 tot 30 jaarEritreaVoortgezet onderwijs</v>
      </c>
      <c r="B2932" s="159" t="s">
        <v>8</v>
      </c>
      <c r="C2932" s="166">
        <v>42278</v>
      </c>
      <c r="D2932" s="159" t="s">
        <v>15</v>
      </c>
      <c r="E2932" s="159" t="s">
        <v>28</v>
      </c>
      <c r="F2932" s="159" t="s">
        <v>61</v>
      </c>
      <c r="G2932" s="159" t="s">
        <v>24</v>
      </c>
      <c r="H2932" s="174" t="s">
        <v>56</v>
      </c>
      <c r="I2932" s="175">
        <v>0</v>
      </c>
      <c r="J2932" s="23"/>
    </row>
    <row r="2933" spans="1:10" x14ac:dyDescent="0.25">
      <c r="A2933" s="65" t="str">
        <f t="shared" si="45"/>
        <v xml:space="preserve">Totaal42278G4 (exclusief Den Haag)Man23 tot 30 jaarEritreaMiddelbaar beroepsonderwijs (mbo) </v>
      </c>
      <c r="B2933" s="159" t="s">
        <v>8</v>
      </c>
      <c r="C2933" s="166">
        <v>42278</v>
      </c>
      <c r="D2933" s="159" t="s">
        <v>15</v>
      </c>
      <c r="E2933" s="159" t="s">
        <v>28</v>
      </c>
      <c r="F2933" s="159" t="s">
        <v>61</v>
      </c>
      <c r="G2933" s="159" t="s">
        <v>24</v>
      </c>
      <c r="H2933" s="174" t="s">
        <v>57</v>
      </c>
      <c r="I2933" s="175">
        <v>0</v>
      </c>
      <c r="J2933" s="23"/>
    </row>
    <row r="2934" spans="1:10" x14ac:dyDescent="0.25">
      <c r="A2934" s="65" t="str">
        <f t="shared" si="45"/>
        <v xml:space="preserve">Totaal42278G4 (exclusief Den Haag)Man23 tot 30 jaarEritreaHoger beroepsonderwijs (hbo) </v>
      </c>
      <c r="B2934" s="159" t="s">
        <v>8</v>
      </c>
      <c r="C2934" s="166">
        <v>42278</v>
      </c>
      <c r="D2934" s="159" t="s">
        <v>15</v>
      </c>
      <c r="E2934" s="159" t="s">
        <v>28</v>
      </c>
      <c r="F2934" s="159" t="s">
        <v>61</v>
      </c>
      <c r="G2934" s="159" t="s">
        <v>24</v>
      </c>
      <c r="H2934" s="174" t="s">
        <v>58</v>
      </c>
      <c r="I2934" s="175">
        <v>0</v>
      </c>
      <c r="J2934" s="23"/>
    </row>
    <row r="2935" spans="1:10" x14ac:dyDescent="0.25">
      <c r="A2935" s="65" t="str">
        <f t="shared" si="45"/>
        <v xml:space="preserve">Totaal42278G4 (exclusief Den Haag)Man23 tot 30 jaarEritreaWetenschappelijk onderwijs (wo) </v>
      </c>
      <c r="B2935" s="159" t="s">
        <v>8</v>
      </c>
      <c r="C2935" s="166">
        <v>42278</v>
      </c>
      <c r="D2935" s="159" t="s">
        <v>15</v>
      </c>
      <c r="E2935" s="159" t="s">
        <v>28</v>
      </c>
      <c r="F2935" s="159" t="s">
        <v>61</v>
      </c>
      <c r="G2935" s="159" t="s">
        <v>24</v>
      </c>
      <c r="H2935" s="174" t="s">
        <v>59</v>
      </c>
      <c r="I2935" s="175">
        <v>0</v>
      </c>
      <c r="J2935" s="23"/>
    </row>
    <row r="2936" spans="1:10" x14ac:dyDescent="0.25">
      <c r="A2936" s="65" t="str">
        <f t="shared" si="45"/>
        <v>Totaal42278G4 (exclusief Den Haag)Man23 tot 30 jaarEritreaGeen onderwijs</v>
      </c>
      <c r="B2936" s="159" t="s">
        <v>8</v>
      </c>
      <c r="C2936" s="166">
        <v>42278</v>
      </c>
      <c r="D2936" s="159" t="s">
        <v>15</v>
      </c>
      <c r="E2936" s="159" t="s">
        <v>28</v>
      </c>
      <c r="F2936" s="159" t="s">
        <v>61</v>
      </c>
      <c r="G2936" s="159" t="s">
        <v>24</v>
      </c>
      <c r="H2936" s="159" t="s">
        <v>60</v>
      </c>
      <c r="I2936" s="175">
        <v>120</v>
      </c>
      <c r="J2936" s="23"/>
    </row>
    <row r="2937" spans="1:10" x14ac:dyDescent="0.25">
      <c r="A2937" s="65" t="str">
        <f t="shared" si="45"/>
        <v>Totaal42278G4 (exclusief Den Haag)Man23 tot 30 jaarOverigTotaal</v>
      </c>
      <c r="B2937" s="159" t="s">
        <v>8</v>
      </c>
      <c r="C2937" s="166">
        <v>42278</v>
      </c>
      <c r="D2937" s="159" t="s">
        <v>15</v>
      </c>
      <c r="E2937" s="159" t="s">
        <v>28</v>
      </c>
      <c r="F2937" s="159" t="s">
        <v>61</v>
      </c>
      <c r="G2937" s="159" t="s">
        <v>25</v>
      </c>
      <c r="H2937" s="162" t="s">
        <v>8</v>
      </c>
      <c r="I2937" s="175">
        <v>95</v>
      </c>
      <c r="J2937" s="23"/>
    </row>
    <row r="2938" spans="1:10" x14ac:dyDescent="0.25">
      <c r="A2938" s="65" t="str">
        <f t="shared" si="45"/>
        <v xml:space="preserve">Totaal42278G4 (exclusief Den Haag)Man23 tot 30 jaarOverigPrimair onderwijs </v>
      </c>
      <c r="B2938" s="159" t="s">
        <v>8</v>
      </c>
      <c r="C2938" s="166">
        <v>42278</v>
      </c>
      <c r="D2938" s="159" t="s">
        <v>15</v>
      </c>
      <c r="E2938" s="159" t="s">
        <v>28</v>
      </c>
      <c r="F2938" s="159" t="s">
        <v>61</v>
      </c>
      <c r="G2938" s="159" t="s">
        <v>25</v>
      </c>
      <c r="H2938" s="174" t="s">
        <v>55</v>
      </c>
      <c r="I2938" s="175">
        <v>0</v>
      </c>
      <c r="J2938" s="23"/>
    </row>
    <row r="2939" spans="1:10" x14ac:dyDescent="0.25">
      <c r="A2939" s="65" t="str">
        <f t="shared" si="45"/>
        <v>Totaal42278G4 (exclusief Den Haag)Man23 tot 30 jaarOverigVoortgezet onderwijs</v>
      </c>
      <c r="B2939" s="159" t="s">
        <v>8</v>
      </c>
      <c r="C2939" s="166">
        <v>42278</v>
      </c>
      <c r="D2939" s="159" t="s">
        <v>15</v>
      </c>
      <c r="E2939" s="159" t="s">
        <v>28</v>
      </c>
      <c r="F2939" s="159" t="s">
        <v>61</v>
      </c>
      <c r="G2939" s="159" t="s">
        <v>25</v>
      </c>
      <c r="H2939" s="174" t="s">
        <v>56</v>
      </c>
      <c r="I2939" s="175">
        <v>5</v>
      </c>
      <c r="J2939" s="23"/>
    </row>
    <row r="2940" spans="1:10" x14ac:dyDescent="0.25">
      <c r="A2940" s="65" t="str">
        <f t="shared" si="45"/>
        <v xml:space="preserve">Totaal42278G4 (exclusief Den Haag)Man23 tot 30 jaarOverigMiddelbaar beroepsonderwijs (mbo) </v>
      </c>
      <c r="B2940" s="159" t="s">
        <v>8</v>
      </c>
      <c r="C2940" s="166">
        <v>42278</v>
      </c>
      <c r="D2940" s="159" t="s">
        <v>15</v>
      </c>
      <c r="E2940" s="159" t="s">
        <v>28</v>
      </c>
      <c r="F2940" s="159" t="s">
        <v>61</v>
      </c>
      <c r="G2940" s="159" t="s">
        <v>25</v>
      </c>
      <c r="H2940" s="174" t="s">
        <v>57</v>
      </c>
      <c r="I2940" s="175">
        <v>5</v>
      </c>
      <c r="J2940" s="23"/>
    </row>
    <row r="2941" spans="1:10" x14ac:dyDescent="0.25">
      <c r="A2941" s="65" t="str">
        <f t="shared" si="45"/>
        <v xml:space="preserve">Totaal42278G4 (exclusief Den Haag)Man23 tot 30 jaarOverigHoger beroepsonderwijs (hbo) </v>
      </c>
      <c r="B2941" s="159" t="s">
        <v>8</v>
      </c>
      <c r="C2941" s="166">
        <v>42278</v>
      </c>
      <c r="D2941" s="159" t="s">
        <v>15</v>
      </c>
      <c r="E2941" s="159" t="s">
        <v>28</v>
      </c>
      <c r="F2941" s="159" t="s">
        <v>61</v>
      </c>
      <c r="G2941" s="159" t="s">
        <v>25</v>
      </c>
      <c r="H2941" s="174" t="s">
        <v>58</v>
      </c>
      <c r="I2941" s="175">
        <v>0</v>
      </c>
      <c r="J2941" s="23"/>
    </row>
    <row r="2942" spans="1:10" x14ac:dyDescent="0.25">
      <c r="A2942" s="65" t="str">
        <f t="shared" si="45"/>
        <v xml:space="preserve">Totaal42278G4 (exclusief Den Haag)Man23 tot 30 jaarOverigWetenschappelijk onderwijs (wo) </v>
      </c>
      <c r="B2942" s="159" t="s">
        <v>8</v>
      </c>
      <c r="C2942" s="166">
        <v>42278</v>
      </c>
      <c r="D2942" s="159" t="s">
        <v>15</v>
      </c>
      <c r="E2942" s="159" t="s">
        <v>28</v>
      </c>
      <c r="F2942" s="159" t="s">
        <v>61</v>
      </c>
      <c r="G2942" s="159" t="s">
        <v>25</v>
      </c>
      <c r="H2942" s="174" t="s">
        <v>59</v>
      </c>
      <c r="I2942" s="175">
        <v>0</v>
      </c>
      <c r="J2942" s="23"/>
    </row>
    <row r="2943" spans="1:10" x14ac:dyDescent="0.25">
      <c r="A2943" s="65" t="str">
        <f t="shared" si="45"/>
        <v>Totaal42278G4 (exclusief Den Haag)Man23 tot 30 jaarOverigGeen onderwijs</v>
      </c>
      <c r="B2943" s="159" t="s">
        <v>8</v>
      </c>
      <c r="C2943" s="166">
        <v>42278</v>
      </c>
      <c r="D2943" s="159" t="s">
        <v>15</v>
      </c>
      <c r="E2943" s="159" t="s">
        <v>28</v>
      </c>
      <c r="F2943" s="159" t="s">
        <v>61</v>
      </c>
      <c r="G2943" s="159" t="s">
        <v>25</v>
      </c>
      <c r="H2943" s="159" t="s">
        <v>60</v>
      </c>
      <c r="I2943" s="175">
        <v>85</v>
      </c>
      <c r="J2943" s="23"/>
    </row>
    <row r="2944" spans="1:10" x14ac:dyDescent="0.25">
      <c r="A2944" s="65" t="str">
        <f t="shared" si="45"/>
        <v>Totaal42278G4 (exclusief Den Haag)VrouwTotaalTotaalTotaal</v>
      </c>
      <c r="B2944" s="159" t="s">
        <v>8</v>
      </c>
      <c r="C2944" s="166">
        <v>42278</v>
      </c>
      <c r="D2944" s="159" t="s">
        <v>15</v>
      </c>
      <c r="E2944" s="159" t="s">
        <v>29</v>
      </c>
      <c r="F2944" s="159" t="s">
        <v>8</v>
      </c>
      <c r="G2944" s="159" t="s">
        <v>8</v>
      </c>
      <c r="H2944" s="162" t="s">
        <v>8</v>
      </c>
      <c r="I2944" s="175">
        <v>445</v>
      </c>
      <c r="J2944" s="23"/>
    </row>
    <row r="2945" spans="1:10" x14ac:dyDescent="0.25">
      <c r="A2945" s="65" t="str">
        <f t="shared" si="45"/>
        <v xml:space="preserve">Totaal42278G4 (exclusief Den Haag)VrouwTotaalTotaalPrimair onderwijs </v>
      </c>
      <c r="B2945" s="159" t="s">
        <v>8</v>
      </c>
      <c r="C2945" s="166">
        <v>42278</v>
      </c>
      <c r="D2945" s="159" t="s">
        <v>15</v>
      </c>
      <c r="E2945" s="159" t="s">
        <v>29</v>
      </c>
      <c r="F2945" s="159" t="s">
        <v>8</v>
      </c>
      <c r="G2945" s="159" t="s">
        <v>8</v>
      </c>
      <c r="H2945" s="174" t="s">
        <v>55</v>
      </c>
      <c r="I2945" s="175">
        <v>100</v>
      </c>
      <c r="J2945" s="23"/>
    </row>
    <row r="2946" spans="1:10" x14ac:dyDescent="0.25">
      <c r="A2946" s="65" t="str">
        <f t="shared" si="45"/>
        <v>Totaal42278G4 (exclusief Den Haag)VrouwTotaalTotaalVoortgezet onderwijs</v>
      </c>
      <c r="B2946" s="159" t="s">
        <v>8</v>
      </c>
      <c r="C2946" s="166">
        <v>42278</v>
      </c>
      <c r="D2946" s="159" t="s">
        <v>15</v>
      </c>
      <c r="E2946" s="159" t="s">
        <v>29</v>
      </c>
      <c r="F2946" s="159" t="s">
        <v>8</v>
      </c>
      <c r="G2946" s="159" t="s">
        <v>8</v>
      </c>
      <c r="H2946" s="174" t="s">
        <v>56</v>
      </c>
      <c r="I2946" s="175">
        <v>55</v>
      </c>
      <c r="J2946" s="23"/>
    </row>
    <row r="2947" spans="1:10" x14ac:dyDescent="0.25">
      <c r="A2947" s="65" t="str">
        <f t="shared" si="45"/>
        <v xml:space="preserve">Totaal42278G4 (exclusief Den Haag)VrouwTotaalTotaalMiddelbaar beroepsonderwijs (mbo) </v>
      </c>
      <c r="B2947" s="159" t="s">
        <v>8</v>
      </c>
      <c r="C2947" s="166">
        <v>42278</v>
      </c>
      <c r="D2947" s="159" t="s">
        <v>15</v>
      </c>
      <c r="E2947" s="159" t="s">
        <v>29</v>
      </c>
      <c r="F2947" s="159" t="s">
        <v>8</v>
      </c>
      <c r="G2947" s="159" t="s">
        <v>8</v>
      </c>
      <c r="H2947" s="174" t="s">
        <v>57</v>
      </c>
      <c r="I2947" s="175">
        <v>5</v>
      </c>
      <c r="J2947" s="23"/>
    </row>
    <row r="2948" spans="1:10" x14ac:dyDescent="0.25">
      <c r="A2948" s="65" t="str">
        <f t="shared" si="45"/>
        <v xml:space="preserve">Totaal42278G4 (exclusief Den Haag)VrouwTotaalTotaalHoger beroepsonderwijs (hbo) </v>
      </c>
      <c r="B2948" s="159" t="s">
        <v>8</v>
      </c>
      <c r="C2948" s="166">
        <v>42278</v>
      </c>
      <c r="D2948" s="159" t="s">
        <v>15</v>
      </c>
      <c r="E2948" s="159" t="s">
        <v>29</v>
      </c>
      <c r="F2948" s="159" t="s">
        <v>8</v>
      </c>
      <c r="G2948" s="159" t="s">
        <v>8</v>
      </c>
      <c r="H2948" s="174" t="s">
        <v>58</v>
      </c>
      <c r="I2948" s="175">
        <v>5</v>
      </c>
      <c r="J2948" s="23"/>
    </row>
    <row r="2949" spans="1:10" x14ac:dyDescent="0.25">
      <c r="A2949" s="65" t="str">
        <f t="shared" ref="A2949:A3012" si="46">B2949&amp;C2949&amp;D2949&amp;E2949&amp;F2949&amp;G2949&amp;H2949</f>
        <v xml:space="preserve">Totaal42278G4 (exclusief Den Haag)VrouwTotaalTotaalWetenschappelijk onderwijs (wo) </v>
      </c>
      <c r="B2949" s="159" t="s">
        <v>8</v>
      </c>
      <c r="C2949" s="166">
        <v>42278</v>
      </c>
      <c r="D2949" s="159" t="s">
        <v>15</v>
      </c>
      <c r="E2949" s="159" t="s">
        <v>29</v>
      </c>
      <c r="F2949" s="159" t="s">
        <v>8</v>
      </c>
      <c r="G2949" s="159" t="s">
        <v>8</v>
      </c>
      <c r="H2949" s="174" t="s">
        <v>59</v>
      </c>
      <c r="I2949" s="175">
        <v>5</v>
      </c>
      <c r="J2949" s="23"/>
    </row>
    <row r="2950" spans="1:10" x14ac:dyDescent="0.25">
      <c r="A2950" s="65" t="str">
        <f t="shared" si="46"/>
        <v>Totaal42278G4 (exclusief Den Haag)VrouwTotaalTotaalGeen onderwijs</v>
      </c>
      <c r="B2950" s="159" t="s">
        <v>8</v>
      </c>
      <c r="C2950" s="166">
        <v>42278</v>
      </c>
      <c r="D2950" s="159" t="s">
        <v>15</v>
      </c>
      <c r="E2950" s="159" t="s">
        <v>29</v>
      </c>
      <c r="F2950" s="159" t="s">
        <v>8</v>
      </c>
      <c r="G2950" s="159" t="s">
        <v>8</v>
      </c>
      <c r="H2950" s="159" t="s">
        <v>60</v>
      </c>
      <c r="I2950" s="175">
        <v>280</v>
      </c>
      <c r="J2950" s="23"/>
    </row>
    <row r="2951" spans="1:10" x14ac:dyDescent="0.25">
      <c r="A2951" s="65" t="str">
        <f t="shared" si="46"/>
        <v>Totaal42278G4 (exclusief Den Haag)VrouwTotaalSyriëTotaal</v>
      </c>
      <c r="B2951" s="159" t="s">
        <v>8</v>
      </c>
      <c r="C2951" s="166">
        <v>42278</v>
      </c>
      <c r="D2951" s="159" t="s">
        <v>15</v>
      </c>
      <c r="E2951" s="159" t="s">
        <v>29</v>
      </c>
      <c r="F2951" s="159" t="s">
        <v>8</v>
      </c>
      <c r="G2951" s="159" t="s">
        <v>23</v>
      </c>
      <c r="H2951" s="162" t="s">
        <v>8</v>
      </c>
      <c r="I2951" s="175">
        <v>200</v>
      </c>
      <c r="J2951" s="23"/>
    </row>
    <row r="2952" spans="1:10" x14ac:dyDescent="0.25">
      <c r="A2952" s="65" t="str">
        <f t="shared" si="46"/>
        <v xml:space="preserve">Totaal42278G4 (exclusief Den Haag)VrouwTotaalSyriëPrimair onderwijs </v>
      </c>
      <c r="B2952" s="159" t="s">
        <v>8</v>
      </c>
      <c r="C2952" s="166">
        <v>42278</v>
      </c>
      <c r="D2952" s="159" t="s">
        <v>15</v>
      </c>
      <c r="E2952" s="159" t="s">
        <v>29</v>
      </c>
      <c r="F2952" s="159" t="s">
        <v>8</v>
      </c>
      <c r="G2952" s="159" t="s">
        <v>23</v>
      </c>
      <c r="H2952" s="174" t="s">
        <v>55</v>
      </c>
      <c r="I2952" s="175">
        <v>60</v>
      </c>
      <c r="J2952" s="23"/>
    </row>
    <row r="2953" spans="1:10" x14ac:dyDescent="0.25">
      <c r="A2953" s="65" t="str">
        <f t="shared" si="46"/>
        <v>Totaal42278G4 (exclusief Den Haag)VrouwTotaalSyriëVoortgezet onderwijs</v>
      </c>
      <c r="B2953" s="159" t="s">
        <v>8</v>
      </c>
      <c r="C2953" s="166">
        <v>42278</v>
      </c>
      <c r="D2953" s="159" t="s">
        <v>15</v>
      </c>
      <c r="E2953" s="159" t="s">
        <v>29</v>
      </c>
      <c r="F2953" s="159" t="s">
        <v>8</v>
      </c>
      <c r="G2953" s="159" t="s">
        <v>23</v>
      </c>
      <c r="H2953" s="174" t="s">
        <v>56</v>
      </c>
      <c r="I2953" s="175">
        <v>20</v>
      </c>
      <c r="J2953" s="23"/>
    </row>
    <row r="2954" spans="1:10" x14ac:dyDescent="0.25">
      <c r="A2954" s="65" t="str">
        <f t="shared" si="46"/>
        <v xml:space="preserve">Totaal42278G4 (exclusief Den Haag)VrouwTotaalSyriëMiddelbaar beroepsonderwijs (mbo) </v>
      </c>
      <c r="B2954" s="159" t="s">
        <v>8</v>
      </c>
      <c r="C2954" s="166">
        <v>42278</v>
      </c>
      <c r="D2954" s="159" t="s">
        <v>15</v>
      </c>
      <c r="E2954" s="159" t="s">
        <v>29</v>
      </c>
      <c r="F2954" s="159" t="s">
        <v>8</v>
      </c>
      <c r="G2954" s="159" t="s">
        <v>23</v>
      </c>
      <c r="H2954" s="174" t="s">
        <v>57</v>
      </c>
      <c r="I2954" s="175">
        <v>0</v>
      </c>
      <c r="J2954" s="23"/>
    </row>
    <row r="2955" spans="1:10" x14ac:dyDescent="0.25">
      <c r="A2955" s="65" t="str">
        <f t="shared" si="46"/>
        <v xml:space="preserve">Totaal42278G4 (exclusief Den Haag)VrouwTotaalSyriëHoger beroepsonderwijs (hbo) </v>
      </c>
      <c r="B2955" s="159" t="s">
        <v>8</v>
      </c>
      <c r="C2955" s="166">
        <v>42278</v>
      </c>
      <c r="D2955" s="159" t="s">
        <v>15</v>
      </c>
      <c r="E2955" s="159" t="s">
        <v>29</v>
      </c>
      <c r="F2955" s="159" t="s">
        <v>8</v>
      </c>
      <c r="G2955" s="159" t="s">
        <v>23</v>
      </c>
      <c r="H2955" s="174" t="s">
        <v>58</v>
      </c>
      <c r="I2955" s="175">
        <v>0</v>
      </c>
      <c r="J2955" s="23"/>
    </row>
    <row r="2956" spans="1:10" x14ac:dyDescent="0.25">
      <c r="A2956" s="65" t="str">
        <f t="shared" si="46"/>
        <v xml:space="preserve">Totaal42278G4 (exclusief Den Haag)VrouwTotaalSyriëWetenschappelijk onderwijs (wo) </v>
      </c>
      <c r="B2956" s="159" t="s">
        <v>8</v>
      </c>
      <c r="C2956" s="166">
        <v>42278</v>
      </c>
      <c r="D2956" s="159" t="s">
        <v>15</v>
      </c>
      <c r="E2956" s="159" t="s">
        <v>29</v>
      </c>
      <c r="F2956" s="159" t="s">
        <v>8</v>
      </c>
      <c r="G2956" s="159" t="s">
        <v>23</v>
      </c>
      <c r="H2956" s="174" t="s">
        <v>59</v>
      </c>
      <c r="I2956" s="175">
        <v>0</v>
      </c>
      <c r="J2956" s="23"/>
    </row>
    <row r="2957" spans="1:10" x14ac:dyDescent="0.25">
      <c r="A2957" s="65" t="str">
        <f t="shared" si="46"/>
        <v>Totaal42278G4 (exclusief Den Haag)VrouwTotaalSyriëGeen onderwijs</v>
      </c>
      <c r="B2957" s="159" t="s">
        <v>8</v>
      </c>
      <c r="C2957" s="166">
        <v>42278</v>
      </c>
      <c r="D2957" s="159" t="s">
        <v>15</v>
      </c>
      <c r="E2957" s="159" t="s">
        <v>29</v>
      </c>
      <c r="F2957" s="159" t="s">
        <v>8</v>
      </c>
      <c r="G2957" s="159" t="s">
        <v>23</v>
      </c>
      <c r="H2957" s="159" t="s">
        <v>60</v>
      </c>
      <c r="I2957" s="175">
        <v>115</v>
      </c>
      <c r="J2957" s="23"/>
    </row>
    <row r="2958" spans="1:10" x14ac:dyDescent="0.25">
      <c r="A2958" s="65" t="str">
        <f t="shared" si="46"/>
        <v>Totaal42278G4 (exclusief Den Haag)VrouwTotaalEritreaTotaal</v>
      </c>
      <c r="B2958" s="159" t="s">
        <v>8</v>
      </c>
      <c r="C2958" s="166">
        <v>42278</v>
      </c>
      <c r="D2958" s="159" t="s">
        <v>15</v>
      </c>
      <c r="E2958" s="159" t="s">
        <v>29</v>
      </c>
      <c r="F2958" s="159" t="s">
        <v>8</v>
      </c>
      <c r="G2958" s="159" t="s">
        <v>24</v>
      </c>
      <c r="H2958" s="162" t="s">
        <v>8</v>
      </c>
      <c r="I2958" s="175">
        <v>80</v>
      </c>
      <c r="J2958" s="23"/>
    </row>
    <row r="2959" spans="1:10" x14ac:dyDescent="0.25">
      <c r="A2959" s="65" t="str">
        <f t="shared" si="46"/>
        <v xml:space="preserve">Totaal42278G4 (exclusief Den Haag)VrouwTotaalEritreaPrimair onderwijs </v>
      </c>
      <c r="B2959" s="159" t="s">
        <v>8</v>
      </c>
      <c r="C2959" s="166">
        <v>42278</v>
      </c>
      <c r="D2959" s="159" t="s">
        <v>15</v>
      </c>
      <c r="E2959" s="159" t="s">
        <v>29</v>
      </c>
      <c r="F2959" s="159" t="s">
        <v>8</v>
      </c>
      <c r="G2959" s="159" t="s">
        <v>24</v>
      </c>
      <c r="H2959" s="174" t="s">
        <v>55</v>
      </c>
      <c r="I2959" s="175">
        <v>5</v>
      </c>
      <c r="J2959" s="23"/>
    </row>
    <row r="2960" spans="1:10" x14ac:dyDescent="0.25">
      <c r="A2960" s="65" t="str">
        <f t="shared" si="46"/>
        <v>Totaal42278G4 (exclusief Den Haag)VrouwTotaalEritreaVoortgezet onderwijs</v>
      </c>
      <c r="B2960" s="159" t="s">
        <v>8</v>
      </c>
      <c r="C2960" s="166">
        <v>42278</v>
      </c>
      <c r="D2960" s="159" t="s">
        <v>15</v>
      </c>
      <c r="E2960" s="159" t="s">
        <v>29</v>
      </c>
      <c r="F2960" s="159" t="s">
        <v>8</v>
      </c>
      <c r="G2960" s="159" t="s">
        <v>24</v>
      </c>
      <c r="H2960" s="174" t="s">
        <v>56</v>
      </c>
      <c r="I2960" s="175">
        <v>5</v>
      </c>
      <c r="J2960" s="23"/>
    </row>
    <row r="2961" spans="1:10" x14ac:dyDescent="0.25">
      <c r="A2961" s="65" t="str">
        <f t="shared" si="46"/>
        <v xml:space="preserve">Totaal42278G4 (exclusief Den Haag)VrouwTotaalEritreaMiddelbaar beroepsonderwijs (mbo) </v>
      </c>
      <c r="B2961" s="159" t="s">
        <v>8</v>
      </c>
      <c r="C2961" s="166">
        <v>42278</v>
      </c>
      <c r="D2961" s="159" t="s">
        <v>15</v>
      </c>
      <c r="E2961" s="159" t="s">
        <v>29</v>
      </c>
      <c r="F2961" s="159" t="s">
        <v>8</v>
      </c>
      <c r="G2961" s="159" t="s">
        <v>24</v>
      </c>
      <c r="H2961" s="174" t="s">
        <v>57</v>
      </c>
      <c r="I2961" s="175">
        <v>0</v>
      </c>
      <c r="J2961" s="23"/>
    </row>
    <row r="2962" spans="1:10" x14ac:dyDescent="0.25">
      <c r="A2962" s="65" t="str">
        <f t="shared" si="46"/>
        <v xml:space="preserve">Totaal42278G4 (exclusief Den Haag)VrouwTotaalEritreaHoger beroepsonderwijs (hbo) </v>
      </c>
      <c r="B2962" s="159" t="s">
        <v>8</v>
      </c>
      <c r="C2962" s="166">
        <v>42278</v>
      </c>
      <c r="D2962" s="159" t="s">
        <v>15</v>
      </c>
      <c r="E2962" s="159" t="s">
        <v>29</v>
      </c>
      <c r="F2962" s="159" t="s">
        <v>8</v>
      </c>
      <c r="G2962" s="159" t="s">
        <v>24</v>
      </c>
      <c r="H2962" s="174" t="s">
        <v>58</v>
      </c>
      <c r="I2962" s="175">
        <v>0</v>
      </c>
      <c r="J2962" s="23"/>
    </row>
    <row r="2963" spans="1:10" x14ac:dyDescent="0.25">
      <c r="A2963" s="65" t="str">
        <f t="shared" si="46"/>
        <v xml:space="preserve">Totaal42278G4 (exclusief Den Haag)VrouwTotaalEritreaWetenschappelijk onderwijs (wo) </v>
      </c>
      <c r="B2963" s="159" t="s">
        <v>8</v>
      </c>
      <c r="C2963" s="166">
        <v>42278</v>
      </c>
      <c r="D2963" s="159" t="s">
        <v>15</v>
      </c>
      <c r="E2963" s="159" t="s">
        <v>29</v>
      </c>
      <c r="F2963" s="159" t="s">
        <v>8</v>
      </c>
      <c r="G2963" s="159" t="s">
        <v>24</v>
      </c>
      <c r="H2963" s="174" t="s">
        <v>59</v>
      </c>
      <c r="I2963" s="175">
        <v>0</v>
      </c>
      <c r="J2963" s="23"/>
    </row>
    <row r="2964" spans="1:10" x14ac:dyDescent="0.25">
      <c r="A2964" s="65" t="str">
        <f t="shared" si="46"/>
        <v>Totaal42278G4 (exclusief Den Haag)VrouwTotaalEritreaGeen onderwijs</v>
      </c>
      <c r="B2964" s="159" t="s">
        <v>8</v>
      </c>
      <c r="C2964" s="166">
        <v>42278</v>
      </c>
      <c r="D2964" s="159" t="s">
        <v>15</v>
      </c>
      <c r="E2964" s="159" t="s">
        <v>29</v>
      </c>
      <c r="F2964" s="159" t="s">
        <v>8</v>
      </c>
      <c r="G2964" s="159" t="s">
        <v>24</v>
      </c>
      <c r="H2964" s="159" t="s">
        <v>60</v>
      </c>
      <c r="I2964" s="175">
        <v>70</v>
      </c>
      <c r="J2964" s="23"/>
    </row>
    <row r="2965" spans="1:10" x14ac:dyDescent="0.25">
      <c r="A2965" s="65" t="str">
        <f t="shared" si="46"/>
        <v>Totaal42278G4 (exclusief Den Haag)VrouwTotaalOverigTotaal</v>
      </c>
      <c r="B2965" s="159" t="s">
        <v>8</v>
      </c>
      <c r="C2965" s="166">
        <v>42278</v>
      </c>
      <c r="D2965" s="159" t="s">
        <v>15</v>
      </c>
      <c r="E2965" s="159" t="s">
        <v>29</v>
      </c>
      <c r="F2965" s="159" t="s">
        <v>8</v>
      </c>
      <c r="G2965" s="159" t="s">
        <v>25</v>
      </c>
      <c r="H2965" s="162" t="s">
        <v>8</v>
      </c>
      <c r="I2965" s="175">
        <v>165</v>
      </c>
      <c r="J2965" s="23"/>
    </row>
    <row r="2966" spans="1:10" x14ac:dyDescent="0.25">
      <c r="A2966" s="65" t="str">
        <f t="shared" si="46"/>
        <v xml:space="preserve">Totaal42278G4 (exclusief Den Haag)VrouwTotaalOverigPrimair onderwijs </v>
      </c>
      <c r="B2966" s="159" t="s">
        <v>8</v>
      </c>
      <c r="C2966" s="166">
        <v>42278</v>
      </c>
      <c r="D2966" s="159" t="s">
        <v>15</v>
      </c>
      <c r="E2966" s="159" t="s">
        <v>29</v>
      </c>
      <c r="F2966" s="159" t="s">
        <v>8</v>
      </c>
      <c r="G2966" s="159" t="s">
        <v>25</v>
      </c>
      <c r="H2966" s="174" t="s">
        <v>55</v>
      </c>
      <c r="I2966" s="175">
        <v>35</v>
      </c>
      <c r="J2966" s="23"/>
    </row>
    <row r="2967" spans="1:10" x14ac:dyDescent="0.25">
      <c r="A2967" s="65" t="str">
        <f t="shared" si="46"/>
        <v>Totaal42278G4 (exclusief Den Haag)VrouwTotaalOverigVoortgezet onderwijs</v>
      </c>
      <c r="B2967" s="159" t="s">
        <v>8</v>
      </c>
      <c r="C2967" s="166">
        <v>42278</v>
      </c>
      <c r="D2967" s="159" t="s">
        <v>15</v>
      </c>
      <c r="E2967" s="159" t="s">
        <v>29</v>
      </c>
      <c r="F2967" s="159" t="s">
        <v>8</v>
      </c>
      <c r="G2967" s="159" t="s">
        <v>25</v>
      </c>
      <c r="H2967" s="174" t="s">
        <v>56</v>
      </c>
      <c r="I2967" s="175">
        <v>35</v>
      </c>
      <c r="J2967" s="23"/>
    </row>
    <row r="2968" spans="1:10" x14ac:dyDescent="0.25">
      <c r="A2968" s="65" t="str">
        <f t="shared" si="46"/>
        <v xml:space="preserve">Totaal42278G4 (exclusief Den Haag)VrouwTotaalOverigMiddelbaar beroepsonderwijs (mbo) </v>
      </c>
      <c r="B2968" s="159" t="s">
        <v>8</v>
      </c>
      <c r="C2968" s="166">
        <v>42278</v>
      </c>
      <c r="D2968" s="159" t="s">
        <v>15</v>
      </c>
      <c r="E2968" s="159" t="s">
        <v>29</v>
      </c>
      <c r="F2968" s="159" t="s">
        <v>8</v>
      </c>
      <c r="G2968" s="159" t="s">
        <v>25</v>
      </c>
      <c r="H2968" s="174" t="s">
        <v>57</v>
      </c>
      <c r="I2968" s="175">
        <v>5</v>
      </c>
      <c r="J2968" s="23"/>
    </row>
    <row r="2969" spans="1:10" x14ac:dyDescent="0.25">
      <c r="A2969" s="65" t="str">
        <f t="shared" si="46"/>
        <v xml:space="preserve">Totaal42278G4 (exclusief Den Haag)VrouwTotaalOverigHoger beroepsonderwijs (hbo) </v>
      </c>
      <c r="B2969" s="159" t="s">
        <v>8</v>
      </c>
      <c r="C2969" s="166">
        <v>42278</v>
      </c>
      <c r="D2969" s="159" t="s">
        <v>15</v>
      </c>
      <c r="E2969" s="159" t="s">
        <v>29</v>
      </c>
      <c r="F2969" s="159" t="s">
        <v>8</v>
      </c>
      <c r="G2969" s="159" t="s">
        <v>25</v>
      </c>
      <c r="H2969" s="174" t="s">
        <v>58</v>
      </c>
      <c r="I2969" s="175">
        <v>0</v>
      </c>
      <c r="J2969" s="23"/>
    </row>
    <row r="2970" spans="1:10" x14ac:dyDescent="0.25">
      <c r="A2970" s="65" t="str">
        <f t="shared" si="46"/>
        <v xml:space="preserve">Totaal42278G4 (exclusief Den Haag)VrouwTotaalOverigWetenschappelijk onderwijs (wo) </v>
      </c>
      <c r="B2970" s="159" t="s">
        <v>8</v>
      </c>
      <c r="C2970" s="166">
        <v>42278</v>
      </c>
      <c r="D2970" s="159" t="s">
        <v>15</v>
      </c>
      <c r="E2970" s="159" t="s">
        <v>29</v>
      </c>
      <c r="F2970" s="159" t="s">
        <v>8</v>
      </c>
      <c r="G2970" s="159" t="s">
        <v>25</v>
      </c>
      <c r="H2970" s="174" t="s">
        <v>59</v>
      </c>
      <c r="I2970" s="175">
        <v>5</v>
      </c>
      <c r="J2970" s="23"/>
    </row>
    <row r="2971" spans="1:10" x14ac:dyDescent="0.25">
      <c r="A2971" s="65" t="str">
        <f t="shared" si="46"/>
        <v>Totaal42278G4 (exclusief Den Haag)VrouwTotaalOverigGeen onderwijs</v>
      </c>
      <c r="B2971" s="159" t="s">
        <v>8</v>
      </c>
      <c r="C2971" s="166">
        <v>42278</v>
      </c>
      <c r="D2971" s="159" t="s">
        <v>15</v>
      </c>
      <c r="E2971" s="159" t="s">
        <v>29</v>
      </c>
      <c r="F2971" s="159" t="s">
        <v>8</v>
      </c>
      <c r="G2971" s="159" t="s">
        <v>25</v>
      </c>
      <c r="H2971" s="159" t="s">
        <v>60</v>
      </c>
      <c r="I2971" s="175">
        <v>95</v>
      </c>
      <c r="J2971" s="23"/>
    </row>
    <row r="2972" spans="1:10" x14ac:dyDescent="0.25">
      <c r="A2972" s="65" t="str">
        <f t="shared" si="46"/>
        <v>Totaal42278G4 (exclusief Den Haag)Vrouw0 tot 23 jaarTotaalTotaal</v>
      </c>
      <c r="B2972" s="159" t="s">
        <v>8</v>
      </c>
      <c r="C2972" s="166">
        <v>42278</v>
      </c>
      <c r="D2972" s="159" t="s">
        <v>15</v>
      </c>
      <c r="E2972" s="159" t="s">
        <v>29</v>
      </c>
      <c r="F2972" s="159" t="s">
        <v>26</v>
      </c>
      <c r="G2972" s="159" t="s">
        <v>8</v>
      </c>
      <c r="H2972" s="162" t="s">
        <v>8</v>
      </c>
      <c r="I2972" s="175">
        <v>290</v>
      </c>
      <c r="J2972" s="23"/>
    </row>
    <row r="2973" spans="1:10" x14ac:dyDescent="0.25">
      <c r="A2973" s="65" t="str">
        <f t="shared" si="46"/>
        <v xml:space="preserve">Totaal42278G4 (exclusief Den Haag)Vrouw0 tot 23 jaarTotaalPrimair onderwijs </v>
      </c>
      <c r="B2973" s="159" t="s">
        <v>8</v>
      </c>
      <c r="C2973" s="166">
        <v>42278</v>
      </c>
      <c r="D2973" s="159" t="s">
        <v>15</v>
      </c>
      <c r="E2973" s="159" t="s">
        <v>29</v>
      </c>
      <c r="F2973" s="159" t="s">
        <v>26</v>
      </c>
      <c r="G2973" s="159" t="s">
        <v>8</v>
      </c>
      <c r="H2973" s="174" t="s">
        <v>55</v>
      </c>
      <c r="I2973" s="175">
        <v>100</v>
      </c>
      <c r="J2973" s="23"/>
    </row>
    <row r="2974" spans="1:10" x14ac:dyDescent="0.25">
      <c r="A2974" s="65" t="str">
        <f t="shared" si="46"/>
        <v>Totaal42278G4 (exclusief Den Haag)Vrouw0 tot 23 jaarTotaalVoortgezet onderwijs</v>
      </c>
      <c r="B2974" s="159" t="s">
        <v>8</v>
      </c>
      <c r="C2974" s="166">
        <v>42278</v>
      </c>
      <c r="D2974" s="159" t="s">
        <v>15</v>
      </c>
      <c r="E2974" s="159" t="s">
        <v>29</v>
      </c>
      <c r="F2974" s="159" t="s">
        <v>26</v>
      </c>
      <c r="G2974" s="159" t="s">
        <v>8</v>
      </c>
      <c r="H2974" s="174" t="s">
        <v>56</v>
      </c>
      <c r="I2974" s="175">
        <v>55</v>
      </c>
      <c r="J2974" s="23"/>
    </row>
    <row r="2975" spans="1:10" x14ac:dyDescent="0.25">
      <c r="A2975" s="65" t="str">
        <f t="shared" si="46"/>
        <v xml:space="preserve">Totaal42278G4 (exclusief Den Haag)Vrouw0 tot 23 jaarTotaalMiddelbaar beroepsonderwijs (mbo) </v>
      </c>
      <c r="B2975" s="159" t="s">
        <v>8</v>
      </c>
      <c r="C2975" s="166">
        <v>42278</v>
      </c>
      <c r="D2975" s="159" t="s">
        <v>15</v>
      </c>
      <c r="E2975" s="159" t="s">
        <v>29</v>
      </c>
      <c r="F2975" s="159" t="s">
        <v>26</v>
      </c>
      <c r="G2975" s="159" t="s">
        <v>8</v>
      </c>
      <c r="H2975" s="174" t="s">
        <v>57</v>
      </c>
      <c r="I2975" s="175">
        <v>5</v>
      </c>
      <c r="J2975" s="23"/>
    </row>
    <row r="2976" spans="1:10" x14ac:dyDescent="0.25">
      <c r="A2976" s="65" t="str">
        <f t="shared" si="46"/>
        <v xml:space="preserve">Totaal42278G4 (exclusief Den Haag)Vrouw0 tot 23 jaarTotaalHoger beroepsonderwijs (hbo) </v>
      </c>
      <c r="B2976" s="159" t="s">
        <v>8</v>
      </c>
      <c r="C2976" s="166">
        <v>42278</v>
      </c>
      <c r="D2976" s="159" t="s">
        <v>15</v>
      </c>
      <c r="E2976" s="159" t="s">
        <v>29</v>
      </c>
      <c r="F2976" s="159" t="s">
        <v>26</v>
      </c>
      <c r="G2976" s="159" t="s">
        <v>8</v>
      </c>
      <c r="H2976" s="174" t="s">
        <v>58</v>
      </c>
      <c r="I2976" s="175">
        <v>0</v>
      </c>
      <c r="J2976" s="23"/>
    </row>
    <row r="2977" spans="1:10" x14ac:dyDescent="0.25">
      <c r="A2977" s="65" t="str">
        <f t="shared" si="46"/>
        <v xml:space="preserve">Totaal42278G4 (exclusief Den Haag)Vrouw0 tot 23 jaarTotaalWetenschappelijk onderwijs (wo) </v>
      </c>
      <c r="B2977" s="159" t="s">
        <v>8</v>
      </c>
      <c r="C2977" s="166">
        <v>42278</v>
      </c>
      <c r="D2977" s="159" t="s">
        <v>15</v>
      </c>
      <c r="E2977" s="159" t="s">
        <v>29</v>
      </c>
      <c r="F2977" s="159" t="s">
        <v>26</v>
      </c>
      <c r="G2977" s="159" t="s">
        <v>8</v>
      </c>
      <c r="H2977" s="174" t="s">
        <v>59</v>
      </c>
      <c r="I2977" s="175">
        <v>0</v>
      </c>
      <c r="J2977" s="23"/>
    </row>
    <row r="2978" spans="1:10" x14ac:dyDescent="0.25">
      <c r="A2978" s="65" t="str">
        <f t="shared" si="46"/>
        <v>Totaal42278G4 (exclusief Den Haag)Vrouw0 tot 23 jaarTotaalGeen onderwijs</v>
      </c>
      <c r="B2978" s="159" t="s">
        <v>8</v>
      </c>
      <c r="C2978" s="166">
        <v>42278</v>
      </c>
      <c r="D2978" s="159" t="s">
        <v>15</v>
      </c>
      <c r="E2978" s="159" t="s">
        <v>29</v>
      </c>
      <c r="F2978" s="159" t="s">
        <v>26</v>
      </c>
      <c r="G2978" s="159" t="s">
        <v>8</v>
      </c>
      <c r="H2978" s="159" t="s">
        <v>60</v>
      </c>
      <c r="I2978" s="175">
        <v>130</v>
      </c>
      <c r="J2978" s="23"/>
    </row>
    <row r="2979" spans="1:10" x14ac:dyDescent="0.25">
      <c r="A2979" s="65" t="str">
        <f t="shared" si="46"/>
        <v>Totaal42278G4 (exclusief Den Haag)Vrouw0 tot 23 jaarSyriëTotaal</v>
      </c>
      <c r="B2979" s="159" t="s">
        <v>8</v>
      </c>
      <c r="C2979" s="166">
        <v>42278</v>
      </c>
      <c r="D2979" s="159" t="s">
        <v>15</v>
      </c>
      <c r="E2979" s="159" t="s">
        <v>29</v>
      </c>
      <c r="F2979" s="159" t="s">
        <v>26</v>
      </c>
      <c r="G2979" s="159" t="s">
        <v>23</v>
      </c>
      <c r="H2979" s="162" t="s">
        <v>8</v>
      </c>
      <c r="I2979" s="175">
        <v>145</v>
      </c>
      <c r="J2979" s="23"/>
    </row>
    <row r="2980" spans="1:10" x14ac:dyDescent="0.25">
      <c r="A2980" s="65" t="str">
        <f t="shared" si="46"/>
        <v xml:space="preserve">Totaal42278G4 (exclusief Den Haag)Vrouw0 tot 23 jaarSyriëPrimair onderwijs </v>
      </c>
      <c r="B2980" s="159" t="s">
        <v>8</v>
      </c>
      <c r="C2980" s="166">
        <v>42278</v>
      </c>
      <c r="D2980" s="159" t="s">
        <v>15</v>
      </c>
      <c r="E2980" s="159" t="s">
        <v>29</v>
      </c>
      <c r="F2980" s="159" t="s">
        <v>26</v>
      </c>
      <c r="G2980" s="159" t="s">
        <v>23</v>
      </c>
      <c r="H2980" s="174" t="s">
        <v>55</v>
      </c>
      <c r="I2980" s="175">
        <v>60</v>
      </c>
      <c r="J2980" s="23"/>
    </row>
    <row r="2981" spans="1:10" x14ac:dyDescent="0.25">
      <c r="A2981" s="65" t="str">
        <f t="shared" si="46"/>
        <v>Totaal42278G4 (exclusief Den Haag)Vrouw0 tot 23 jaarSyriëVoortgezet onderwijs</v>
      </c>
      <c r="B2981" s="159" t="s">
        <v>8</v>
      </c>
      <c r="C2981" s="166">
        <v>42278</v>
      </c>
      <c r="D2981" s="159" t="s">
        <v>15</v>
      </c>
      <c r="E2981" s="159" t="s">
        <v>29</v>
      </c>
      <c r="F2981" s="159" t="s">
        <v>26</v>
      </c>
      <c r="G2981" s="159" t="s">
        <v>23</v>
      </c>
      <c r="H2981" s="174" t="s">
        <v>56</v>
      </c>
      <c r="I2981" s="175">
        <v>20</v>
      </c>
      <c r="J2981" s="23"/>
    </row>
    <row r="2982" spans="1:10" x14ac:dyDescent="0.25">
      <c r="A2982" s="65" t="str">
        <f t="shared" si="46"/>
        <v xml:space="preserve">Totaal42278G4 (exclusief Den Haag)Vrouw0 tot 23 jaarSyriëMiddelbaar beroepsonderwijs (mbo) </v>
      </c>
      <c r="B2982" s="159" t="s">
        <v>8</v>
      </c>
      <c r="C2982" s="166">
        <v>42278</v>
      </c>
      <c r="D2982" s="159" t="s">
        <v>15</v>
      </c>
      <c r="E2982" s="159" t="s">
        <v>29</v>
      </c>
      <c r="F2982" s="159" t="s">
        <v>26</v>
      </c>
      <c r="G2982" s="159" t="s">
        <v>23</v>
      </c>
      <c r="H2982" s="174" t="s">
        <v>57</v>
      </c>
      <c r="I2982" s="175">
        <v>0</v>
      </c>
      <c r="J2982" s="23"/>
    </row>
    <row r="2983" spans="1:10" x14ac:dyDescent="0.25">
      <c r="A2983" s="65" t="str">
        <f t="shared" si="46"/>
        <v xml:space="preserve">Totaal42278G4 (exclusief Den Haag)Vrouw0 tot 23 jaarSyriëHoger beroepsonderwijs (hbo) </v>
      </c>
      <c r="B2983" s="159" t="s">
        <v>8</v>
      </c>
      <c r="C2983" s="166">
        <v>42278</v>
      </c>
      <c r="D2983" s="159" t="s">
        <v>15</v>
      </c>
      <c r="E2983" s="159" t="s">
        <v>29</v>
      </c>
      <c r="F2983" s="159" t="s">
        <v>26</v>
      </c>
      <c r="G2983" s="159" t="s">
        <v>23</v>
      </c>
      <c r="H2983" s="174" t="s">
        <v>58</v>
      </c>
      <c r="I2983" s="175">
        <v>0</v>
      </c>
      <c r="J2983" s="23"/>
    </row>
    <row r="2984" spans="1:10" x14ac:dyDescent="0.25">
      <c r="A2984" s="65" t="str">
        <f t="shared" si="46"/>
        <v xml:space="preserve">Totaal42278G4 (exclusief Den Haag)Vrouw0 tot 23 jaarSyriëWetenschappelijk onderwijs (wo) </v>
      </c>
      <c r="B2984" s="159" t="s">
        <v>8</v>
      </c>
      <c r="C2984" s="166">
        <v>42278</v>
      </c>
      <c r="D2984" s="159" t="s">
        <v>15</v>
      </c>
      <c r="E2984" s="159" t="s">
        <v>29</v>
      </c>
      <c r="F2984" s="159" t="s">
        <v>26</v>
      </c>
      <c r="G2984" s="159" t="s">
        <v>23</v>
      </c>
      <c r="H2984" s="174" t="s">
        <v>59</v>
      </c>
      <c r="I2984" s="175">
        <v>0</v>
      </c>
      <c r="J2984" s="23"/>
    </row>
    <row r="2985" spans="1:10" x14ac:dyDescent="0.25">
      <c r="A2985" s="65" t="str">
        <f t="shared" si="46"/>
        <v>Totaal42278G4 (exclusief Den Haag)Vrouw0 tot 23 jaarSyriëGeen onderwijs</v>
      </c>
      <c r="B2985" s="159" t="s">
        <v>8</v>
      </c>
      <c r="C2985" s="166">
        <v>42278</v>
      </c>
      <c r="D2985" s="159" t="s">
        <v>15</v>
      </c>
      <c r="E2985" s="159" t="s">
        <v>29</v>
      </c>
      <c r="F2985" s="159" t="s">
        <v>26</v>
      </c>
      <c r="G2985" s="159" t="s">
        <v>23</v>
      </c>
      <c r="H2985" s="159" t="s">
        <v>60</v>
      </c>
      <c r="I2985" s="175">
        <v>65</v>
      </c>
      <c r="J2985" s="23"/>
    </row>
    <row r="2986" spans="1:10" x14ac:dyDescent="0.25">
      <c r="A2986" s="65" t="str">
        <f t="shared" si="46"/>
        <v>Totaal42278G4 (exclusief Den Haag)Vrouw0 tot 23 jaarEritreaTotaal</v>
      </c>
      <c r="B2986" s="159" t="s">
        <v>8</v>
      </c>
      <c r="C2986" s="166">
        <v>42278</v>
      </c>
      <c r="D2986" s="159" t="s">
        <v>15</v>
      </c>
      <c r="E2986" s="159" t="s">
        <v>29</v>
      </c>
      <c r="F2986" s="159" t="s">
        <v>26</v>
      </c>
      <c r="G2986" s="159" t="s">
        <v>24</v>
      </c>
      <c r="H2986" s="162" t="s">
        <v>8</v>
      </c>
      <c r="I2986" s="175">
        <v>30</v>
      </c>
      <c r="J2986" s="23"/>
    </row>
    <row r="2987" spans="1:10" x14ac:dyDescent="0.25">
      <c r="A2987" s="65" t="str">
        <f t="shared" si="46"/>
        <v xml:space="preserve">Totaal42278G4 (exclusief Den Haag)Vrouw0 tot 23 jaarEritreaPrimair onderwijs </v>
      </c>
      <c r="B2987" s="159" t="s">
        <v>8</v>
      </c>
      <c r="C2987" s="166">
        <v>42278</v>
      </c>
      <c r="D2987" s="159" t="s">
        <v>15</v>
      </c>
      <c r="E2987" s="159" t="s">
        <v>29</v>
      </c>
      <c r="F2987" s="159" t="s">
        <v>26</v>
      </c>
      <c r="G2987" s="159" t="s">
        <v>24</v>
      </c>
      <c r="H2987" s="174" t="s">
        <v>55</v>
      </c>
      <c r="I2987" s="175">
        <v>5</v>
      </c>
      <c r="J2987" s="23"/>
    </row>
    <row r="2988" spans="1:10" x14ac:dyDescent="0.25">
      <c r="A2988" s="65" t="str">
        <f t="shared" si="46"/>
        <v>Totaal42278G4 (exclusief Den Haag)Vrouw0 tot 23 jaarEritreaVoortgezet onderwijs</v>
      </c>
      <c r="B2988" s="159" t="s">
        <v>8</v>
      </c>
      <c r="C2988" s="166">
        <v>42278</v>
      </c>
      <c r="D2988" s="159" t="s">
        <v>15</v>
      </c>
      <c r="E2988" s="159" t="s">
        <v>29</v>
      </c>
      <c r="F2988" s="159" t="s">
        <v>26</v>
      </c>
      <c r="G2988" s="159" t="s">
        <v>24</v>
      </c>
      <c r="H2988" s="174" t="s">
        <v>56</v>
      </c>
      <c r="I2988" s="175">
        <v>5</v>
      </c>
      <c r="J2988" s="23"/>
    </row>
    <row r="2989" spans="1:10" x14ac:dyDescent="0.25">
      <c r="A2989" s="65" t="str">
        <f t="shared" si="46"/>
        <v xml:space="preserve">Totaal42278G4 (exclusief Den Haag)Vrouw0 tot 23 jaarEritreaMiddelbaar beroepsonderwijs (mbo) </v>
      </c>
      <c r="B2989" s="159" t="s">
        <v>8</v>
      </c>
      <c r="C2989" s="166">
        <v>42278</v>
      </c>
      <c r="D2989" s="159" t="s">
        <v>15</v>
      </c>
      <c r="E2989" s="159" t="s">
        <v>29</v>
      </c>
      <c r="F2989" s="159" t="s">
        <v>26</v>
      </c>
      <c r="G2989" s="159" t="s">
        <v>24</v>
      </c>
      <c r="H2989" s="174" t="s">
        <v>57</v>
      </c>
      <c r="I2989" s="175">
        <v>0</v>
      </c>
      <c r="J2989" s="23"/>
    </row>
    <row r="2990" spans="1:10" x14ac:dyDescent="0.25">
      <c r="A2990" s="65" t="str">
        <f t="shared" si="46"/>
        <v xml:space="preserve">Totaal42278G4 (exclusief Den Haag)Vrouw0 tot 23 jaarEritreaHoger beroepsonderwijs (hbo) </v>
      </c>
      <c r="B2990" s="159" t="s">
        <v>8</v>
      </c>
      <c r="C2990" s="166">
        <v>42278</v>
      </c>
      <c r="D2990" s="159" t="s">
        <v>15</v>
      </c>
      <c r="E2990" s="159" t="s">
        <v>29</v>
      </c>
      <c r="F2990" s="159" t="s">
        <v>26</v>
      </c>
      <c r="G2990" s="159" t="s">
        <v>24</v>
      </c>
      <c r="H2990" s="174" t="s">
        <v>58</v>
      </c>
      <c r="I2990" s="175">
        <v>0</v>
      </c>
      <c r="J2990" s="23"/>
    </row>
    <row r="2991" spans="1:10" x14ac:dyDescent="0.25">
      <c r="A2991" s="65" t="str">
        <f t="shared" si="46"/>
        <v xml:space="preserve">Totaal42278G4 (exclusief Den Haag)Vrouw0 tot 23 jaarEritreaWetenschappelijk onderwijs (wo) </v>
      </c>
      <c r="B2991" s="159" t="s">
        <v>8</v>
      </c>
      <c r="C2991" s="166">
        <v>42278</v>
      </c>
      <c r="D2991" s="159" t="s">
        <v>15</v>
      </c>
      <c r="E2991" s="159" t="s">
        <v>29</v>
      </c>
      <c r="F2991" s="159" t="s">
        <v>26</v>
      </c>
      <c r="G2991" s="159" t="s">
        <v>24</v>
      </c>
      <c r="H2991" s="174" t="s">
        <v>59</v>
      </c>
      <c r="I2991" s="175">
        <v>0</v>
      </c>
      <c r="J2991" s="23"/>
    </row>
    <row r="2992" spans="1:10" x14ac:dyDescent="0.25">
      <c r="A2992" s="65" t="str">
        <f t="shared" si="46"/>
        <v>Totaal42278G4 (exclusief Den Haag)Vrouw0 tot 23 jaarEritreaGeen onderwijs</v>
      </c>
      <c r="B2992" s="159" t="s">
        <v>8</v>
      </c>
      <c r="C2992" s="166">
        <v>42278</v>
      </c>
      <c r="D2992" s="159" t="s">
        <v>15</v>
      </c>
      <c r="E2992" s="159" t="s">
        <v>29</v>
      </c>
      <c r="F2992" s="159" t="s">
        <v>26</v>
      </c>
      <c r="G2992" s="159" t="s">
        <v>24</v>
      </c>
      <c r="H2992" s="159" t="s">
        <v>60</v>
      </c>
      <c r="I2992" s="175">
        <v>20</v>
      </c>
      <c r="J2992" s="23"/>
    </row>
    <row r="2993" spans="1:10" x14ac:dyDescent="0.25">
      <c r="A2993" s="65" t="str">
        <f t="shared" si="46"/>
        <v>Totaal42278G4 (exclusief Den Haag)Vrouw0 tot 23 jaarOverigTotaal</v>
      </c>
      <c r="B2993" s="159" t="s">
        <v>8</v>
      </c>
      <c r="C2993" s="166">
        <v>42278</v>
      </c>
      <c r="D2993" s="159" t="s">
        <v>15</v>
      </c>
      <c r="E2993" s="159" t="s">
        <v>29</v>
      </c>
      <c r="F2993" s="159" t="s">
        <v>26</v>
      </c>
      <c r="G2993" s="159" t="s">
        <v>25</v>
      </c>
      <c r="H2993" s="162" t="s">
        <v>8</v>
      </c>
      <c r="I2993" s="175">
        <v>115</v>
      </c>
      <c r="J2993" s="23"/>
    </row>
    <row r="2994" spans="1:10" x14ac:dyDescent="0.25">
      <c r="A2994" s="65" t="str">
        <f t="shared" si="46"/>
        <v xml:space="preserve">Totaal42278G4 (exclusief Den Haag)Vrouw0 tot 23 jaarOverigPrimair onderwijs </v>
      </c>
      <c r="B2994" s="159" t="s">
        <v>8</v>
      </c>
      <c r="C2994" s="166">
        <v>42278</v>
      </c>
      <c r="D2994" s="159" t="s">
        <v>15</v>
      </c>
      <c r="E2994" s="159" t="s">
        <v>29</v>
      </c>
      <c r="F2994" s="159" t="s">
        <v>26</v>
      </c>
      <c r="G2994" s="159" t="s">
        <v>25</v>
      </c>
      <c r="H2994" s="174" t="s">
        <v>55</v>
      </c>
      <c r="I2994" s="175">
        <v>35</v>
      </c>
      <c r="J2994" s="23"/>
    </row>
    <row r="2995" spans="1:10" x14ac:dyDescent="0.25">
      <c r="A2995" s="65" t="str">
        <f t="shared" si="46"/>
        <v>Totaal42278G4 (exclusief Den Haag)Vrouw0 tot 23 jaarOverigVoortgezet onderwijs</v>
      </c>
      <c r="B2995" s="159" t="s">
        <v>8</v>
      </c>
      <c r="C2995" s="166">
        <v>42278</v>
      </c>
      <c r="D2995" s="159" t="s">
        <v>15</v>
      </c>
      <c r="E2995" s="159" t="s">
        <v>29</v>
      </c>
      <c r="F2995" s="159" t="s">
        <v>26</v>
      </c>
      <c r="G2995" s="159" t="s">
        <v>25</v>
      </c>
      <c r="H2995" s="174" t="s">
        <v>56</v>
      </c>
      <c r="I2995" s="175">
        <v>35</v>
      </c>
      <c r="J2995" s="23"/>
    </row>
    <row r="2996" spans="1:10" x14ac:dyDescent="0.25">
      <c r="A2996" s="65" t="str">
        <f t="shared" si="46"/>
        <v xml:space="preserve">Totaal42278G4 (exclusief Den Haag)Vrouw0 tot 23 jaarOverigMiddelbaar beroepsonderwijs (mbo) </v>
      </c>
      <c r="B2996" s="159" t="s">
        <v>8</v>
      </c>
      <c r="C2996" s="166">
        <v>42278</v>
      </c>
      <c r="D2996" s="159" t="s">
        <v>15</v>
      </c>
      <c r="E2996" s="159" t="s">
        <v>29</v>
      </c>
      <c r="F2996" s="159" t="s">
        <v>26</v>
      </c>
      <c r="G2996" s="159" t="s">
        <v>25</v>
      </c>
      <c r="H2996" s="174" t="s">
        <v>57</v>
      </c>
      <c r="I2996" s="175">
        <v>5</v>
      </c>
      <c r="J2996" s="23"/>
    </row>
    <row r="2997" spans="1:10" x14ac:dyDescent="0.25">
      <c r="A2997" s="65" t="str">
        <f t="shared" si="46"/>
        <v xml:space="preserve">Totaal42278G4 (exclusief Den Haag)Vrouw0 tot 23 jaarOverigHoger beroepsonderwijs (hbo) </v>
      </c>
      <c r="B2997" s="159" t="s">
        <v>8</v>
      </c>
      <c r="C2997" s="166">
        <v>42278</v>
      </c>
      <c r="D2997" s="159" t="s">
        <v>15</v>
      </c>
      <c r="E2997" s="159" t="s">
        <v>29</v>
      </c>
      <c r="F2997" s="159" t="s">
        <v>26</v>
      </c>
      <c r="G2997" s="159" t="s">
        <v>25</v>
      </c>
      <c r="H2997" s="174" t="s">
        <v>58</v>
      </c>
      <c r="I2997" s="175">
        <v>0</v>
      </c>
      <c r="J2997" s="23"/>
    </row>
    <row r="2998" spans="1:10" x14ac:dyDescent="0.25">
      <c r="A2998" s="65" t="str">
        <f t="shared" si="46"/>
        <v xml:space="preserve">Totaal42278G4 (exclusief Den Haag)Vrouw0 tot 23 jaarOverigWetenschappelijk onderwijs (wo) </v>
      </c>
      <c r="B2998" s="159" t="s">
        <v>8</v>
      </c>
      <c r="C2998" s="166">
        <v>42278</v>
      </c>
      <c r="D2998" s="159" t="s">
        <v>15</v>
      </c>
      <c r="E2998" s="159" t="s">
        <v>29</v>
      </c>
      <c r="F2998" s="159" t="s">
        <v>26</v>
      </c>
      <c r="G2998" s="159" t="s">
        <v>25</v>
      </c>
      <c r="H2998" s="174" t="s">
        <v>59</v>
      </c>
      <c r="I2998" s="175">
        <v>0</v>
      </c>
      <c r="J2998" s="23"/>
    </row>
    <row r="2999" spans="1:10" x14ac:dyDescent="0.25">
      <c r="A2999" s="65" t="str">
        <f t="shared" si="46"/>
        <v>Totaal42278G4 (exclusief Den Haag)Vrouw0 tot 23 jaarOverigGeen onderwijs</v>
      </c>
      <c r="B2999" s="159" t="s">
        <v>8</v>
      </c>
      <c r="C2999" s="166">
        <v>42278</v>
      </c>
      <c r="D2999" s="159" t="s">
        <v>15</v>
      </c>
      <c r="E2999" s="159" t="s">
        <v>29</v>
      </c>
      <c r="F2999" s="159" t="s">
        <v>26</v>
      </c>
      <c r="G2999" s="159" t="s">
        <v>25</v>
      </c>
      <c r="H2999" s="159" t="s">
        <v>60</v>
      </c>
      <c r="I2999" s="175">
        <v>45</v>
      </c>
      <c r="J2999" s="23"/>
    </row>
    <row r="3000" spans="1:10" x14ac:dyDescent="0.25">
      <c r="A3000" s="65" t="str">
        <f t="shared" si="46"/>
        <v>Totaal42278G4 (exclusief Den Haag)Vrouw23 tot 30 jaarTotaalTotaal</v>
      </c>
      <c r="B3000" s="159" t="s">
        <v>8</v>
      </c>
      <c r="C3000" s="166">
        <v>42278</v>
      </c>
      <c r="D3000" s="159" t="s">
        <v>15</v>
      </c>
      <c r="E3000" s="159" t="s">
        <v>29</v>
      </c>
      <c r="F3000" s="159" t="s">
        <v>61</v>
      </c>
      <c r="G3000" s="159" t="s">
        <v>8</v>
      </c>
      <c r="H3000" s="162" t="s">
        <v>8</v>
      </c>
      <c r="I3000" s="175">
        <v>155</v>
      </c>
      <c r="J3000" s="23"/>
    </row>
    <row r="3001" spans="1:10" x14ac:dyDescent="0.25">
      <c r="A3001" s="65" t="str">
        <f t="shared" si="46"/>
        <v xml:space="preserve">Totaal42278G4 (exclusief Den Haag)Vrouw23 tot 30 jaarTotaalPrimair onderwijs </v>
      </c>
      <c r="B3001" s="159" t="s">
        <v>8</v>
      </c>
      <c r="C3001" s="166">
        <v>42278</v>
      </c>
      <c r="D3001" s="159" t="s">
        <v>15</v>
      </c>
      <c r="E3001" s="159" t="s">
        <v>29</v>
      </c>
      <c r="F3001" s="159" t="s">
        <v>61</v>
      </c>
      <c r="G3001" s="159" t="s">
        <v>8</v>
      </c>
      <c r="H3001" s="174" t="s">
        <v>55</v>
      </c>
      <c r="I3001" s="175">
        <v>0</v>
      </c>
      <c r="J3001" s="23"/>
    </row>
    <row r="3002" spans="1:10" x14ac:dyDescent="0.25">
      <c r="A3002" s="65" t="str">
        <f t="shared" si="46"/>
        <v>Totaal42278G4 (exclusief Den Haag)Vrouw23 tot 30 jaarTotaalVoortgezet onderwijs</v>
      </c>
      <c r="B3002" s="159" t="s">
        <v>8</v>
      </c>
      <c r="C3002" s="166">
        <v>42278</v>
      </c>
      <c r="D3002" s="159" t="s">
        <v>15</v>
      </c>
      <c r="E3002" s="159" t="s">
        <v>29</v>
      </c>
      <c r="F3002" s="159" t="s">
        <v>61</v>
      </c>
      <c r="G3002" s="159" t="s">
        <v>8</v>
      </c>
      <c r="H3002" s="174" t="s">
        <v>56</v>
      </c>
      <c r="I3002" s="175">
        <v>0</v>
      </c>
      <c r="J3002" s="23"/>
    </row>
    <row r="3003" spans="1:10" x14ac:dyDescent="0.25">
      <c r="A3003" s="65" t="str">
        <f t="shared" si="46"/>
        <v xml:space="preserve">Totaal42278G4 (exclusief Den Haag)Vrouw23 tot 30 jaarTotaalMiddelbaar beroepsonderwijs (mbo) </v>
      </c>
      <c r="B3003" s="159" t="s">
        <v>8</v>
      </c>
      <c r="C3003" s="166">
        <v>42278</v>
      </c>
      <c r="D3003" s="159" t="s">
        <v>15</v>
      </c>
      <c r="E3003" s="159" t="s">
        <v>29</v>
      </c>
      <c r="F3003" s="159" t="s">
        <v>61</v>
      </c>
      <c r="G3003" s="159" t="s">
        <v>8</v>
      </c>
      <c r="H3003" s="174" t="s">
        <v>57</v>
      </c>
      <c r="I3003" s="175">
        <v>0</v>
      </c>
      <c r="J3003" s="23"/>
    </row>
    <row r="3004" spans="1:10" x14ac:dyDescent="0.25">
      <c r="A3004" s="65" t="str">
        <f t="shared" si="46"/>
        <v xml:space="preserve">Totaal42278G4 (exclusief Den Haag)Vrouw23 tot 30 jaarTotaalHoger beroepsonderwijs (hbo) </v>
      </c>
      <c r="B3004" s="159" t="s">
        <v>8</v>
      </c>
      <c r="C3004" s="166">
        <v>42278</v>
      </c>
      <c r="D3004" s="159" t="s">
        <v>15</v>
      </c>
      <c r="E3004" s="159" t="s">
        <v>29</v>
      </c>
      <c r="F3004" s="159" t="s">
        <v>61</v>
      </c>
      <c r="G3004" s="159" t="s">
        <v>8</v>
      </c>
      <c r="H3004" s="174" t="s">
        <v>58</v>
      </c>
      <c r="I3004" s="175">
        <v>0</v>
      </c>
      <c r="J3004" s="23"/>
    </row>
    <row r="3005" spans="1:10" x14ac:dyDescent="0.25">
      <c r="A3005" s="65" t="str">
        <f t="shared" si="46"/>
        <v xml:space="preserve">Totaal42278G4 (exclusief Den Haag)Vrouw23 tot 30 jaarTotaalWetenschappelijk onderwijs (wo) </v>
      </c>
      <c r="B3005" s="159" t="s">
        <v>8</v>
      </c>
      <c r="C3005" s="166">
        <v>42278</v>
      </c>
      <c r="D3005" s="159" t="s">
        <v>15</v>
      </c>
      <c r="E3005" s="159" t="s">
        <v>29</v>
      </c>
      <c r="F3005" s="159" t="s">
        <v>61</v>
      </c>
      <c r="G3005" s="159" t="s">
        <v>8</v>
      </c>
      <c r="H3005" s="174" t="s">
        <v>59</v>
      </c>
      <c r="I3005" s="175">
        <v>5</v>
      </c>
      <c r="J3005" s="23"/>
    </row>
    <row r="3006" spans="1:10" x14ac:dyDescent="0.25">
      <c r="A3006" s="65" t="str">
        <f t="shared" si="46"/>
        <v>Totaal42278G4 (exclusief Den Haag)Vrouw23 tot 30 jaarTotaalGeen onderwijs</v>
      </c>
      <c r="B3006" s="159" t="s">
        <v>8</v>
      </c>
      <c r="C3006" s="166">
        <v>42278</v>
      </c>
      <c r="D3006" s="159" t="s">
        <v>15</v>
      </c>
      <c r="E3006" s="159" t="s">
        <v>29</v>
      </c>
      <c r="F3006" s="159" t="s">
        <v>61</v>
      </c>
      <c r="G3006" s="159" t="s">
        <v>8</v>
      </c>
      <c r="H3006" s="159" t="s">
        <v>60</v>
      </c>
      <c r="I3006" s="175">
        <v>150</v>
      </c>
      <c r="J3006" s="23"/>
    </row>
    <row r="3007" spans="1:10" x14ac:dyDescent="0.25">
      <c r="A3007" s="65" t="str">
        <f t="shared" si="46"/>
        <v>Totaal42278G4 (exclusief Den Haag)Vrouw23 tot 30 jaarSyriëTotaal</v>
      </c>
      <c r="B3007" s="159" t="s">
        <v>8</v>
      </c>
      <c r="C3007" s="166">
        <v>42278</v>
      </c>
      <c r="D3007" s="159" t="s">
        <v>15</v>
      </c>
      <c r="E3007" s="159" t="s">
        <v>29</v>
      </c>
      <c r="F3007" s="159" t="s">
        <v>61</v>
      </c>
      <c r="G3007" s="159" t="s">
        <v>23</v>
      </c>
      <c r="H3007" s="162" t="s">
        <v>8</v>
      </c>
      <c r="I3007" s="175">
        <v>55</v>
      </c>
      <c r="J3007" s="23"/>
    </row>
    <row r="3008" spans="1:10" x14ac:dyDescent="0.25">
      <c r="A3008" s="65" t="str">
        <f t="shared" si="46"/>
        <v xml:space="preserve">Totaal42278G4 (exclusief Den Haag)Vrouw23 tot 30 jaarSyriëPrimair onderwijs </v>
      </c>
      <c r="B3008" s="159" t="s">
        <v>8</v>
      </c>
      <c r="C3008" s="166">
        <v>42278</v>
      </c>
      <c r="D3008" s="159" t="s">
        <v>15</v>
      </c>
      <c r="E3008" s="159" t="s">
        <v>29</v>
      </c>
      <c r="F3008" s="159" t="s">
        <v>61</v>
      </c>
      <c r="G3008" s="159" t="s">
        <v>23</v>
      </c>
      <c r="H3008" s="174" t="s">
        <v>55</v>
      </c>
      <c r="I3008" s="175">
        <v>0</v>
      </c>
      <c r="J3008" s="23"/>
    </row>
    <row r="3009" spans="1:10" x14ac:dyDescent="0.25">
      <c r="A3009" s="65" t="str">
        <f t="shared" si="46"/>
        <v>Totaal42278G4 (exclusief Den Haag)Vrouw23 tot 30 jaarSyriëVoortgezet onderwijs</v>
      </c>
      <c r="B3009" s="159" t="s">
        <v>8</v>
      </c>
      <c r="C3009" s="166">
        <v>42278</v>
      </c>
      <c r="D3009" s="159" t="s">
        <v>15</v>
      </c>
      <c r="E3009" s="159" t="s">
        <v>29</v>
      </c>
      <c r="F3009" s="159" t="s">
        <v>61</v>
      </c>
      <c r="G3009" s="159" t="s">
        <v>23</v>
      </c>
      <c r="H3009" s="174" t="s">
        <v>56</v>
      </c>
      <c r="I3009" s="175">
        <v>0</v>
      </c>
      <c r="J3009" s="23"/>
    </row>
    <row r="3010" spans="1:10" x14ac:dyDescent="0.25">
      <c r="A3010" s="65" t="str">
        <f t="shared" si="46"/>
        <v xml:space="preserve">Totaal42278G4 (exclusief Den Haag)Vrouw23 tot 30 jaarSyriëMiddelbaar beroepsonderwijs (mbo) </v>
      </c>
      <c r="B3010" s="159" t="s">
        <v>8</v>
      </c>
      <c r="C3010" s="166">
        <v>42278</v>
      </c>
      <c r="D3010" s="159" t="s">
        <v>15</v>
      </c>
      <c r="E3010" s="159" t="s">
        <v>29</v>
      </c>
      <c r="F3010" s="159" t="s">
        <v>61</v>
      </c>
      <c r="G3010" s="159" t="s">
        <v>23</v>
      </c>
      <c r="H3010" s="174" t="s">
        <v>57</v>
      </c>
      <c r="I3010" s="175">
        <v>0</v>
      </c>
      <c r="J3010" s="23"/>
    </row>
    <row r="3011" spans="1:10" x14ac:dyDescent="0.25">
      <c r="A3011" s="65" t="str">
        <f t="shared" si="46"/>
        <v xml:space="preserve">Totaal42278G4 (exclusief Den Haag)Vrouw23 tot 30 jaarSyriëHoger beroepsonderwijs (hbo) </v>
      </c>
      <c r="B3011" s="159" t="s">
        <v>8</v>
      </c>
      <c r="C3011" s="166">
        <v>42278</v>
      </c>
      <c r="D3011" s="159" t="s">
        <v>15</v>
      </c>
      <c r="E3011" s="159" t="s">
        <v>29</v>
      </c>
      <c r="F3011" s="159" t="s">
        <v>61</v>
      </c>
      <c r="G3011" s="159" t="s">
        <v>23</v>
      </c>
      <c r="H3011" s="174" t="s">
        <v>58</v>
      </c>
      <c r="I3011" s="175">
        <v>0</v>
      </c>
      <c r="J3011" s="23"/>
    </row>
    <row r="3012" spans="1:10" x14ac:dyDescent="0.25">
      <c r="A3012" s="65" t="str">
        <f t="shared" si="46"/>
        <v xml:space="preserve">Totaal42278G4 (exclusief Den Haag)Vrouw23 tot 30 jaarSyriëWetenschappelijk onderwijs (wo) </v>
      </c>
      <c r="B3012" s="159" t="s">
        <v>8</v>
      </c>
      <c r="C3012" s="166">
        <v>42278</v>
      </c>
      <c r="D3012" s="159" t="s">
        <v>15</v>
      </c>
      <c r="E3012" s="159" t="s">
        <v>29</v>
      </c>
      <c r="F3012" s="159" t="s">
        <v>61</v>
      </c>
      <c r="G3012" s="159" t="s">
        <v>23</v>
      </c>
      <c r="H3012" s="174" t="s">
        <v>59</v>
      </c>
      <c r="I3012" s="175">
        <v>0</v>
      </c>
      <c r="J3012" s="23"/>
    </row>
    <row r="3013" spans="1:10" x14ac:dyDescent="0.25">
      <c r="A3013" s="65" t="str">
        <f t="shared" ref="A3013:A3076" si="47">B3013&amp;C3013&amp;D3013&amp;E3013&amp;F3013&amp;G3013&amp;H3013</f>
        <v>Totaal42278G4 (exclusief Den Haag)Vrouw23 tot 30 jaarSyriëGeen onderwijs</v>
      </c>
      <c r="B3013" s="159" t="s">
        <v>8</v>
      </c>
      <c r="C3013" s="166">
        <v>42278</v>
      </c>
      <c r="D3013" s="159" t="s">
        <v>15</v>
      </c>
      <c r="E3013" s="159" t="s">
        <v>29</v>
      </c>
      <c r="F3013" s="159" t="s">
        <v>61</v>
      </c>
      <c r="G3013" s="159" t="s">
        <v>23</v>
      </c>
      <c r="H3013" s="159" t="s">
        <v>60</v>
      </c>
      <c r="I3013" s="175">
        <v>55</v>
      </c>
      <c r="J3013" s="23"/>
    </row>
    <row r="3014" spans="1:10" x14ac:dyDescent="0.25">
      <c r="A3014" s="65" t="str">
        <f t="shared" si="47"/>
        <v>Totaal42278G4 (exclusief Den Haag)Vrouw23 tot 30 jaarEritreaTotaal</v>
      </c>
      <c r="B3014" s="159" t="s">
        <v>8</v>
      </c>
      <c r="C3014" s="166">
        <v>42278</v>
      </c>
      <c r="D3014" s="159" t="s">
        <v>15</v>
      </c>
      <c r="E3014" s="159" t="s">
        <v>29</v>
      </c>
      <c r="F3014" s="159" t="s">
        <v>61</v>
      </c>
      <c r="G3014" s="159" t="s">
        <v>24</v>
      </c>
      <c r="H3014" s="162" t="s">
        <v>8</v>
      </c>
      <c r="I3014" s="175">
        <v>50</v>
      </c>
      <c r="J3014" s="23"/>
    </row>
    <row r="3015" spans="1:10" x14ac:dyDescent="0.25">
      <c r="A3015" s="65" t="str">
        <f t="shared" si="47"/>
        <v xml:space="preserve">Totaal42278G4 (exclusief Den Haag)Vrouw23 tot 30 jaarEritreaPrimair onderwijs </v>
      </c>
      <c r="B3015" s="159" t="s">
        <v>8</v>
      </c>
      <c r="C3015" s="166">
        <v>42278</v>
      </c>
      <c r="D3015" s="159" t="s">
        <v>15</v>
      </c>
      <c r="E3015" s="159" t="s">
        <v>29</v>
      </c>
      <c r="F3015" s="159" t="s">
        <v>61</v>
      </c>
      <c r="G3015" s="159" t="s">
        <v>24</v>
      </c>
      <c r="H3015" s="174" t="s">
        <v>55</v>
      </c>
      <c r="I3015" s="175">
        <v>0</v>
      </c>
      <c r="J3015" s="23"/>
    </row>
    <row r="3016" spans="1:10" x14ac:dyDescent="0.25">
      <c r="A3016" s="65" t="str">
        <f t="shared" si="47"/>
        <v>Totaal42278G4 (exclusief Den Haag)Vrouw23 tot 30 jaarEritreaVoortgezet onderwijs</v>
      </c>
      <c r="B3016" s="159" t="s">
        <v>8</v>
      </c>
      <c r="C3016" s="166">
        <v>42278</v>
      </c>
      <c r="D3016" s="159" t="s">
        <v>15</v>
      </c>
      <c r="E3016" s="159" t="s">
        <v>29</v>
      </c>
      <c r="F3016" s="159" t="s">
        <v>61</v>
      </c>
      <c r="G3016" s="159" t="s">
        <v>24</v>
      </c>
      <c r="H3016" s="174" t="s">
        <v>56</v>
      </c>
      <c r="I3016" s="175">
        <v>0</v>
      </c>
      <c r="J3016" s="23"/>
    </row>
    <row r="3017" spans="1:10" x14ac:dyDescent="0.25">
      <c r="A3017" s="65" t="str">
        <f t="shared" si="47"/>
        <v xml:space="preserve">Totaal42278G4 (exclusief Den Haag)Vrouw23 tot 30 jaarEritreaMiddelbaar beroepsonderwijs (mbo) </v>
      </c>
      <c r="B3017" s="159" t="s">
        <v>8</v>
      </c>
      <c r="C3017" s="166">
        <v>42278</v>
      </c>
      <c r="D3017" s="159" t="s">
        <v>15</v>
      </c>
      <c r="E3017" s="159" t="s">
        <v>29</v>
      </c>
      <c r="F3017" s="159" t="s">
        <v>61</v>
      </c>
      <c r="G3017" s="159" t="s">
        <v>24</v>
      </c>
      <c r="H3017" s="174" t="s">
        <v>57</v>
      </c>
      <c r="I3017" s="175">
        <v>0</v>
      </c>
      <c r="J3017" s="23"/>
    </row>
    <row r="3018" spans="1:10" x14ac:dyDescent="0.25">
      <c r="A3018" s="65" t="str">
        <f t="shared" si="47"/>
        <v xml:space="preserve">Totaal42278G4 (exclusief Den Haag)Vrouw23 tot 30 jaarEritreaHoger beroepsonderwijs (hbo) </v>
      </c>
      <c r="B3018" s="159" t="s">
        <v>8</v>
      </c>
      <c r="C3018" s="166">
        <v>42278</v>
      </c>
      <c r="D3018" s="159" t="s">
        <v>15</v>
      </c>
      <c r="E3018" s="159" t="s">
        <v>29</v>
      </c>
      <c r="F3018" s="159" t="s">
        <v>61</v>
      </c>
      <c r="G3018" s="159" t="s">
        <v>24</v>
      </c>
      <c r="H3018" s="174" t="s">
        <v>58</v>
      </c>
      <c r="I3018" s="175">
        <v>0</v>
      </c>
      <c r="J3018" s="23"/>
    </row>
    <row r="3019" spans="1:10" x14ac:dyDescent="0.25">
      <c r="A3019" s="65" t="str">
        <f t="shared" si="47"/>
        <v xml:space="preserve">Totaal42278G4 (exclusief Den Haag)Vrouw23 tot 30 jaarEritreaWetenschappelijk onderwijs (wo) </v>
      </c>
      <c r="B3019" s="159" t="s">
        <v>8</v>
      </c>
      <c r="C3019" s="166">
        <v>42278</v>
      </c>
      <c r="D3019" s="159" t="s">
        <v>15</v>
      </c>
      <c r="E3019" s="159" t="s">
        <v>29</v>
      </c>
      <c r="F3019" s="159" t="s">
        <v>61</v>
      </c>
      <c r="G3019" s="159" t="s">
        <v>24</v>
      </c>
      <c r="H3019" s="174" t="s">
        <v>59</v>
      </c>
      <c r="I3019" s="175">
        <v>0</v>
      </c>
      <c r="J3019" s="23"/>
    </row>
    <row r="3020" spans="1:10" x14ac:dyDescent="0.25">
      <c r="A3020" s="65" t="str">
        <f t="shared" si="47"/>
        <v>Totaal42278G4 (exclusief Den Haag)Vrouw23 tot 30 jaarEritreaGeen onderwijs</v>
      </c>
      <c r="B3020" s="159" t="s">
        <v>8</v>
      </c>
      <c r="C3020" s="166">
        <v>42278</v>
      </c>
      <c r="D3020" s="159" t="s">
        <v>15</v>
      </c>
      <c r="E3020" s="159" t="s">
        <v>29</v>
      </c>
      <c r="F3020" s="159" t="s">
        <v>61</v>
      </c>
      <c r="G3020" s="159" t="s">
        <v>24</v>
      </c>
      <c r="H3020" s="159" t="s">
        <v>60</v>
      </c>
      <c r="I3020" s="175">
        <v>50</v>
      </c>
      <c r="J3020" s="23"/>
    </row>
    <row r="3021" spans="1:10" x14ac:dyDescent="0.25">
      <c r="A3021" s="65" t="str">
        <f t="shared" si="47"/>
        <v>Totaal42278G4 (exclusief Den Haag)Vrouw23 tot 30 jaarOverigTotaal</v>
      </c>
      <c r="B3021" s="159" t="s">
        <v>8</v>
      </c>
      <c r="C3021" s="166">
        <v>42278</v>
      </c>
      <c r="D3021" s="159" t="s">
        <v>15</v>
      </c>
      <c r="E3021" s="159" t="s">
        <v>29</v>
      </c>
      <c r="F3021" s="159" t="s">
        <v>61</v>
      </c>
      <c r="G3021" s="159" t="s">
        <v>25</v>
      </c>
      <c r="H3021" s="162" t="s">
        <v>8</v>
      </c>
      <c r="I3021" s="175">
        <v>50</v>
      </c>
      <c r="J3021" s="23"/>
    </row>
    <row r="3022" spans="1:10" x14ac:dyDescent="0.25">
      <c r="A3022" s="65" t="str">
        <f t="shared" si="47"/>
        <v xml:space="preserve">Totaal42278G4 (exclusief Den Haag)Vrouw23 tot 30 jaarOverigPrimair onderwijs </v>
      </c>
      <c r="B3022" s="159" t="s">
        <v>8</v>
      </c>
      <c r="C3022" s="166">
        <v>42278</v>
      </c>
      <c r="D3022" s="159" t="s">
        <v>15</v>
      </c>
      <c r="E3022" s="159" t="s">
        <v>29</v>
      </c>
      <c r="F3022" s="159" t="s">
        <v>61</v>
      </c>
      <c r="G3022" s="159" t="s">
        <v>25</v>
      </c>
      <c r="H3022" s="174" t="s">
        <v>55</v>
      </c>
      <c r="I3022" s="175">
        <v>0</v>
      </c>
      <c r="J3022" s="23"/>
    </row>
    <row r="3023" spans="1:10" x14ac:dyDescent="0.25">
      <c r="A3023" s="65" t="str">
        <f t="shared" si="47"/>
        <v>Totaal42278G4 (exclusief Den Haag)Vrouw23 tot 30 jaarOverigVoortgezet onderwijs</v>
      </c>
      <c r="B3023" s="159" t="s">
        <v>8</v>
      </c>
      <c r="C3023" s="166">
        <v>42278</v>
      </c>
      <c r="D3023" s="159" t="s">
        <v>15</v>
      </c>
      <c r="E3023" s="159" t="s">
        <v>29</v>
      </c>
      <c r="F3023" s="159" t="s">
        <v>61</v>
      </c>
      <c r="G3023" s="159" t="s">
        <v>25</v>
      </c>
      <c r="H3023" s="174" t="s">
        <v>56</v>
      </c>
      <c r="I3023" s="175">
        <v>0</v>
      </c>
      <c r="J3023" s="23"/>
    </row>
    <row r="3024" spans="1:10" x14ac:dyDescent="0.25">
      <c r="A3024" s="65" t="str">
        <f t="shared" si="47"/>
        <v xml:space="preserve">Totaal42278G4 (exclusief Den Haag)Vrouw23 tot 30 jaarOverigMiddelbaar beroepsonderwijs (mbo) </v>
      </c>
      <c r="B3024" s="159" t="s">
        <v>8</v>
      </c>
      <c r="C3024" s="166">
        <v>42278</v>
      </c>
      <c r="D3024" s="159" t="s">
        <v>15</v>
      </c>
      <c r="E3024" s="159" t="s">
        <v>29</v>
      </c>
      <c r="F3024" s="159" t="s">
        <v>61</v>
      </c>
      <c r="G3024" s="159" t="s">
        <v>25</v>
      </c>
      <c r="H3024" s="174" t="s">
        <v>57</v>
      </c>
      <c r="I3024" s="175">
        <v>0</v>
      </c>
      <c r="J3024" s="23"/>
    </row>
    <row r="3025" spans="1:10" x14ac:dyDescent="0.25">
      <c r="A3025" s="65" t="str">
        <f t="shared" si="47"/>
        <v xml:space="preserve">Totaal42278G4 (exclusief Den Haag)Vrouw23 tot 30 jaarOverigHoger beroepsonderwijs (hbo) </v>
      </c>
      <c r="B3025" s="159" t="s">
        <v>8</v>
      </c>
      <c r="C3025" s="166">
        <v>42278</v>
      </c>
      <c r="D3025" s="159" t="s">
        <v>15</v>
      </c>
      <c r="E3025" s="159" t="s">
        <v>29</v>
      </c>
      <c r="F3025" s="159" t="s">
        <v>61</v>
      </c>
      <c r="G3025" s="159" t="s">
        <v>25</v>
      </c>
      <c r="H3025" s="174" t="s">
        <v>58</v>
      </c>
      <c r="I3025" s="175">
        <v>0</v>
      </c>
      <c r="J3025" s="23"/>
    </row>
    <row r="3026" spans="1:10" x14ac:dyDescent="0.25">
      <c r="A3026" s="65" t="str">
        <f t="shared" si="47"/>
        <v xml:space="preserve">Totaal42278G4 (exclusief Den Haag)Vrouw23 tot 30 jaarOverigWetenschappelijk onderwijs (wo) </v>
      </c>
      <c r="B3026" s="159" t="s">
        <v>8</v>
      </c>
      <c r="C3026" s="166">
        <v>42278</v>
      </c>
      <c r="D3026" s="159" t="s">
        <v>15</v>
      </c>
      <c r="E3026" s="159" t="s">
        <v>29</v>
      </c>
      <c r="F3026" s="159" t="s">
        <v>61</v>
      </c>
      <c r="G3026" s="159" t="s">
        <v>25</v>
      </c>
      <c r="H3026" s="174" t="s">
        <v>59</v>
      </c>
      <c r="I3026" s="175">
        <v>5</v>
      </c>
      <c r="J3026" s="23"/>
    </row>
    <row r="3027" spans="1:10" x14ac:dyDescent="0.25">
      <c r="A3027" s="65" t="str">
        <f t="shared" si="47"/>
        <v>Totaal42278G4 (exclusief Den Haag)Vrouw23 tot 30 jaarOverigGeen onderwijs</v>
      </c>
      <c r="B3027" s="159" t="s">
        <v>8</v>
      </c>
      <c r="C3027" s="166">
        <v>42278</v>
      </c>
      <c r="D3027" s="159" t="s">
        <v>15</v>
      </c>
      <c r="E3027" s="159" t="s">
        <v>29</v>
      </c>
      <c r="F3027" s="159" t="s">
        <v>61</v>
      </c>
      <c r="G3027" s="159" t="s">
        <v>25</v>
      </c>
      <c r="H3027" s="159" t="s">
        <v>60</v>
      </c>
      <c r="I3027" s="175">
        <v>45</v>
      </c>
      <c r="J3027" s="23"/>
    </row>
    <row r="3028" spans="1:10" x14ac:dyDescent="0.25">
      <c r="A3028" s="65" t="str">
        <f t="shared" si="47"/>
        <v>Totaal42644Den HaagTotaalTotaalTotaalTotaal</v>
      </c>
      <c r="B3028" s="159" t="s">
        <v>8</v>
      </c>
      <c r="C3028" s="166">
        <v>42644</v>
      </c>
      <c r="D3028" s="159" t="s">
        <v>7</v>
      </c>
      <c r="E3028" s="159" t="s">
        <v>8</v>
      </c>
      <c r="F3028" s="159" t="s">
        <v>8</v>
      </c>
      <c r="G3028" s="159" t="s">
        <v>8</v>
      </c>
      <c r="H3028" s="162" t="s">
        <v>8</v>
      </c>
      <c r="I3028" s="175">
        <v>1115</v>
      </c>
      <c r="J3028" s="23"/>
    </row>
    <row r="3029" spans="1:10" x14ac:dyDescent="0.25">
      <c r="A3029" s="65" t="str">
        <f t="shared" si="47"/>
        <v xml:space="preserve">Totaal42644Den HaagTotaalTotaalTotaalPrimair onderwijs </v>
      </c>
      <c r="B3029" s="159" t="s">
        <v>8</v>
      </c>
      <c r="C3029" s="166">
        <v>42644</v>
      </c>
      <c r="D3029" s="159" t="s">
        <v>7</v>
      </c>
      <c r="E3029" s="159" t="s">
        <v>8</v>
      </c>
      <c r="F3029" s="159" t="s">
        <v>8</v>
      </c>
      <c r="G3029" s="159" t="s">
        <v>8</v>
      </c>
      <c r="H3029" s="174" t="s">
        <v>55</v>
      </c>
      <c r="I3029" s="175">
        <v>110</v>
      </c>
      <c r="J3029" s="23"/>
    </row>
    <row r="3030" spans="1:10" x14ac:dyDescent="0.25">
      <c r="A3030" s="65" t="str">
        <f t="shared" si="47"/>
        <v>Totaal42644Den HaagTotaalTotaalTotaalVoortgezet onderwijs</v>
      </c>
      <c r="B3030" s="159" t="s">
        <v>8</v>
      </c>
      <c r="C3030" s="166">
        <v>42644</v>
      </c>
      <c r="D3030" s="159" t="s">
        <v>7</v>
      </c>
      <c r="E3030" s="159" t="s">
        <v>8</v>
      </c>
      <c r="F3030" s="159" t="s">
        <v>8</v>
      </c>
      <c r="G3030" s="159" t="s">
        <v>8</v>
      </c>
      <c r="H3030" s="174" t="s">
        <v>56</v>
      </c>
      <c r="I3030" s="175">
        <v>130</v>
      </c>
      <c r="J3030" s="23"/>
    </row>
    <row r="3031" spans="1:10" x14ac:dyDescent="0.25">
      <c r="A3031" s="65" t="str">
        <f t="shared" si="47"/>
        <v xml:space="preserve">Totaal42644Den HaagTotaalTotaalTotaalMiddelbaar beroepsonderwijs (mbo) </v>
      </c>
      <c r="B3031" s="159" t="s">
        <v>8</v>
      </c>
      <c r="C3031" s="166">
        <v>42644</v>
      </c>
      <c r="D3031" s="159" t="s">
        <v>7</v>
      </c>
      <c r="E3031" s="159" t="s">
        <v>8</v>
      </c>
      <c r="F3031" s="159" t="s">
        <v>8</v>
      </c>
      <c r="G3031" s="159" t="s">
        <v>8</v>
      </c>
      <c r="H3031" s="174" t="s">
        <v>57</v>
      </c>
      <c r="I3031" s="175">
        <v>30</v>
      </c>
      <c r="J3031" s="23"/>
    </row>
    <row r="3032" spans="1:10" x14ac:dyDescent="0.25">
      <c r="A3032" s="65" t="str">
        <f t="shared" si="47"/>
        <v xml:space="preserve">Totaal42644Den HaagTotaalTotaalTotaalHoger beroepsonderwijs (hbo) </v>
      </c>
      <c r="B3032" s="159" t="s">
        <v>8</v>
      </c>
      <c r="C3032" s="166">
        <v>42644</v>
      </c>
      <c r="D3032" s="159" t="s">
        <v>7</v>
      </c>
      <c r="E3032" s="159" t="s">
        <v>8</v>
      </c>
      <c r="F3032" s="159" t="s">
        <v>8</v>
      </c>
      <c r="G3032" s="159" t="s">
        <v>8</v>
      </c>
      <c r="H3032" s="174" t="s">
        <v>58</v>
      </c>
      <c r="I3032" s="175">
        <v>5</v>
      </c>
      <c r="J3032" s="23"/>
    </row>
    <row r="3033" spans="1:10" x14ac:dyDescent="0.25">
      <c r="A3033" s="65" t="str">
        <f t="shared" si="47"/>
        <v xml:space="preserve">Totaal42644Den HaagTotaalTotaalTotaalWetenschappelijk onderwijs (wo) </v>
      </c>
      <c r="B3033" s="159" t="s">
        <v>8</v>
      </c>
      <c r="C3033" s="166">
        <v>42644</v>
      </c>
      <c r="D3033" s="159" t="s">
        <v>7</v>
      </c>
      <c r="E3033" s="159" t="s">
        <v>8</v>
      </c>
      <c r="F3033" s="159" t="s">
        <v>8</v>
      </c>
      <c r="G3033" s="159" t="s">
        <v>8</v>
      </c>
      <c r="H3033" s="174" t="s">
        <v>59</v>
      </c>
      <c r="I3033" s="175">
        <v>5</v>
      </c>
      <c r="J3033" s="23"/>
    </row>
    <row r="3034" spans="1:10" x14ac:dyDescent="0.25">
      <c r="A3034" s="65" t="str">
        <f t="shared" si="47"/>
        <v>Totaal42644Den HaagTotaalTotaalTotaalGeen onderwijs</v>
      </c>
      <c r="B3034" s="159" t="s">
        <v>8</v>
      </c>
      <c r="C3034" s="166">
        <v>42644</v>
      </c>
      <c r="D3034" s="159" t="s">
        <v>7</v>
      </c>
      <c r="E3034" s="159" t="s">
        <v>8</v>
      </c>
      <c r="F3034" s="159" t="s">
        <v>8</v>
      </c>
      <c r="G3034" s="159" t="s">
        <v>8</v>
      </c>
      <c r="H3034" s="159" t="s">
        <v>60</v>
      </c>
      <c r="I3034" s="175">
        <v>855</v>
      </c>
      <c r="J3034" s="23"/>
    </row>
    <row r="3035" spans="1:10" x14ac:dyDescent="0.25">
      <c r="A3035" s="65" t="str">
        <f t="shared" si="47"/>
        <v>Totaal42644Den HaagTotaalTotaalSyriëTotaal</v>
      </c>
      <c r="B3035" s="159" t="s">
        <v>8</v>
      </c>
      <c r="C3035" s="166">
        <v>42644</v>
      </c>
      <c r="D3035" s="159" t="s">
        <v>7</v>
      </c>
      <c r="E3035" s="159" t="s">
        <v>8</v>
      </c>
      <c r="F3035" s="159" t="s">
        <v>8</v>
      </c>
      <c r="G3035" s="159" t="s">
        <v>23</v>
      </c>
      <c r="H3035" s="162" t="s">
        <v>8</v>
      </c>
      <c r="I3035" s="175">
        <v>415</v>
      </c>
      <c r="J3035" s="23"/>
    </row>
    <row r="3036" spans="1:10" x14ac:dyDescent="0.25">
      <c r="A3036" s="65" t="str">
        <f t="shared" si="47"/>
        <v xml:space="preserve">Totaal42644Den HaagTotaalTotaalSyriëPrimair onderwijs </v>
      </c>
      <c r="B3036" s="159" t="s">
        <v>8</v>
      </c>
      <c r="C3036" s="166">
        <v>42644</v>
      </c>
      <c r="D3036" s="159" t="s">
        <v>7</v>
      </c>
      <c r="E3036" s="159" t="s">
        <v>8</v>
      </c>
      <c r="F3036" s="159" t="s">
        <v>8</v>
      </c>
      <c r="G3036" s="159" t="s">
        <v>23</v>
      </c>
      <c r="H3036" s="174" t="s">
        <v>55</v>
      </c>
      <c r="I3036" s="175">
        <v>60</v>
      </c>
      <c r="J3036" s="23"/>
    </row>
    <row r="3037" spans="1:10" x14ac:dyDescent="0.25">
      <c r="A3037" s="65" t="str">
        <f t="shared" si="47"/>
        <v>Totaal42644Den HaagTotaalTotaalSyriëVoortgezet onderwijs</v>
      </c>
      <c r="B3037" s="159" t="s">
        <v>8</v>
      </c>
      <c r="C3037" s="166">
        <v>42644</v>
      </c>
      <c r="D3037" s="159" t="s">
        <v>7</v>
      </c>
      <c r="E3037" s="159" t="s">
        <v>8</v>
      </c>
      <c r="F3037" s="159" t="s">
        <v>8</v>
      </c>
      <c r="G3037" s="159" t="s">
        <v>23</v>
      </c>
      <c r="H3037" s="174" t="s">
        <v>56</v>
      </c>
      <c r="I3037" s="175">
        <v>45</v>
      </c>
      <c r="J3037" s="23"/>
    </row>
    <row r="3038" spans="1:10" x14ac:dyDescent="0.25">
      <c r="A3038" s="65" t="str">
        <f t="shared" si="47"/>
        <v xml:space="preserve">Totaal42644Den HaagTotaalTotaalSyriëMiddelbaar beroepsonderwijs (mbo) </v>
      </c>
      <c r="B3038" s="159" t="s">
        <v>8</v>
      </c>
      <c r="C3038" s="166">
        <v>42644</v>
      </c>
      <c r="D3038" s="159" t="s">
        <v>7</v>
      </c>
      <c r="E3038" s="159" t="s">
        <v>8</v>
      </c>
      <c r="F3038" s="159" t="s">
        <v>8</v>
      </c>
      <c r="G3038" s="159" t="s">
        <v>23</v>
      </c>
      <c r="H3038" s="174" t="s">
        <v>57</v>
      </c>
      <c r="I3038" s="175">
        <v>10</v>
      </c>
      <c r="J3038" s="23"/>
    </row>
    <row r="3039" spans="1:10" x14ac:dyDescent="0.25">
      <c r="A3039" s="65" t="str">
        <f t="shared" si="47"/>
        <v xml:space="preserve">Totaal42644Den HaagTotaalTotaalSyriëHoger beroepsonderwijs (hbo) </v>
      </c>
      <c r="B3039" s="159" t="s">
        <v>8</v>
      </c>
      <c r="C3039" s="166">
        <v>42644</v>
      </c>
      <c r="D3039" s="159" t="s">
        <v>7</v>
      </c>
      <c r="E3039" s="159" t="s">
        <v>8</v>
      </c>
      <c r="F3039" s="159" t="s">
        <v>8</v>
      </c>
      <c r="G3039" s="159" t="s">
        <v>23</v>
      </c>
      <c r="H3039" s="174" t="s">
        <v>58</v>
      </c>
      <c r="I3039" s="175">
        <v>0</v>
      </c>
      <c r="J3039" s="23"/>
    </row>
    <row r="3040" spans="1:10" x14ac:dyDescent="0.25">
      <c r="A3040" s="65" t="str">
        <f t="shared" si="47"/>
        <v xml:space="preserve">Totaal42644Den HaagTotaalTotaalSyriëWetenschappelijk onderwijs (wo) </v>
      </c>
      <c r="B3040" s="159" t="s">
        <v>8</v>
      </c>
      <c r="C3040" s="166">
        <v>42644</v>
      </c>
      <c r="D3040" s="159" t="s">
        <v>7</v>
      </c>
      <c r="E3040" s="159" t="s">
        <v>8</v>
      </c>
      <c r="F3040" s="159" t="s">
        <v>8</v>
      </c>
      <c r="G3040" s="159" t="s">
        <v>23</v>
      </c>
      <c r="H3040" s="174" t="s">
        <v>59</v>
      </c>
      <c r="I3040" s="175">
        <v>0</v>
      </c>
      <c r="J3040" s="23"/>
    </row>
    <row r="3041" spans="1:10" x14ac:dyDescent="0.25">
      <c r="A3041" s="65" t="str">
        <f t="shared" si="47"/>
        <v>Totaal42644Den HaagTotaalTotaalSyriëGeen onderwijs</v>
      </c>
      <c r="B3041" s="159" t="s">
        <v>8</v>
      </c>
      <c r="C3041" s="166">
        <v>42644</v>
      </c>
      <c r="D3041" s="159" t="s">
        <v>7</v>
      </c>
      <c r="E3041" s="159" t="s">
        <v>8</v>
      </c>
      <c r="F3041" s="159" t="s">
        <v>8</v>
      </c>
      <c r="G3041" s="159" t="s">
        <v>23</v>
      </c>
      <c r="H3041" s="159" t="s">
        <v>60</v>
      </c>
      <c r="I3041" s="175">
        <v>305</v>
      </c>
      <c r="J3041" s="23"/>
    </row>
    <row r="3042" spans="1:10" x14ac:dyDescent="0.25">
      <c r="A3042" s="65" t="str">
        <f t="shared" si="47"/>
        <v>Totaal42644Den HaagTotaalTotaalEritreaTotaal</v>
      </c>
      <c r="B3042" s="159" t="s">
        <v>8</v>
      </c>
      <c r="C3042" s="166">
        <v>42644</v>
      </c>
      <c r="D3042" s="159" t="s">
        <v>7</v>
      </c>
      <c r="E3042" s="159" t="s">
        <v>8</v>
      </c>
      <c r="F3042" s="159" t="s">
        <v>8</v>
      </c>
      <c r="G3042" s="159" t="s">
        <v>24</v>
      </c>
      <c r="H3042" s="162" t="s">
        <v>8</v>
      </c>
      <c r="I3042" s="175">
        <v>490</v>
      </c>
      <c r="J3042" s="23"/>
    </row>
    <row r="3043" spans="1:10" x14ac:dyDescent="0.25">
      <c r="A3043" s="65" t="str">
        <f t="shared" si="47"/>
        <v xml:space="preserve">Totaal42644Den HaagTotaalTotaalEritreaPrimair onderwijs </v>
      </c>
      <c r="B3043" s="159" t="s">
        <v>8</v>
      </c>
      <c r="C3043" s="166">
        <v>42644</v>
      </c>
      <c r="D3043" s="159" t="s">
        <v>7</v>
      </c>
      <c r="E3043" s="159" t="s">
        <v>8</v>
      </c>
      <c r="F3043" s="159" t="s">
        <v>8</v>
      </c>
      <c r="G3043" s="159" t="s">
        <v>24</v>
      </c>
      <c r="H3043" s="174" t="s">
        <v>55</v>
      </c>
      <c r="I3043" s="175">
        <v>15</v>
      </c>
      <c r="J3043" s="23"/>
    </row>
    <row r="3044" spans="1:10" x14ac:dyDescent="0.25">
      <c r="A3044" s="65" t="str">
        <f t="shared" si="47"/>
        <v>Totaal42644Den HaagTotaalTotaalEritreaVoortgezet onderwijs</v>
      </c>
      <c r="B3044" s="159" t="s">
        <v>8</v>
      </c>
      <c r="C3044" s="166">
        <v>42644</v>
      </c>
      <c r="D3044" s="159" t="s">
        <v>7</v>
      </c>
      <c r="E3044" s="159" t="s">
        <v>8</v>
      </c>
      <c r="F3044" s="159" t="s">
        <v>8</v>
      </c>
      <c r="G3044" s="159" t="s">
        <v>24</v>
      </c>
      <c r="H3044" s="174" t="s">
        <v>56</v>
      </c>
      <c r="I3044" s="175">
        <v>45</v>
      </c>
      <c r="J3044" s="23"/>
    </row>
    <row r="3045" spans="1:10" x14ac:dyDescent="0.25">
      <c r="A3045" s="65" t="str">
        <f t="shared" si="47"/>
        <v xml:space="preserve">Totaal42644Den HaagTotaalTotaalEritreaMiddelbaar beroepsonderwijs (mbo) </v>
      </c>
      <c r="B3045" s="159" t="s">
        <v>8</v>
      </c>
      <c r="C3045" s="166">
        <v>42644</v>
      </c>
      <c r="D3045" s="159" t="s">
        <v>7</v>
      </c>
      <c r="E3045" s="159" t="s">
        <v>8</v>
      </c>
      <c r="F3045" s="159" t="s">
        <v>8</v>
      </c>
      <c r="G3045" s="159" t="s">
        <v>24</v>
      </c>
      <c r="H3045" s="174" t="s">
        <v>57</v>
      </c>
      <c r="I3045" s="175">
        <v>5</v>
      </c>
      <c r="J3045" s="23"/>
    </row>
    <row r="3046" spans="1:10" x14ac:dyDescent="0.25">
      <c r="A3046" s="65" t="str">
        <f t="shared" si="47"/>
        <v xml:space="preserve">Totaal42644Den HaagTotaalTotaalEritreaHoger beroepsonderwijs (hbo) </v>
      </c>
      <c r="B3046" s="159" t="s">
        <v>8</v>
      </c>
      <c r="C3046" s="166">
        <v>42644</v>
      </c>
      <c r="D3046" s="159" t="s">
        <v>7</v>
      </c>
      <c r="E3046" s="159" t="s">
        <v>8</v>
      </c>
      <c r="F3046" s="159" t="s">
        <v>8</v>
      </c>
      <c r="G3046" s="159" t="s">
        <v>24</v>
      </c>
      <c r="H3046" s="174" t="s">
        <v>58</v>
      </c>
      <c r="I3046" s="175">
        <v>0</v>
      </c>
      <c r="J3046" s="23"/>
    </row>
    <row r="3047" spans="1:10" x14ac:dyDescent="0.25">
      <c r="A3047" s="65" t="str">
        <f t="shared" si="47"/>
        <v xml:space="preserve">Totaal42644Den HaagTotaalTotaalEritreaWetenschappelijk onderwijs (wo) </v>
      </c>
      <c r="B3047" s="159" t="s">
        <v>8</v>
      </c>
      <c r="C3047" s="166">
        <v>42644</v>
      </c>
      <c r="D3047" s="159" t="s">
        <v>7</v>
      </c>
      <c r="E3047" s="159" t="s">
        <v>8</v>
      </c>
      <c r="F3047" s="159" t="s">
        <v>8</v>
      </c>
      <c r="G3047" s="159" t="s">
        <v>24</v>
      </c>
      <c r="H3047" s="174" t="s">
        <v>59</v>
      </c>
      <c r="I3047" s="175">
        <v>0</v>
      </c>
      <c r="J3047" s="23"/>
    </row>
    <row r="3048" spans="1:10" x14ac:dyDescent="0.25">
      <c r="A3048" s="65" t="str">
        <f t="shared" si="47"/>
        <v>Totaal42644Den HaagTotaalTotaalEritreaGeen onderwijs</v>
      </c>
      <c r="B3048" s="159" t="s">
        <v>8</v>
      </c>
      <c r="C3048" s="166">
        <v>42644</v>
      </c>
      <c r="D3048" s="159" t="s">
        <v>7</v>
      </c>
      <c r="E3048" s="159" t="s">
        <v>8</v>
      </c>
      <c r="F3048" s="159" t="s">
        <v>8</v>
      </c>
      <c r="G3048" s="159" t="s">
        <v>24</v>
      </c>
      <c r="H3048" s="159" t="s">
        <v>60</v>
      </c>
      <c r="I3048" s="175">
        <v>430</v>
      </c>
      <c r="J3048" s="23"/>
    </row>
    <row r="3049" spans="1:10" x14ac:dyDescent="0.25">
      <c r="A3049" s="65" t="str">
        <f t="shared" si="47"/>
        <v>Totaal42644Den HaagTotaalTotaalOverigTotaal</v>
      </c>
      <c r="B3049" s="159" t="s">
        <v>8</v>
      </c>
      <c r="C3049" s="166">
        <v>42644</v>
      </c>
      <c r="D3049" s="159" t="s">
        <v>7</v>
      </c>
      <c r="E3049" s="159" t="s">
        <v>8</v>
      </c>
      <c r="F3049" s="159" t="s">
        <v>8</v>
      </c>
      <c r="G3049" s="159" t="s">
        <v>25</v>
      </c>
      <c r="H3049" s="162" t="s">
        <v>8</v>
      </c>
      <c r="I3049" s="175">
        <v>210</v>
      </c>
      <c r="J3049" s="23"/>
    </row>
    <row r="3050" spans="1:10" x14ac:dyDescent="0.25">
      <c r="A3050" s="65" t="str">
        <f t="shared" si="47"/>
        <v xml:space="preserve">Totaal42644Den HaagTotaalTotaalOverigPrimair onderwijs </v>
      </c>
      <c r="B3050" s="159" t="s">
        <v>8</v>
      </c>
      <c r="C3050" s="166">
        <v>42644</v>
      </c>
      <c r="D3050" s="159" t="s">
        <v>7</v>
      </c>
      <c r="E3050" s="159" t="s">
        <v>8</v>
      </c>
      <c r="F3050" s="159" t="s">
        <v>8</v>
      </c>
      <c r="G3050" s="159" t="s">
        <v>25</v>
      </c>
      <c r="H3050" s="174" t="s">
        <v>55</v>
      </c>
      <c r="I3050" s="175">
        <v>40</v>
      </c>
      <c r="J3050" s="23"/>
    </row>
    <row r="3051" spans="1:10" x14ac:dyDescent="0.25">
      <c r="A3051" s="65" t="str">
        <f t="shared" si="47"/>
        <v>Totaal42644Den HaagTotaalTotaalOverigVoortgezet onderwijs</v>
      </c>
      <c r="B3051" s="159" t="s">
        <v>8</v>
      </c>
      <c r="C3051" s="166">
        <v>42644</v>
      </c>
      <c r="D3051" s="159" t="s">
        <v>7</v>
      </c>
      <c r="E3051" s="159" t="s">
        <v>8</v>
      </c>
      <c r="F3051" s="159" t="s">
        <v>8</v>
      </c>
      <c r="G3051" s="159" t="s">
        <v>25</v>
      </c>
      <c r="H3051" s="174" t="s">
        <v>56</v>
      </c>
      <c r="I3051" s="175">
        <v>40</v>
      </c>
      <c r="J3051" s="23"/>
    </row>
    <row r="3052" spans="1:10" x14ac:dyDescent="0.25">
      <c r="A3052" s="65" t="str">
        <f t="shared" si="47"/>
        <v xml:space="preserve">Totaal42644Den HaagTotaalTotaalOverigMiddelbaar beroepsonderwijs (mbo) </v>
      </c>
      <c r="B3052" s="159" t="s">
        <v>8</v>
      </c>
      <c r="C3052" s="166">
        <v>42644</v>
      </c>
      <c r="D3052" s="159" t="s">
        <v>7</v>
      </c>
      <c r="E3052" s="159" t="s">
        <v>8</v>
      </c>
      <c r="F3052" s="159" t="s">
        <v>8</v>
      </c>
      <c r="G3052" s="159" t="s">
        <v>25</v>
      </c>
      <c r="H3052" s="174" t="s">
        <v>57</v>
      </c>
      <c r="I3052" s="175">
        <v>15</v>
      </c>
      <c r="J3052" s="23"/>
    </row>
    <row r="3053" spans="1:10" x14ac:dyDescent="0.25">
      <c r="A3053" s="65" t="str">
        <f t="shared" si="47"/>
        <v xml:space="preserve">Totaal42644Den HaagTotaalTotaalOverigHoger beroepsonderwijs (hbo) </v>
      </c>
      <c r="B3053" s="159" t="s">
        <v>8</v>
      </c>
      <c r="C3053" s="166">
        <v>42644</v>
      </c>
      <c r="D3053" s="159" t="s">
        <v>7</v>
      </c>
      <c r="E3053" s="159" t="s">
        <v>8</v>
      </c>
      <c r="F3053" s="159" t="s">
        <v>8</v>
      </c>
      <c r="G3053" s="159" t="s">
        <v>25</v>
      </c>
      <c r="H3053" s="174" t="s">
        <v>58</v>
      </c>
      <c r="I3053" s="175">
        <v>0</v>
      </c>
      <c r="J3053" s="23"/>
    </row>
    <row r="3054" spans="1:10" x14ac:dyDescent="0.25">
      <c r="A3054" s="65" t="str">
        <f t="shared" si="47"/>
        <v xml:space="preserve">Totaal42644Den HaagTotaalTotaalOverigWetenschappelijk onderwijs (wo) </v>
      </c>
      <c r="B3054" s="159" t="s">
        <v>8</v>
      </c>
      <c r="C3054" s="166">
        <v>42644</v>
      </c>
      <c r="D3054" s="159" t="s">
        <v>7</v>
      </c>
      <c r="E3054" s="159" t="s">
        <v>8</v>
      </c>
      <c r="F3054" s="159" t="s">
        <v>8</v>
      </c>
      <c r="G3054" s="159" t="s">
        <v>25</v>
      </c>
      <c r="H3054" s="174" t="s">
        <v>59</v>
      </c>
      <c r="I3054" s="175">
        <v>0</v>
      </c>
      <c r="J3054" s="23"/>
    </row>
    <row r="3055" spans="1:10" x14ac:dyDescent="0.25">
      <c r="A3055" s="65" t="str">
        <f t="shared" si="47"/>
        <v>Totaal42644Den HaagTotaalTotaalOverigGeen onderwijs</v>
      </c>
      <c r="B3055" s="159" t="s">
        <v>8</v>
      </c>
      <c r="C3055" s="166">
        <v>42644</v>
      </c>
      <c r="D3055" s="159" t="s">
        <v>7</v>
      </c>
      <c r="E3055" s="159" t="s">
        <v>8</v>
      </c>
      <c r="F3055" s="159" t="s">
        <v>8</v>
      </c>
      <c r="G3055" s="159" t="s">
        <v>25</v>
      </c>
      <c r="H3055" s="159" t="s">
        <v>60</v>
      </c>
      <c r="I3055" s="175">
        <v>120</v>
      </c>
      <c r="J3055" s="23"/>
    </row>
    <row r="3056" spans="1:10" x14ac:dyDescent="0.25">
      <c r="A3056" s="65" t="str">
        <f t="shared" si="47"/>
        <v>Totaal42644Den HaagTotaal0 tot 23 jaarTotaalTotaal</v>
      </c>
      <c r="B3056" s="159" t="s">
        <v>8</v>
      </c>
      <c r="C3056" s="166">
        <v>42644</v>
      </c>
      <c r="D3056" s="159" t="s">
        <v>7</v>
      </c>
      <c r="E3056" s="159" t="s">
        <v>8</v>
      </c>
      <c r="F3056" s="159" t="s">
        <v>26</v>
      </c>
      <c r="G3056" s="159" t="s">
        <v>8</v>
      </c>
      <c r="H3056" s="162" t="s">
        <v>8</v>
      </c>
      <c r="I3056" s="175">
        <v>565</v>
      </c>
      <c r="J3056" s="23"/>
    </row>
    <row r="3057" spans="1:10" x14ac:dyDescent="0.25">
      <c r="A3057" s="65" t="str">
        <f t="shared" si="47"/>
        <v xml:space="preserve">Totaal42644Den HaagTotaal0 tot 23 jaarTotaalPrimair onderwijs </v>
      </c>
      <c r="B3057" s="159" t="s">
        <v>8</v>
      </c>
      <c r="C3057" s="166">
        <v>42644</v>
      </c>
      <c r="D3057" s="159" t="s">
        <v>7</v>
      </c>
      <c r="E3057" s="159" t="s">
        <v>8</v>
      </c>
      <c r="F3057" s="159" t="s">
        <v>26</v>
      </c>
      <c r="G3057" s="159" t="s">
        <v>8</v>
      </c>
      <c r="H3057" s="174" t="s">
        <v>55</v>
      </c>
      <c r="I3057" s="175">
        <v>110</v>
      </c>
      <c r="J3057" s="23"/>
    </row>
    <row r="3058" spans="1:10" x14ac:dyDescent="0.25">
      <c r="A3058" s="65" t="str">
        <f t="shared" si="47"/>
        <v>Totaal42644Den HaagTotaal0 tot 23 jaarTotaalVoortgezet onderwijs</v>
      </c>
      <c r="B3058" s="159" t="s">
        <v>8</v>
      </c>
      <c r="C3058" s="166">
        <v>42644</v>
      </c>
      <c r="D3058" s="159" t="s">
        <v>7</v>
      </c>
      <c r="E3058" s="159" t="s">
        <v>8</v>
      </c>
      <c r="F3058" s="159" t="s">
        <v>26</v>
      </c>
      <c r="G3058" s="159" t="s">
        <v>8</v>
      </c>
      <c r="H3058" s="174" t="s">
        <v>56</v>
      </c>
      <c r="I3058" s="175">
        <v>130</v>
      </c>
      <c r="J3058" s="23"/>
    </row>
    <row r="3059" spans="1:10" x14ac:dyDescent="0.25">
      <c r="A3059" s="65" t="str">
        <f t="shared" si="47"/>
        <v xml:space="preserve">Totaal42644Den HaagTotaal0 tot 23 jaarTotaalMiddelbaar beroepsonderwijs (mbo) </v>
      </c>
      <c r="B3059" s="159" t="s">
        <v>8</v>
      </c>
      <c r="C3059" s="166">
        <v>42644</v>
      </c>
      <c r="D3059" s="159" t="s">
        <v>7</v>
      </c>
      <c r="E3059" s="159" t="s">
        <v>8</v>
      </c>
      <c r="F3059" s="159" t="s">
        <v>26</v>
      </c>
      <c r="G3059" s="159" t="s">
        <v>8</v>
      </c>
      <c r="H3059" s="174" t="s">
        <v>57</v>
      </c>
      <c r="I3059" s="175">
        <v>25</v>
      </c>
      <c r="J3059" s="23"/>
    </row>
    <row r="3060" spans="1:10" x14ac:dyDescent="0.25">
      <c r="A3060" s="65" t="str">
        <f t="shared" si="47"/>
        <v xml:space="preserve">Totaal42644Den HaagTotaal0 tot 23 jaarTotaalHoger beroepsonderwijs (hbo) </v>
      </c>
      <c r="B3060" s="159" t="s">
        <v>8</v>
      </c>
      <c r="C3060" s="166">
        <v>42644</v>
      </c>
      <c r="D3060" s="159" t="s">
        <v>7</v>
      </c>
      <c r="E3060" s="159" t="s">
        <v>8</v>
      </c>
      <c r="F3060" s="159" t="s">
        <v>26</v>
      </c>
      <c r="G3060" s="159" t="s">
        <v>8</v>
      </c>
      <c r="H3060" s="174" t="s">
        <v>58</v>
      </c>
      <c r="I3060" s="175">
        <v>0</v>
      </c>
      <c r="J3060" s="23"/>
    </row>
    <row r="3061" spans="1:10" x14ac:dyDescent="0.25">
      <c r="A3061" s="65" t="str">
        <f t="shared" si="47"/>
        <v xml:space="preserve">Totaal42644Den HaagTotaal0 tot 23 jaarTotaalWetenschappelijk onderwijs (wo) </v>
      </c>
      <c r="B3061" s="159" t="s">
        <v>8</v>
      </c>
      <c r="C3061" s="166">
        <v>42644</v>
      </c>
      <c r="D3061" s="159" t="s">
        <v>7</v>
      </c>
      <c r="E3061" s="159" t="s">
        <v>8</v>
      </c>
      <c r="F3061" s="159" t="s">
        <v>26</v>
      </c>
      <c r="G3061" s="159" t="s">
        <v>8</v>
      </c>
      <c r="H3061" s="174" t="s">
        <v>59</v>
      </c>
      <c r="I3061" s="175">
        <v>0</v>
      </c>
      <c r="J3061" s="23"/>
    </row>
    <row r="3062" spans="1:10" x14ac:dyDescent="0.25">
      <c r="A3062" s="65" t="str">
        <f t="shared" si="47"/>
        <v>Totaal42644Den HaagTotaal0 tot 23 jaarTotaalGeen onderwijs</v>
      </c>
      <c r="B3062" s="159" t="s">
        <v>8</v>
      </c>
      <c r="C3062" s="166">
        <v>42644</v>
      </c>
      <c r="D3062" s="159" t="s">
        <v>7</v>
      </c>
      <c r="E3062" s="159" t="s">
        <v>8</v>
      </c>
      <c r="F3062" s="159" t="s">
        <v>26</v>
      </c>
      <c r="G3062" s="159" t="s">
        <v>8</v>
      </c>
      <c r="H3062" s="159" t="s">
        <v>60</v>
      </c>
      <c r="I3062" s="175">
        <v>320</v>
      </c>
      <c r="J3062" s="23"/>
    </row>
    <row r="3063" spans="1:10" x14ac:dyDescent="0.25">
      <c r="A3063" s="65" t="str">
        <f t="shared" si="47"/>
        <v>Totaal42644Den HaagTotaal0 tot 23 jaarSyriëTotaal</v>
      </c>
      <c r="B3063" s="159" t="s">
        <v>8</v>
      </c>
      <c r="C3063" s="166">
        <v>42644</v>
      </c>
      <c r="D3063" s="159" t="s">
        <v>7</v>
      </c>
      <c r="E3063" s="159" t="s">
        <v>8</v>
      </c>
      <c r="F3063" s="159" t="s">
        <v>26</v>
      </c>
      <c r="G3063" s="159" t="s">
        <v>23</v>
      </c>
      <c r="H3063" s="162" t="s">
        <v>8</v>
      </c>
      <c r="I3063" s="175">
        <v>225</v>
      </c>
      <c r="J3063" s="23"/>
    </row>
    <row r="3064" spans="1:10" x14ac:dyDescent="0.25">
      <c r="A3064" s="65" t="str">
        <f t="shared" si="47"/>
        <v xml:space="preserve">Totaal42644Den HaagTotaal0 tot 23 jaarSyriëPrimair onderwijs </v>
      </c>
      <c r="B3064" s="159" t="s">
        <v>8</v>
      </c>
      <c r="C3064" s="166">
        <v>42644</v>
      </c>
      <c r="D3064" s="159" t="s">
        <v>7</v>
      </c>
      <c r="E3064" s="159" t="s">
        <v>8</v>
      </c>
      <c r="F3064" s="159" t="s">
        <v>26</v>
      </c>
      <c r="G3064" s="159" t="s">
        <v>23</v>
      </c>
      <c r="H3064" s="174" t="s">
        <v>55</v>
      </c>
      <c r="I3064" s="175">
        <v>60</v>
      </c>
      <c r="J3064" s="23"/>
    </row>
    <row r="3065" spans="1:10" x14ac:dyDescent="0.25">
      <c r="A3065" s="65" t="str">
        <f t="shared" si="47"/>
        <v>Totaal42644Den HaagTotaal0 tot 23 jaarSyriëVoortgezet onderwijs</v>
      </c>
      <c r="B3065" s="159" t="s">
        <v>8</v>
      </c>
      <c r="C3065" s="166">
        <v>42644</v>
      </c>
      <c r="D3065" s="159" t="s">
        <v>7</v>
      </c>
      <c r="E3065" s="159" t="s">
        <v>8</v>
      </c>
      <c r="F3065" s="159" t="s">
        <v>26</v>
      </c>
      <c r="G3065" s="159" t="s">
        <v>23</v>
      </c>
      <c r="H3065" s="174" t="s">
        <v>56</v>
      </c>
      <c r="I3065" s="175">
        <v>45</v>
      </c>
      <c r="J3065" s="23"/>
    </row>
    <row r="3066" spans="1:10" x14ac:dyDescent="0.25">
      <c r="A3066" s="65" t="str">
        <f t="shared" si="47"/>
        <v xml:space="preserve">Totaal42644Den HaagTotaal0 tot 23 jaarSyriëMiddelbaar beroepsonderwijs (mbo) </v>
      </c>
      <c r="B3066" s="159" t="s">
        <v>8</v>
      </c>
      <c r="C3066" s="166">
        <v>42644</v>
      </c>
      <c r="D3066" s="159" t="s">
        <v>7</v>
      </c>
      <c r="E3066" s="159" t="s">
        <v>8</v>
      </c>
      <c r="F3066" s="159" t="s">
        <v>26</v>
      </c>
      <c r="G3066" s="159" t="s">
        <v>23</v>
      </c>
      <c r="H3066" s="174" t="s">
        <v>57</v>
      </c>
      <c r="I3066" s="175">
        <v>10</v>
      </c>
      <c r="J3066" s="23"/>
    </row>
    <row r="3067" spans="1:10" x14ac:dyDescent="0.25">
      <c r="A3067" s="65" t="str">
        <f t="shared" si="47"/>
        <v xml:space="preserve">Totaal42644Den HaagTotaal0 tot 23 jaarSyriëHoger beroepsonderwijs (hbo) </v>
      </c>
      <c r="B3067" s="159" t="s">
        <v>8</v>
      </c>
      <c r="C3067" s="166">
        <v>42644</v>
      </c>
      <c r="D3067" s="159" t="s">
        <v>7</v>
      </c>
      <c r="E3067" s="159" t="s">
        <v>8</v>
      </c>
      <c r="F3067" s="159" t="s">
        <v>26</v>
      </c>
      <c r="G3067" s="159" t="s">
        <v>23</v>
      </c>
      <c r="H3067" s="174" t="s">
        <v>58</v>
      </c>
      <c r="I3067" s="175">
        <v>0</v>
      </c>
      <c r="J3067" s="23"/>
    </row>
    <row r="3068" spans="1:10" x14ac:dyDescent="0.25">
      <c r="A3068" s="65" t="str">
        <f t="shared" si="47"/>
        <v xml:space="preserve">Totaal42644Den HaagTotaal0 tot 23 jaarSyriëWetenschappelijk onderwijs (wo) </v>
      </c>
      <c r="B3068" s="159" t="s">
        <v>8</v>
      </c>
      <c r="C3068" s="166">
        <v>42644</v>
      </c>
      <c r="D3068" s="159" t="s">
        <v>7</v>
      </c>
      <c r="E3068" s="159" t="s">
        <v>8</v>
      </c>
      <c r="F3068" s="159" t="s">
        <v>26</v>
      </c>
      <c r="G3068" s="159" t="s">
        <v>23</v>
      </c>
      <c r="H3068" s="174" t="s">
        <v>59</v>
      </c>
      <c r="I3068" s="175">
        <v>0</v>
      </c>
      <c r="J3068" s="23"/>
    </row>
    <row r="3069" spans="1:10" x14ac:dyDescent="0.25">
      <c r="A3069" s="65" t="str">
        <f t="shared" si="47"/>
        <v>Totaal42644Den HaagTotaal0 tot 23 jaarSyriëGeen onderwijs</v>
      </c>
      <c r="B3069" s="159" t="s">
        <v>8</v>
      </c>
      <c r="C3069" s="166">
        <v>42644</v>
      </c>
      <c r="D3069" s="159" t="s">
        <v>7</v>
      </c>
      <c r="E3069" s="159" t="s">
        <v>8</v>
      </c>
      <c r="F3069" s="159" t="s">
        <v>26</v>
      </c>
      <c r="G3069" s="159" t="s">
        <v>23</v>
      </c>
      <c r="H3069" s="159" t="s">
        <v>60</v>
      </c>
      <c r="I3069" s="175">
        <v>120</v>
      </c>
      <c r="J3069" s="23"/>
    </row>
    <row r="3070" spans="1:10" x14ac:dyDescent="0.25">
      <c r="A3070" s="65" t="str">
        <f t="shared" si="47"/>
        <v>Totaal42644Den HaagTotaal0 tot 23 jaarEritreaTotaal</v>
      </c>
      <c r="B3070" s="159" t="s">
        <v>8</v>
      </c>
      <c r="C3070" s="166">
        <v>42644</v>
      </c>
      <c r="D3070" s="159" t="s">
        <v>7</v>
      </c>
      <c r="E3070" s="159" t="s">
        <v>8</v>
      </c>
      <c r="F3070" s="159" t="s">
        <v>26</v>
      </c>
      <c r="G3070" s="159" t="s">
        <v>24</v>
      </c>
      <c r="H3070" s="162" t="s">
        <v>8</v>
      </c>
      <c r="I3070" s="175">
        <v>200</v>
      </c>
      <c r="J3070" s="23"/>
    </row>
    <row r="3071" spans="1:10" x14ac:dyDescent="0.25">
      <c r="A3071" s="65" t="str">
        <f t="shared" si="47"/>
        <v xml:space="preserve">Totaal42644Den HaagTotaal0 tot 23 jaarEritreaPrimair onderwijs </v>
      </c>
      <c r="B3071" s="159" t="s">
        <v>8</v>
      </c>
      <c r="C3071" s="166">
        <v>42644</v>
      </c>
      <c r="D3071" s="159" t="s">
        <v>7</v>
      </c>
      <c r="E3071" s="159" t="s">
        <v>8</v>
      </c>
      <c r="F3071" s="159" t="s">
        <v>26</v>
      </c>
      <c r="G3071" s="159" t="s">
        <v>24</v>
      </c>
      <c r="H3071" s="174" t="s">
        <v>55</v>
      </c>
      <c r="I3071" s="175">
        <v>15</v>
      </c>
      <c r="J3071" s="23"/>
    </row>
    <row r="3072" spans="1:10" x14ac:dyDescent="0.25">
      <c r="A3072" s="65" t="str">
        <f t="shared" si="47"/>
        <v>Totaal42644Den HaagTotaal0 tot 23 jaarEritreaVoortgezet onderwijs</v>
      </c>
      <c r="B3072" s="159" t="s">
        <v>8</v>
      </c>
      <c r="C3072" s="166">
        <v>42644</v>
      </c>
      <c r="D3072" s="159" t="s">
        <v>7</v>
      </c>
      <c r="E3072" s="159" t="s">
        <v>8</v>
      </c>
      <c r="F3072" s="159" t="s">
        <v>26</v>
      </c>
      <c r="G3072" s="159" t="s">
        <v>24</v>
      </c>
      <c r="H3072" s="174" t="s">
        <v>56</v>
      </c>
      <c r="I3072" s="175">
        <v>45</v>
      </c>
      <c r="J3072" s="23"/>
    </row>
    <row r="3073" spans="1:10" x14ac:dyDescent="0.25">
      <c r="A3073" s="65" t="str">
        <f t="shared" si="47"/>
        <v xml:space="preserve">Totaal42644Den HaagTotaal0 tot 23 jaarEritreaMiddelbaar beroepsonderwijs (mbo) </v>
      </c>
      <c r="B3073" s="159" t="s">
        <v>8</v>
      </c>
      <c r="C3073" s="166">
        <v>42644</v>
      </c>
      <c r="D3073" s="159" t="s">
        <v>7</v>
      </c>
      <c r="E3073" s="159" t="s">
        <v>8</v>
      </c>
      <c r="F3073" s="159" t="s">
        <v>26</v>
      </c>
      <c r="G3073" s="159" t="s">
        <v>24</v>
      </c>
      <c r="H3073" s="174" t="s">
        <v>57</v>
      </c>
      <c r="I3073" s="175">
        <v>0</v>
      </c>
      <c r="J3073" s="23"/>
    </row>
    <row r="3074" spans="1:10" x14ac:dyDescent="0.25">
      <c r="A3074" s="65" t="str">
        <f t="shared" si="47"/>
        <v xml:space="preserve">Totaal42644Den HaagTotaal0 tot 23 jaarEritreaHoger beroepsonderwijs (hbo) </v>
      </c>
      <c r="B3074" s="159" t="s">
        <v>8</v>
      </c>
      <c r="C3074" s="166">
        <v>42644</v>
      </c>
      <c r="D3074" s="159" t="s">
        <v>7</v>
      </c>
      <c r="E3074" s="159" t="s">
        <v>8</v>
      </c>
      <c r="F3074" s="159" t="s">
        <v>26</v>
      </c>
      <c r="G3074" s="159" t="s">
        <v>24</v>
      </c>
      <c r="H3074" s="174" t="s">
        <v>58</v>
      </c>
      <c r="I3074" s="175">
        <v>0</v>
      </c>
      <c r="J3074" s="23"/>
    </row>
    <row r="3075" spans="1:10" x14ac:dyDescent="0.25">
      <c r="A3075" s="65" t="str">
        <f t="shared" si="47"/>
        <v xml:space="preserve">Totaal42644Den HaagTotaal0 tot 23 jaarEritreaWetenschappelijk onderwijs (wo) </v>
      </c>
      <c r="B3075" s="159" t="s">
        <v>8</v>
      </c>
      <c r="C3075" s="166">
        <v>42644</v>
      </c>
      <c r="D3075" s="159" t="s">
        <v>7</v>
      </c>
      <c r="E3075" s="159" t="s">
        <v>8</v>
      </c>
      <c r="F3075" s="159" t="s">
        <v>26</v>
      </c>
      <c r="G3075" s="159" t="s">
        <v>24</v>
      </c>
      <c r="H3075" s="174" t="s">
        <v>59</v>
      </c>
      <c r="I3075" s="175">
        <v>0</v>
      </c>
      <c r="J3075" s="23"/>
    </row>
    <row r="3076" spans="1:10" x14ac:dyDescent="0.25">
      <c r="A3076" s="65" t="str">
        <f t="shared" si="47"/>
        <v>Totaal42644Den HaagTotaal0 tot 23 jaarEritreaGeen onderwijs</v>
      </c>
      <c r="B3076" s="159" t="s">
        <v>8</v>
      </c>
      <c r="C3076" s="166">
        <v>42644</v>
      </c>
      <c r="D3076" s="159" t="s">
        <v>7</v>
      </c>
      <c r="E3076" s="159" t="s">
        <v>8</v>
      </c>
      <c r="F3076" s="159" t="s">
        <v>26</v>
      </c>
      <c r="G3076" s="159" t="s">
        <v>24</v>
      </c>
      <c r="H3076" s="159" t="s">
        <v>60</v>
      </c>
      <c r="I3076" s="175">
        <v>145</v>
      </c>
      <c r="J3076" s="23"/>
    </row>
    <row r="3077" spans="1:10" x14ac:dyDescent="0.25">
      <c r="A3077" s="65" t="str">
        <f t="shared" ref="A3077:A3140" si="48">B3077&amp;C3077&amp;D3077&amp;E3077&amp;F3077&amp;G3077&amp;H3077</f>
        <v>Totaal42644Den HaagTotaal0 tot 23 jaarOverigTotaal</v>
      </c>
      <c r="B3077" s="159" t="s">
        <v>8</v>
      </c>
      <c r="C3077" s="166">
        <v>42644</v>
      </c>
      <c r="D3077" s="159" t="s">
        <v>7</v>
      </c>
      <c r="E3077" s="159" t="s">
        <v>8</v>
      </c>
      <c r="F3077" s="159" t="s">
        <v>26</v>
      </c>
      <c r="G3077" s="159" t="s">
        <v>25</v>
      </c>
      <c r="H3077" s="162" t="s">
        <v>8</v>
      </c>
      <c r="I3077" s="175">
        <v>135</v>
      </c>
      <c r="J3077" s="23"/>
    </row>
    <row r="3078" spans="1:10" x14ac:dyDescent="0.25">
      <c r="A3078" s="65" t="str">
        <f t="shared" si="48"/>
        <v xml:space="preserve">Totaal42644Den HaagTotaal0 tot 23 jaarOverigPrimair onderwijs </v>
      </c>
      <c r="B3078" s="159" t="s">
        <v>8</v>
      </c>
      <c r="C3078" s="166">
        <v>42644</v>
      </c>
      <c r="D3078" s="159" t="s">
        <v>7</v>
      </c>
      <c r="E3078" s="159" t="s">
        <v>8</v>
      </c>
      <c r="F3078" s="159" t="s">
        <v>26</v>
      </c>
      <c r="G3078" s="159" t="s">
        <v>25</v>
      </c>
      <c r="H3078" s="174" t="s">
        <v>55</v>
      </c>
      <c r="I3078" s="175">
        <v>40</v>
      </c>
      <c r="J3078" s="23"/>
    </row>
    <row r="3079" spans="1:10" x14ac:dyDescent="0.25">
      <c r="A3079" s="65" t="str">
        <f t="shared" si="48"/>
        <v>Totaal42644Den HaagTotaal0 tot 23 jaarOverigVoortgezet onderwijs</v>
      </c>
      <c r="B3079" s="159" t="s">
        <v>8</v>
      </c>
      <c r="C3079" s="166">
        <v>42644</v>
      </c>
      <c r="D3079" s="159" t="s">
        <v>7</v>
      </c>
      <c r="E3079" s="159" t="s">
        <v>8</v>
      </c>
      <c r="F3079" s="159" t="s">
        <v>26</v>
      </c>
      <c r="G3079" s="159" t="s">
        <v>25</v>
      </c>
      <c r="H3079" s="174" t="s">
        <v>56</v>
      </c>
      <c r="I3079" s="175">
        <v>40</v>
      </c>
      <c r="J3079" s="23"/>
    </row>
    <row r="3080" spans="1:10" x14ac:dyDescent="0.25">
      <c r="A3080" s="65" t="str">
        <f t="shared" si="48"/>
        <v xml:space="preserve">Totaal42644Den HaagTotaal0 tot 23 jaarOverigMiddelbaar beroepsonderwijs (mbo) </v>
      </c>
      <c r="B3080" s="159" t="s">
        <v>8</v>
      </c>
      <c r="C3080" s="166">
        <v>42644</v>
      </c>
      <c r="D3080" s="159" t="s">
        <v>7</v>
      </c>
      <c r="E3080" s="159" t="s">
        <v>8</v>
      </c>
      <c r="F3080" s="159" t="s">
        <v>26</v>
      </c>
      <c r="G3080" s="159" t="s">
        <v>25</v>
      </c>
      <c r="H3080" s="174" t="s">
        <v>57</v>
      </c>
      <c r="I3080" s="175">
        <v>15</v>
      </c>
      <c r="J3080" s="23"/>
    </row>
    <row r="3081" spans="1:10" x14ac:dyDescent="0.25">
      <c r="A3081" s="65" t="str">
        <f t="shared" si="48"/>
        <v xml:space="preserve">Totaal42644Den HaagTotaal0 tot 23 jaarOverigHoger beroepsonderwijs (hbo) </v>
      </c>
      <c r="B3081" s="159" t="s">
        <v>8</v>
      </c>
      <c r="C3081" s="166">
        <v>42644</v>
      </c>
      <c r="D3081" s="159" t="s">
        <v>7</v>
      </c>
      <c r="E3081" s="159" t="s">
        <v>8</v>
      </c>
      <c r="F3081" s="159" t="s">
        <v>26</v>
      </c>
      <c r="G3081" s="159" t="s">
        <v>25</v>
      </c>
      <c r="H3081" s="174" t="s">
        <v>58</v>
      </c>
      <c r="I3081" s="175">
        <v>0</v>
      </c>
      <c r="J3081" s="23"/>
    </row>
    <row r="3082" spans="1:10" x14ac:dyDescent="0.25">
      <c r="A3082" s="65" t="str">
        <f t="shared" si="48"/>
        <v xml:space="preserve">Totaal42644Den HaagTotaal0 tot 23 jaarOverigWetenschappelijk onderwijs (wo) </v>
      </c>
      <c r="B3082" s="159" t="s">
        <v>8</v>
      </c>
      <c r="C3082" s="166">
        <v>42644</v>
      </c>
      <c r="D3082" s="159" t="s">
        <v>7</v>
      </c>
      <c r="E3082" s="159" t="s">
        <v>8</v>
      </c>
      <c r="F3082" s="159" t="s">
        <v>26</v>
      </c>
      <c r="G3082" s="159" t="s">
        <v>25</v>
      </c>
      <c r="H3082" s="174" t="s">
        <v>59</v>
      </c>
      <c r="I3082" s="175">
        <v>0</v>
      </c>
      <c r="J3082" s="23"/>
    </row>
    <row r="3083" spans="1:10" x14ac:dyDescent="0.25">
      <c r="A3083" s="65" t="str">
        <f t="shared" si="48"/>
        <v>Totaal42644Den HaagTotaal0 tot 23 jaarOverigGeen onderwijs</v>
      </c>
      <c r="B3083" s="159" t="s">
        <v>8</v>
      </c>
      <c r="C3083" s="166">
        <v>42644</v>
      </c>
      <c r="D3083" s="159" t="s">
        <v>7</v>
      </c>
      <c r="E3083" s="159" t="s">
        <v>8</v>
      </c>
      <c r="F3083" s="159" t="s">
        <v>26</v>
      </c>
      <c r="G3083" s="159" t="s">
        <v>25</v>
      </c>
      <c r="H3083" s="159" t="s">
        <v>60</v>
      </c>
      <c r="I3083" s="175">
        <v>55</v>
      </c>
      <c r="J3083" s="23"/>
    </row>
    <row r="3084" spans="1:10" x14ac:dyDescent="0.25">
      <c r="A3084" s="65" t="str">
        <f t="shared" si="48"/>
        <v>Totaal42644Den HaagTotaal23 tot 30 jaarTotaalTotaal</v>
      </c>
      <c r="B3084" s="159" t="s">
        <v>8</v>
      </c>
      <c r="C3084" s="166">
        <v>42644</v>
      </c>
      <c r="D3084" s="159" t="s">
        <v>7</v>
      </c>
      <c r="E3084" s="159" t="s">
        <v>8</v>
      </c>
      <c r="F3084" s="159" t="s">
        <v>61</v>
      </c>
      <c r="G3084" s="159" t="s">
        <v>8</v>
      </c>
      <c r="H3084" s="162" t="s">
        <v>8</v>
      </c>
      <c r="I3084" s="175">
        <v>550</v>
      </c>
      <c r="J3084" s="23"/>
    </row>
    <row r="3085" spans="1:10" x14ac:dyDescent="0.25">
      <c r="A3085" s="65" t="str">
        <f t="shared" si="48"/>
        <v xml:space="preserve">Totaal42644Den HaagTotaal23 tot 30 jaarTotaalPrimair onderwijs </v>
      </c>
      <c r="B3085" s="159" t="s">
        <v>8</v>
      </c>
      <c r="C3085" s="166">
        <v>42644</v>
      </c>
      <c r="D3085" s="159" t="s">
        <v>7</v>
      </c>
      <c r="E3085" s="159" t="s">
        <v>8</v>
      </c>
      <c r="F3085" s="159" t="s">
        <v>61</v>
      </c>
      <c r="G3085" s="159" t="s">
        <v>8</v>
      </c>
      <c r="H3085" s="174" t="s">
        <v>55</v>
      </c>
      <c r="I3085" s="175">
        <v>0</v>
      </c>
      <c r="J3085" s="23"/>
    </row>
    <row r="3086" spans="1:10" x14ac:dyDescent="0.25">
      <c r="A3086" s="65" t="str">
        <f t="shared" si="48"/>
        <v>Totaal42644Den HaagTotaal23 tot 30 jaarTotaalVoortgezet onderwijs</v>
      </c>
      <c r="B3086" s="159" t="s">
        <v>8</v>
      </c>
      <c r="C3086" s="166">
        <v>42644</v>
      </c>
      <c r="D3086" s="159" t="s">
        <v>7</v>
      </c>
      <c r="E3086" s="159" t="s">
        <v>8</v>
      </c>
      <c r="F3086" s="159" t="s">
        <v>61</v>
      </c>
      <c r="G3086" s="159" t="s">
        <v>8</v>
      </c>
      <c r="H3086" s="174" t="s">
        <v>56</v>
      </c>
      <c r="I3086" s="175">
        <v>0</v>
      </c>
      <c r="J3086" s="23"/>
    </row>
    <row r="3087" spans="1:10" x14ac:dyDescent="0.25">
      <c r="A3087" s="65" t="str">
        <f t="shared" si="48"/>
        <v xml:space="preserve">Totaal42644Den HaagTotaal23 tot 30 jaarTotaalMiddelbaar beroepsonderwijs (mbo) </v>
      </c>
      <c r="B3087" s="159" t="s">
        <v>8</v>
      </c>
      <c r="C3087" s="166">
        <v>42644</v>
      </c>
      <c r="D3087" s="159" t="s">
        <v>7</v>
      </c>
      <c r="E3087" s="159" t="s">
        <v>8</v>
      </c>
      <c r="F3087" s="159" t="s">
        <v>61</v>
      </c>
      <c r="G3087" s="159" t="s">
        <v>8</v>
      </c>
      <c r="H3087" s="174" t="s">
        <v>57</v>
      </c>
      <c r="I3087" s="175">
        <v>5</v>
      </c>
      <c r="J3087" s="23"/>
    </row>
    <row r="3088" spans="1:10" x14ac:dyDescent="0.25">
      <c r="A3088" s="65" t="str">
        <f t="shared" si="48"/>
        <v xml:space="preserve">Totaal42644Den HaagTotaal23 tot 30 jaarTotaalHoger beroepsonderwijs (hbo) </v>
      </c>
      <c r="B3088" s="159" t="s">
        <v>8</v>
      </c>
      <c r="C3088" s="166">
        <v>42644</v>
      </c>
      <c r="D3088" s="159" t="s">
        <v>7</v>
      </c>
      <c r="E3088" s="159" t="s">
        <v>8</v>
      </c>
      <c r="F3088" s="159" t="s">
        <v>61</v>
      </c>
      <c r="G3088" s="159" t="s">
        <v>8</v>
      </c>
      <c r="H3088" s="174" t="s">
        <v>58</v>
      </c>
      <c r="I3088" s="175">
        <v>0</v>
      </c>
      <c r="J3088" s="23"/>
    </row>
    <row r="3089" spans="1:10" x14ac:dyDescent="0.25">
      <c r="A3089" s="65" t="str">
        <f t="shared" si="48"/>
        <v xml:space="preserve">Totaal42644Den HaagTotaal23 tot 30 jaarTotaalWetenschappelijk onderwijs (wo) </v>
      </c>
      <c r="B3089" s="159" t="s">
        <v>8</v>
      </c>
      <c r="C3089" s="166">
        <v>42644</v>
      </c>
      <c r="D3089" s="159" t="s">
        <v>7</v>
      </c>
      <c r="E3089" s="159" t="s">
        <v>8</v>
      </c>
      <c r="F3089" s="159" t="s">
        <v>61</v>
      </c>
      <c r="G3089" s="159" t="s">
        <v>8</v>
      </c>
      <c r="H3089" s="174" t="s">
        <v>59</v>
      </c>
      <c r="I3089" s="175">
        <v>5</v>
      </c>
      <c r="J3089" s="23"/>
    </row>
    <row r="3090" spans="1:10" x14ac:dyDescent="0.25">
      <c r="A3090" s="65" t="str">
        <f t="shared" si="48"/>
        <v>Totaal42644Den HaagTotaal23 tot 30 jaarTotaalGeen onderwijs</v>
      </c>
      <c r="B3090" s="159" t="s">
        <v>8</v>
      </c>
      <c r="C3090" s="166">
        <v>42644</v>
      </c>
      <c r="D3090" s="159" t="s">
        <v>7</v>
      </c>
      <c r="E3090" s="159" t="s">
        <v>8</v>
      </c>
      <c r="F3090" s="159" t="s">
        <v>61</v>
      </c>
      <c r="G3090" s="159" t="s">
        <v>8</v>
      </c>
      <c r="H3090" s="159" t="s">
        <v>60</v>
      </c>
      <c r="I3090" s="175">
        <v>540</v>
      </c>
      <c r="J3090" s="23"/>
    </row>
    <row r="3091" spans="1:10" x14ac:dyDescent="0.25">
      <c r="A3091" s="65" t="str">
        <f t="shared" si="48"/>
        <v>Totaal42644Den HaagTotaal23 tot 30 jaarSyriëTotaal</v>
      </c>
      <c r="B3091" s="159" t="s">
        <v>8</v>
      </c>
      <c r="C3091" s="166">
        <v>42644</v>
      </c>
      <c r="D3091" s="159" t="s">
        <v>7</v>
      </c>
      <c r="E3091" s="159" t="s">
        <v>8</v>
      </c>
      <c r="F3091" s="159" t="s">
        <v>61</v>
      </c>
      <c r="G3091" s="159" t="s">
        <v>23</v>
      </c>
      <c r="H3091" s="162" t="s">
        <v>8</v>
      </c>
      <c r="I3091" s="175">
        <v>190</v>
      </c>
      <c r="J3091" s="23"/>
    </row>
    <row r="3092" spans="1:10" x14ac:dyDescent="0.25">
      <c r="A3092" s="65" t="str">
        <f t="shared" si="48"/>
        <v xml:space="preserve">Totaal42644Den HaagTotaal23 tot 30 jaarSyriëPrimair onderwijs </v>
      </c>
      <c r="B3092" s="159" t="s">
        <v>8</v>
      </c>
      <c r="C3092" s="166">
        <v>42644</v>
      </c>
      <c r="D3092" s="159" t="s">
        <v>7</v>
      </c>
      <c r="E3092" s="159" t="s">
        <v>8</v>
      </c>
      <c r="F3092" s="159" t="s">
        <v>61</v>
      </c>
      <c r="G3092" s="159" t="s">
        <v>23</v>
      </c>
      <c r="H3092" s="174" t="s">
        <v>55</v>
      </c>
      <c r="I3092" s="175">
        <v>0</v>
      </c>
      <c r="J3092" s="23"/>
    </row>
    <row r="3093" spans="1:10" x14ac:dyDescent="0.25">
      <c r="A3093" s="65" t="str">
        <f t="shared" si="48"/>
        <v>Totaal42644Den HaagTotaal23 tot 30 jaarSyriëVoortgezet onderwijs</v>
      </c>
      <c r="B3093" s="159" t="s">
        <v>8</v>
      </c>
      <c r="C3093" s="166">
        <v>42644</v>
      </c>
      <c r="D3093" s="159" t="s">
        <v>7</v>
      </c>
      <c r="E3093" s="159" t="s">
        <v>8</v>
      </c>
      <c r="F3093" s="159" t="s">
        <v>61</v>
      </c>
      <c r="G3093" s="159" t="s">
        <v>23</v>
      </c>
      <c r="H3093" s="174" t="s">
        <v>56</v>
      </c>
      <c r="I3093" s="175">
        <v>0</v>
      </c>
      <c r="J3093" s="23"/>
    </row>
    <row r="3094" spans="1:10" x14ac:dyDescent="0.25">
      <c r="A3094" s="65" t="str">
        <f t="shared" si="48"/>
        <v xml:space="preserve">Totaal42644Den HaagTotaal23 tot 30 jaarSyriëMiddelbaar beroepsonderwijs (mbo) </v>
      </c>
      <c r="B3094" s="159" t="s">
        <v>8</v>
      </c>
      <c r="C3094" s="166">
        <v>42644</v>
      </c>
      <c r="D3094" s="159" t="s">
        <v>7</v>
      </c>
      <c r="E3094" s="159" t="s">
        <v>8</v>
      </c>
      <c r="F3094" s="159" t="s">
        <v>61</v>
      </c>
      <c r="G3094" s="159" t="s">
        <v>23</v>
      </c>
      <c r="H3094" s="174" t="s">
        <v>57</v>
      </c>
      <c r="I3094" s="175">
        <v>0</v>
      </c>
      <c r="J3094" s="23"/>
    </row>
    <row r="3095" spans="1:10" x14ac:dyDescent="0.25">
      <c r="A3095" s="65" t="str">
        <f t="shared" si="48"/>
        <v xml:space="preserve">Totaal42644Den HaagTotaal23 tot 30 jaarSyriëHoger beroepsonderwijs (hbo) </v>
      </c>
      <c r="B3095" s="159" t="s">
        <v>8</v>
      </c>
      <c r="C3095" s="166">
        <v>42644</v>
      </c>
      <c r="D3095" s="159" t="s">
        <v>7</v>
      </c>
      <c r="E3095" s="159" t="s">
        <v>8</v>
      </c>
      <c r="F3095" s="159" t="s">
        <v>61</v>
      </c>
      <c r="G3095" s="159" t="s">
        <v>23</v>
      </c>
      <c r="H3095" s="174" t="s">
        <v>58</v>
      </c>
      <c r="I3095" s="175">
        <v>0</v>
      </c>
      <c r="J3095" s="23"/>
    </row>
    <row r="3096" spans="1:10" x14ac:dyDescent="0.25">
      <c r="A3096" s="65" t="str">
        <f t="shared" si="48"/>
        <v xml:space="preserve">Totaal42644Den HaagTotaal23 tot 30 jaarSyriëWetenschappelijk onderwijs (wo) </v>
      </c>
      <c r="B3096" s="159" t="s">
        <v>8</v>
      </c>
      <c r="C3096" s="166">
        <v>42644</v>
      </c>
      <c r="D3096" s="159" t="s">
        <v>7</v>
      </c>
      <c r="E3096" s="159" t="s">
        <v>8</v>
      </c>
      <c r="F3096" s="159" t="s">
        <v>61</v>
      </c>
      <c r="G3096" s="159" t="s">
        <v>23</v>
      </c>
      <c r="H3096" s="174" t="s">
        <v>59</v>
      </c>
      <c r="I3096" s="175">
        <v>0</v>
      </c>
      <c r="J3096" s="23"/>
    </row>
    <row r="3097" spans="1:10" x14ac:dyDescent="0.25">
      <c r="A3097" s="65" t="str">
        <f t="shared" si="48"/>
        <v>Totaal42644Den HaagTotaal23 tot 30 jaarSyriëGeen onderwijs</v>
      </c>
      <c r="B3097" s="159" t="s">
        <v>8</v>
      </c>
      <c r="C3097" s="166">
        <v>42644</v>
      </c>
      <c r="D3097" s="159" t="s">
        <v>7</v>
      </c>
      <c r="E3097" s="159" t="s">
        <v>8</v>
      </c>
      <c r="F3097" s="159" t="s">
        <v>61</v>
      </c>
      <c r="G3097" s="159" t="s">
        <v>23</v>
      </c>
      <c r="H3097" s="159" t="s">
        <v>60</v>
      </c>
      <c r="I3097" s="175">
        <v>185</v>
      </c>
      <c r="J3097" s="23"/>
    </row>
    <row r="3098" spans="1:10" x14ac:dyDescent="0.25">
      <c r="A3098" s="65" t="str">
        <f t="shared" si="48"/>
        <v>Totaal42644Den HaagTotaal23 tot 30 jaarEritreaTotaal</v>
      </c>
      <c r="B3098" s="159" t="s">
        <v>8</v>
      </c>
      <c r="C3098" s="166">
        <v>42644</v>
      </c>
      <c r="D3098" s="159" t="s">
        <v>7</v>
      </c>
      <c r="E3098" s="159" t="s">
        <v>8</v>
      </c>
      <c r="F3098" s="159" t="s">
        <v>61</v>
      </c>
      <c r="G3098" s="159" t="s">
        <v>24</v>
      </c>
      <c r="H3098" s="162" t="s">
        <v>8</v>
      </c>
      <c r="I3098" s="175">
        <v>290</v>
      </c>
      <c r="J3098" s="23"/>
    </row>
    <row r="3099" spans="1:10" x14ac:dyDescent="0.25">
      <c r="A3099" s="65" t="str">
        <f t="shared" si="48"/>
        <v xml:space="preserve">Totaal42644Den HaagTotaal23 tot 30 jaarEritreaPrimair onderwijs </v>
      </c>
      <c r="B3099" s="159" t="s">
        <v>8</v>
      </c>
      <c r="C3099" s="166">
        <v>42644</v>
      </c>
      <c r="D3099" s="159" t="s">
        <v>7</v>
      </c>
      <c r="E3099" s="159" t="s">
        <v>8</v>
      </c>
      <c r="F3099" s="159" t="s">
        <v>61</v>
      </c>
      <c r="G3099" s="159" t="s">
        <v>24</v>
      </c>
      <c r="H3099" s="174" t="s">
        <v>55</v>
      </c>
      <c r="I3099" s="175">
        <v>0</v>
      </c>
      <c r="J3099" s="23"/>
    </row>
    <row r="3100" spans="1:10" x14ac:dyDescent="0.25">
      <c r="A3100" s="65" t="str">
        <f t="shared" si="48"/>
        <v>Totaal42644Den HaagTotaal23 tot 30 jaarEritreaVoortgezet onderwijs</v>
      </c>
      <c r="B3100" s="159" t="s">
        <v>8</v>
      </c>
      <c r="C3100" s="166">
        <v>42644</v>
      </c>
      <c r="D3100" s="159" t="s">
        <v>7</v>
      </c>
      <c r="E3100" s="159" t="s">
        <v>8</v>
      </c>
      <c r="F3100" s="159" t="s">
        <v>61</v>
      </c>
      <c r="G3100" s="159" t="s">
        <v>24</v>
      </c>
      <c r="H3100" s="174" t="s">
        <v>56</v>
      </c>
      <c r="I3100" s="175">
        <v>0</v>
      </c>
      <c r="J3100" s="23"/>
    </row>
    <row r="3101" spans="1:10" x14ac:dyDescent="0.25">
      <c r="A3101" s="65" t="str">
        <f t="shared" si="48"/>
        <v xml:space="preserve">Totaal42644Den HaagTotaal23 tot 30 jaarEritreaMiddelbaar beroepsonderwijs (mbo) </v>
      </c>
      <c r="B3101" s="159" t="s">
        <v>8</v>
      </c>
      <c r="C3101" s="166">
        <v>42644</v>
      </c>
      <c r="D3101" s="159" t="s">
        <v>7</v>
      </c>
      <c r="E3101" s="159" t="s">
        <v>8</v>
      </c>
      <c r="F3101" s="159" t="s">
        <v>61</v>
      </c>
      <c r="G3101" s="159" t="s">
        <v>24</v>
      </c>
      <c r="H3101" s="174" t="s">
        <v>57</v>
      </c>
      <c r="I3101" s="175">
        <v>0</v>
      </c>
      <c r="J3101" s="23"/>
    </row>
    <row r="3102" spans="1:10" x14ac:dyDescent="0.25">
      <c r="A3102" s="65" t="str">
        <f t="shared" si="48"/>
        <v xml:space="preserve">Totaal42644Den HaagTotaal23 tot 30 jaarEritreaHoger beroepsonderwijs (hbo) </v>
      </c>
      <c r="B3102" s="159" t="s">
        <v>8</v>
      </c>
      <c r="C3102" s="166">
        <v>42644</v>
      </c>
      <c r="D3102" s="159" t="s">
        <v>7</v>
      </c>
      <c r="E3102" s="159" t="s">
        <v>8</v>
      </c>
      <c r="F3102" s="159" t="s">
        <v>61</v>
      </c>
      <c r="G3102" s="159" t="s">
        <v>24</v>
      </c>
      <c r="H3102" s="174" t="s">
        <v>58</v>
      </c>
      <c r="I3102" s="175">
        <v>0</v>
      </c>
      <c r="J3102" s="23"/>
    </row>
    <row r="3103" spans="1:10" x14ac:dyDescent="0.25">
      <c r="A3103" s="65" t="str">
        <f t="shared" si="48"/>
        <v xml:space="preserve">Totaal42644Den HaagTotaal23 tot 30 jaarEritreaWetenschappelijk onderwijs (wo) </v>
      </c>
      <c r="B3103" s="159" t="s">
        <v>8</v>
      </c>
      <c r="C3103" s="166">
        <v>42644</v>
      </c>
      <c r="D3103" s="159" t="s">
        <v>7</v>
      </c>
      <c r="E3103" s="159" t="s">
        <v>8</v>
      </c>
      <c r="F3103" s="159" t="s">
        <v>61</v>
      </c>
      <c r="G3103" s="159" t="s">
        <v>24</v>
      </c>
      <c r="H3103" s="174" t="s">
        <v>59</v>
      </c>
      <c r="I3103" s="175">
        <v>0</v>
      </c>
      <c r="J3103" s="23"/>
    </row>
    <row r="3104" spans="1:10" x14ac:dyDescent="0.25">
      <c r="A3104" s="65" t="str">
        <f t="shared" si="48"/>
        <v>Totaal42644Den HaagTotaal23 tot 30 jaarEritreaGeen onderwijs</v>
      </c>
      <c r="B3104" s="159" t="s">
        <v>8</v>
      </c>
      <c r="C3104" s="166">
        <v>42644</v>
      </c>
      <c r="D3104" s="159" t="s">
        <v>7</v>
      </c>
      <c r="E3104" s="159" t="s">
        <v>8</v>
      </c>
      <c r="F3104" s="159" t="s">
        <v>61</v>
      </c>
      <c r="G3104" s="159" t="s">
        <v>24</v>
      </c>
      <c r="H3104" s="159" t="s">
        <v>60</v>
      </c>
      <c r="I3104" s="175">
        <v>285</v>
      </c>
      <c r="J3104" s="23"/>
    </row>
    <row r="3105" spans="1:10" x14ac:dyDescent="0.25">
      <c r="A3105" s="65" t="str">
        <f t="shared" si="48"/>
        <v>Totaal42644Den HaagTotaal23 tot 30 jaarOverigTotaal</v>
      </c>
      <c r="B3105" s="159" t="s">
        <v>8</v>
      </c>
      <c r="C3105" s="166">
        <v>42644</v>
      </c>
      <c r="D3105" s="159" t="s">
        <v>7</v>
      </c>
      <c r="E3105" s="159" t="s">
        <v>8</v>
      </c>
      <c r="F3105" s="159" t="s">
        <v>61</v>
      </c>
      <c r="G3105" s="159" t="s">
        <v>25</v>
      </c>
      <c r="H3105" s="162" t="s">
        <v>8</v>
      </c>
      <c r="I3105" s="175">
        <v>75</v>
      </c>
      <c r="J3105" s="23"/>
    </row>
    <row r="3106" spans="1:10" x14ac:dyDescent="0.25">
      <c r="A3106" s="65" t="str">
        <f t="shared" si="48"/>
        <v xml:space="preserve">Totaal42644Den HaagTotaal23 tot 30 jaarOverigPrimair onderwijs </v>
      </c>
      <c r="B3106" s="159" t="s">
        <v>8</v>
      </c>
      <c r="C3106" s="166">
        <v>42644</v>
      </c>
      <c r="D3106" s="159" t="s">
        <v>7</v>
      </c>
      <c r="E3106" s="159" t="s">
        <v>8</v>
      </c>
      <c r="F3106" s="159" t="s">
        <v>61</v>
      </c>
      <c r="G3106" s="159" t="s">
        <v>25</v>
      </c>
      <c r="H3106" s="174" t="s">
        <v>55</v>
      </c>
      <c r="I3106" s="175">
        <v>0</v>
      </c>
      <c r="J3106" s="23"/>
    </row>
    <row r="3107" spans="1:10" x14ac:dyDescent="0.25">
      <c r="A3107" s="65" t="str">
        <f t="shared" si="48"/>
        <v>Totaal42644Den HaagTotaal23 tot 30 jaarOverigVoortgezet onderwijs</v>
      </c>
      <c r="B3107" s="159" t="s">
        <v>8</v>
      </c>
      <c r="C3107" s="166">
        <v>42644</v>
      </c>
      <c r="D3107" s="159" t="s">
        <v>7</v>
      </c>
      <c r="E3107" s="159" t="s">
        <v>8</v>
      </c>
      <c r="F3107" s="159" t="s">
        <v>61</v>
      </c>
      <c r="G3107" s="159" t="s">
        <v>25</v>
      </c>
      <c r="H3107" s="174" t="s">
        <v>56</v>
      </c>
      <c r="I3107" s="175">
        <v>0</v>
      </c>
      <c r="J3107" s="23"/>
    </row>
    <row r="3108" spans="1:10" x14ac:dyDescent="0.25">
      <c r="A3108" s="65" t="str">
        <f t="shared" si="48"/>
        <v xml:space="preserve">Totaal42644Den HaagTotaal23 tot 30 jaarOverigMiddelbaar beroepsonderwijs (mbo) </v>
      </c>
      <c r="B3108" s="159" t="s">
        <v>8</v>
      </c>
      <c r="C3108" s="166">
        <v>42644</v>
      </c>
      <c r="D3108" s="159" t="s">
        <v>7</v>
      </c>
      <c r="E3108" s="159" t="s">
        <v>8</v>
      </c>
      <c r="F3108" s="159" t="s">
        <v>61</v>
      </c>
      <c r="G3108" s="159" t="s">
        <v>25</v>
      </c>
      <c r="H3108" s="174" t="s">
        <v>57</v>
      </c>
      <c r="I3108" s="175">
        <v>5</v>
      </c>
      <c r="J3108" s="23"/>
    </row>
    <row r="3109" spans="1:10" x14ac:dyDescent="0.25">
      <c r="A3109" s="65" t="str">
        <f t="shared" si="48"/>
        <v xml:space="preserve">Totaal42644Den HaagTotaal23 tot 30 jaarOverigHoger beroepsonderwijs (hbo) </v>
      </c>
      <c r="B3109" s="159" t="s">
        <v>8</v>
      </c>
      <c r="C3109" s="166">
        <v>42644</v>
      </c>
      <c r="D3109" s="159" t="s">
        <v>7</v>
      </c>
      <c r="E3109" s="159" t="s">
        <v>8</v>
      </c>
      <c r="F3109" s="159" t="s">
        <v>61</v>
      </c>
      <c r="G3109" s="159" t="s">
        <v>25</v>
      </c>
      <c r="H3109" s="174" t="s">
        <v>58</v>
      </c>
      <c r="I3109" s="175">
        <v>0</v>
      </c>
      <c r="J3109" s="23"/>
    </row>
    <row r="3110" spans="1:10" x14ac:dyDescent="0.25">
      <c r="A3110" s="65" t="str">
        <f t="shared" si="48"/>
        <v xml:space="preserve">Totaal42644Den HaagTotaal23 tot 30 jaarOverigWetenschappelijk onderwijs (wo) </v>
      </c>
      <c r="B3110" s="159" t="s">
        <v>8</v>
      </c>
      <c r="C3110" s="166">
        <v>42644</v>
      </c>
      <c r="D3110" s="159" t="s">
        <v>7</v>
      </c>
      <c r="E3110" s="159" t="s">
        <v>8</v>
      </c>
      <c r="F3110" s="159" t="s">
        <v>61</v>
      </c>
      <c r="G3110" s="159" t="s">
        <v>25</v>
      </c>
      <c r="H3110" s="174" t="s">
        <v>59</v>
      </c>
      <c r="I3110" s="175">
        <v>0</v>
      </c>
      <c r="J3110" s="23"/>
    </row>
    <row r="3111" spans="1:10" x14ac:dyDescent="0.25">
      <c r="A3111" s="65" t="str">
        <f t="shared" si="48"/>
        <v>Totaal42644Den HaagTotaal23 tot 30 jaarOverigGeen onderwijs</v>
      </c>
      <c r="B3111" s="159" t="s">
        <v>8</v>
      </c>
      <c r="C3111" s="166">
        <v>42644</v>
      </c>
      <c r="D3111" s="159" t="s">
        <v>7</v>
      </c>
      <c r="E3111" s="159" t="s">
        <v>8</v>
      </c>
      <c r="F3111" s="159" t="s">
        <v>61</v>
      </c>
      <c r="G3111" s="159" t="s">
        <v>25</v>
      </c>
      <c r="H3111" s="159" t="s">
        <v>60</v>
      </c>
      <c r="I3111" s="175">
        <v>65</v>
      </c>
      <c r="J3111" s="23"/>
    </row>
    <row r="3112" spans="1:10" x14ac:dyDescent="0.25">
      <c r="A3112" s="65" t="str">
        <f t="shared" si="48"/>
        <v>Totaal42644Den HaagManTotaalTotaalTotaal</v>
      </c>
      <c r="B3112" s="159" t="s">
        <v>8</v>
      </c>
      <c r="C3112" s="166">
        <v>42644</v>
      </c>
      <c r="D3112" s="159" t="s">
        <v>7</v>
      </c>
      <c r="E3112" s="159" t="s">
        <v>28</v>
      </c>
      <c r="F3112" s="159" t="s">
        <v>8</v>
      </c>
      <c r="G3112" s="159" t="s">
        <v>8</v>
      </c>
      <c r="H3112" s="162" t="s">
        <v>8</v>
      </c>
      <c r="I3112" s="175">
        <v>755</v>
      </c>
      <c r="J3112" s="23"/>
    </row>
    <row r="3113" spans="1:10" x14ac:dyDescent="0.25">
      <c r="A3113" s="65" t="str">
        <f t="shared" si="48"/>
        <v xml:space="preserve">Totaal42644Den HaagManTotaalTotaalPrimair onderwijs </v>
      </c>
      <c r="B3113" s="159" t="s">
        <v>8</v>
      </c>
      <c r="C3113" s="166">
        <v>42644</v>
      </c>
      <c r="D3113" s="159" t="s">
        <v>7</v>
      </c>
      <c r="E3113" s="159" t="s">
        <v>28</v>
      </c>
      <c r="F3113" s="159" t="s">
        <v>8</v>
      </c>
      <c r="G3113" s="159" t="s">
        <v>8</v>
      </c>
      <c r="H3113" s="174" t="s">
        <v>55</v>
      </c>
      <c r="I3113" s="175">
        <v>65</v>
      </c>
      <c r="J3113" s="23"/>
    </row>
    <row r="3114" spans="1:10" x14ac:dyDescent="0.25">
      <c r="A3114" s="65" t="str">
        <f t="shared" si="48"/>
        <v>Totaal42644Den HaagManTotaalTotaalVoortgezet onderwijs</v>
      </c>
      <c r="B3114" s="159" t="s">
        <v>8</v>
      </c>
      <c r="C3114" s="166">
        <v>42644</v>
      </c>
      <c r="D3114" s="159" t="s">
        <v>7</v>
      </c>
      <c r="E3114" s="159" t="s">
        <v>28</v>
      </c>
      <c r="F3114" s="159" t="s">
        <v>8</v>
      </c>
      <c r="G3114" s="159" t="s">
        <v>8</v>
      </c>
      <c r="H3114" s="174" t="s">
        <v>56</v>
      </c>
      <c r="I3114" s="175">
        <v>105</v>
      </c>
      <c r="J3114" s="23"/>
    </row>
    <row r="3115" spans="1:10" x14ac:dyDescent="0.25">
      <c r="A3115" s="65" t="str">
        <f t="shared" si="48"/>
        <v xml:space="preserve">Totaal42644Den HaagManTotaalTotaalMiddelbaar beroepsonderwijs (mbo) </v>
      </c>
      <c r="B3115" s="159" t="s">
        <v>8</v>
      </c>
      <c r="C3115" s="166">
        <v>42644</v>
      </c>
      <c r="D3115" s="159" t="s">
        <v>7</v>
      </c>
      <c r="E3115" s="159" t="s">
        <v>28</v>
      </c>
      <c r="F3115" s="159" t="s">
        <v>8</v>
      </c>
      <c r="G3115" s="159" t="s">
        <v>8</v>
      </c>
      <c r="H3115" s="174" t="s">
        <v>57</v>
      </c>
      <c r="I3115" s="175">
        <v>25</v>
      </c>
      <c r="J3115" s="23"/>
    </row>
    <row r="3116" spans="1:10" x14ac:dyDescent="0.25">
      <c r="A3116" s="65" t="str">
        <f t="shared" si="48"/>
        <v xml:space="preserve">Totaal42644Den HaagManTotaalTotaalHoger beroepsonderwijs (hbo) </v>
      </c>
      <c r="B3116" s="159" t="s">
        <v>8</v>
      </c>
      <c r="C3116" s="166">
        <v>42644</v>
      </c>
      <c r="D3116" s="159" t="s">
        <v>7</v>
      </c>
      <c r="E3116" s="159" t="s">
        <v>28</v>
      </c>
      <c r="F3116" s="159" t="s">
        <v>8</v>
      </c>
      <c r="G3116" s="159" t="s">
        <v>8</v>
      </c>
      <c r="H3116" s="174" t="s">
        <v>58</v>
      </c>
      <c r="I3116" s="175">
        <v>0</v>
      </c>
      <c r="J3116" s="23"/>
    </row>
    <row r="3117" spans="1:10" x14ac:dyDescent="0.25">
      <c r="A3117" s="65" t="str">
        <f t="shared" si="48"/>
        <v xml:space="preserve">Totaal42644Den HaagManTotaalTotaalWetenschappelijk onderwijs (wo) </v>
      </c>
      <c r="B3117" s="159" t="s">
        <v>8</v>
      </c>
      <c r="C3117" s="166">
        <v>42644</v>
      </c>
      <c r="D3117" s="159" t="s">
        <v>7</v>
      </c>
      <c r="E3117" s="159" t="s">
        <v>28</v>
      </c>
      <c r="F3117" s="159" t="s">
        <v>8</v>
      </c>
      <c r="G3117" s="159" t="s">
        <v>8</v>
      </c>
      <c r="H3117" s="174" t="s">
        <v>59</v>
      </c>
      <c r="I3117" s="175">
        <v>5</v>
      </c>
      <c r="J3117" s="23"/>
    </row>
    <row r="3118" spans="1:10" x14ac:dyDescent="0.25">
      <c r="A3118" s="65" t="str">
        <f t="shared" si="48"/>
        <v>Totaal42644Den HaagManTotaalTotaalGeen onderwijs</v>
      </c>
      <c r="B3118" s="159" t="s">
        <v>8</v>
      </c>
      <c r="C3118" s="166">
        <v>42644</v>
      </c>
      <c r="D3118" s="159" t="s">
        <v>7</v>
      </c>
      <c r="E3118" s="159" t="s">
        <v>28</v>
      </c>
      <c r="F3118" s="159" t="s">
        <v>8</v>
      </c>
      <c r="G3118" s="159" t="s">
        <v>8</v>
      </c>
      <c r="H3118" s="159" t="s">
        <v>60</v>
      </c>
      <c r="I3118" s="175">
        <v>575</v>
      </c>
      <c r="J3118" s="23"/>
    </row>
    <row r="3119" spans="1:10" x14ac:dyDescent="0.25">
      <c r="A3119" s="65" t="str">
        <f t="shared" si="48"/>
        <v>Totaal42644Den HaagManTotaalSyriëTotaal</v>
      </c>
      <c r="B3119" s="159" t="s">
        <v>8</v>
      </c>
      <c r="C3119" s="166">
        <v>42644</v>
      </c>
      <c r="D3119" s="159" t="s">
        <v>7</v>
      </c>
      <c r="E3119" s="159" t="s">
        <v>28</v>
      </c>
      <c r="F3119" s="159" t="s">
        <v>8</v>
      </c>
      <c r="G3119" s="159" t="s">
        <v>23</v>
      </c>
      <c r="H3119" s="162" t="s">
        <v>8</v>
      </c>
      <c r="I3119" s="175">
        <v>290</v>
      </c>
      <c r="J3119" s="23"/>
    </row>
    <row r="3120" spans="1:10" x14ac:dyDescent="0.25">
      <c r="A3120" s="65" t="str">
        <f t="shared" si="48"/>
        <v xml:space="preserve">Totaal42644Den HaagManTotaalSyriëPrimair onderwijs </v>
      </c>
      <c r="B3120" s="159" t="s">
        <v>8</v>
      </c>
      <c r="C3120" s="166">
        <v>42644</v>
      </c>
      <c r="D3120" s="159" t="s">
        <v>7</v>
      </c>
      <c r="E3120" s="159" t="s">
        <v>28</v>
      </c>
      <c r="F3120" s="159" t="s">
        <v>8</v>
      </c>
      <c r="G3120" s="159" t="s">
        <v>23</v>
      </c>
      <c r="H3120" s="174" t="s">
        <v>55</v>
      </c>
      <c r="I3120" s="175">
        <v>35</v>
      </c>
      <c r="J3120" s="23"/>
    </row>
    <row r="3121" spans="1:10" x14ac:dyDescent="0.25">
      <c r="A3121" s="65" t="str">
        <f t="shared" si="48"/>
        <v>Totaal42644Den HaagManTotaalSyriëVoortgezet onderwijs</v>
      </c>
      <c r="B3121" s="159" t="s">
        <v>8</v>
      </c>
      <c r="C3121" s="166">
        <v>42644</v>
      </c>
      <c r="D3121" s="159" t="s">
        <v>7</v>
      </c>
      <c r="E3121" s="159" t="s">
        <v>28</v>
      </c>
      <c r="F3121" s="159" t="s">
        <v>8</v>
      </c>
      <c r="G3121" s="159" t="s">
        <v>23</v>
      </c>
      <c r="H3121" s="174" t="s">
        <v>56</v>
      </c>
      <c r="I3121" s="175">
        <v>40</v>
      </c>
      <c r="J3121" s="23"/>
    </row>
    <row r="3122" spans="1:10" x14ac:dyDescent="0.25">
      <c r="A3122" s="65" t="str">
        <f t="shared" si="48"/>
        <v xml:space="preserve">Totaal42644Den HaagManTotaalSyriëMiddelbaar beroepsonderwijs (mbo) </v>
      </c>
      <c r="B3122" s="159" t="s">
        <v>8</v>
      </c>
      <c r="C3122" s="166">
        <v>42644</v>
      </c>
      <c r="D3122" s="159" t="s">
        <v>7</v>
      </c>
      <c r="E3122" s="159" t="s">
        <v>28</v>
      </c>
      <c r="F3122" s="159" t="s">
        <v>8</v>
      </c>
      <c r="G3122" s="159" t="s">
        <v>23</v>
      </c>
      <c r="H3122" s="174" t="s">
        <v>57</v>
      </c>
      <c r="I3122" s="175">
        <v>10</v>
      </c>
      <c r="J3122" s="23"/>
    </row>
    <row r="3123" spans="1:10" x14ac:dyDescent="0.25">
      <c r="A3123" s="65" t="str">
        <f t="shared" si="48"/>
        <v xml:space="preserve">Totaal42644Den HaagManTotaalSyriëHoger beroepsonderwijs (hbo) </v>
      </c>
      <c r="B3123" s="159" t="s">
        <v>8</v>
      </c>
      <c r="C3123" s="166">
        <v>42644</v>
      </c>
      <c r="D3123" s="159" t="s">
        <v>7</v>
      </c>
      <c r="E3123" s="159" t="s">
        <v>28</v>
      </c>
      <c r="F3123" s="159" t="s">
        <v>8</v>
      </c>
      <c r="G3123" s="159" t="s">
        <v>23</v>
      </c>
      <c r="H3123" s="174" t="s">
        <v>58</v>
      </c>
      <c r="I3123" s="175">
        <v>0</v>
      </c>
      <c r="J3123" s="23"/>
    </row>
    <row r="3124" spans="1:10" x14ac:dyDescent="0.25">
      <c r="A3124" s="65" t="str">
        <f t="shared" si="48"/>
        <v xml:space="preserve">Totaal42644Den HaagManTotaalSyriëWetenschappelijk onderwijs (wo) </v>
      </c>
      <c r="B3124" s="159" t="s">
        <v>8</v>
      </c>
      <c r="C3124" s="166">
        <v>42644</v>
      </c>
      <c r="D3124" s="159" t="s">
        <v>7</v>
      </c>
      <c r="E3124" s="159" t="s">
        <v>28</v>
      </c>
      <c r="F3124" s="159" t="s">
        <v>8</v>
      </c>
      <c r="G3124" s="159" t="s">
        <v>23</v>
      </c>
      <c r="H3124" s="174" t="s">
        <v>59</v>
      </c>
      <c r="I3124" s="175">
        <v>0</v>
      </c>
      <c r="J3124" s="23"/>
    </row>
    <row r="3125" spans="1:10" x14ac:dyDescent="0.25">
      <c r="A3125" s="65" t="str">
        <f t="shared" si="48"/>
        <v>Totaal42644Den HaagManTotaalSyriëGeen onderwijs</v>
      </c>
      <c r="B3125" s="159" t="s">
        <v>8</v>
      </c>
      <c r="C3125" s="166">
        <v>42644</v>
      </c>
      <c r="D3125" s="159" t="s">
        <v>7</v>
      </c>
      <c r="E3125" s="159" t="s">
        <v>28</v>
      </c>
      <c r="F3125" s="159" t="s">
        <v>8</v>
      </c>
      <c r="G3125" s="159" t="s">
        <v>23</v>
      </c>
      <c r="H3125" s="159" t="s">
        <v>60</v>
      </c>
      <c r="I3125" s="175">
        <v>210</v>
      </c>
      <c r="J3125" s="23"/>
    </row>
    <row r="3126" spans="1:10" x14ac:dyDescent="0.25">
      <c r="A3126" s="65" t="str">
        <f t="shared" si="48"/>
        <v>Totaal42644Den HaagManTotaalEritreaTotaal</v>
      </c>
      <c r="B3126" s="159" t="s">
        <v>8</v>
      </c>
      <c r="C3126" s="166">
        <v>42644</v>
      </c>
      <c r="D3126" s="159" t="s">
        <v>7</v>
      </c>
      <c r="E3126" s="159" t="s">
        <v>28</v>
      </c>
      <c r="F3126" s="159" t="s">
        <v>8</v>
      </c>
      <c r="G3126" s="159" t="s">
        <v>24</v>
      </c>
      <c r="H3126" s="162" t="s">
        <v>8</v>
      </c>
      <c r="I3126" s="175">
        <v>345</v>
      </c>
      <c r="J3126" s="23"/>
    </row>
    <row r="3127" spans="1:10" x14ac:dyDescent="0.25">
      <c r="A3127" s="65" t="str">
        <f t="shared" si="48"/>
        <v xml:space="preserve">Totaal42644Den HaagManTotaalEritreaPrimair onderwijs </v>
      </c>
      <c r="B3127" s="159" t="s">
        <v>8</v>
      </c>
      <c r="C3127" s="166">
        <v>42644</v>
      </c>
      <c r="D3127" s="159" t="s">
        <v>7</v>
      </c>
      <c r="E3127" s="159" t="s">
        <v>28</v>
      </c>
      <c r="F3127" s="159" t="s">
        <v>8</v>
      </c>
      <c r="G3127" s="159" t="s">
        <v>24</v>
      </c>
      <c r="H3127" s="174" t="s">
        <v>55</v>
      </c>
      <c r="I3127" s="175">
        <v>10</v>
      </c>
      <c r="J3127" s="23"/>
    </row>
    <row r="3128" spans="1:10" x14ac:dyDescent="0.25">
      <c r="A3128" s="65" t="str">
        <f t="shared" si="48"/>
        <v>Totaal42644Den HaagManTotaalEritreaVoortgezet onderwijs</v>
      </c>
      <c r="B3128" s="159" t="s">
        <v>8</v>
      </c>
      <c r="C3128" s="166">
        <v>42644</v>
      </c>
      <c r="D3128" s="159" t="s">
        <v>7</v>
      </c>
      <c r="E3128" s="159" t="s">
        <v>28</v>
      </c>
      <c r="F3128" s="159" t="s">
        <v>8</v>
      </c>
      <c r="G3128" s="159" t="s">
        <v>24</v>
      </c>
      <c r="H3128" s="174" t="s">
        <v>56</v>
      </c>
      <c r="I3128" s="175">
        <v>45</v>
      </c>
      <c r="J3128" s="23"/>
    </row>
    <row r="3129" spans="1:10" x14ac:dyDescent="0.25">
      <c r="A3129" s="65" t="str">
        <f t="shared" si="48"/>
        <v xml:space="preserve">Totaal42644Den HaagManTotaalEritreaMiddelbaar beroepsonderwijs (mbo) </v>
      </c>
      <c r="B3129" s="159" t="s">
        <v>8</v>
      </c>
      <c r="C3129" s="166">
        <v>42644</v>
      </c>
      <c r="D3129" s="159" t="s">
        <v>7</v>
      </c>
      <c r="E3129" s="159" t="s">
        <v>28</v>
      </c>
      <c r="F3129" s="159" t="s">
        <v>8</v>
      </c>
      <c r="G3129" s="159" t="s">
        <v>24</v>
      </c>
      <c r="H3129" s="174" t="s">
        <v>57</v>
      </c>
      <c r="I3129" s="175">
        <v>0</v>
      </c>
      <c r="J3129" s="23"/>
    </row>
    <row r="3130" spans="1:10" x14ac:dyDescent="0.25">
      <c r="A3130" s="65" t="str">
        <f t="shared" si="48"/>
        <v xml:space="preserve">Totaal42644Den HaagManTotaalEritreaHoger beroepsonderwijs (hbo) </v>
      </c>
      <c r="B3130" s="159" t="s">
        <v>8</v>
      </c>
      <c r="C3130" s="166">
        <v>42644</v>
      </c>
      <c r="D3130" s="159" t="s">
        <v>7</v>
      </c>
      <c r="E3130" s="159" t="s">
        <v>28</v>
      </c>
      <c r="F3130" s="159" t="s">
        <v>8</v>
      </c>
      <c r="G3130" s="159" t="s">
        <v>24</v>
      </c>
      <c r="H3130" s="174" t="s">
        <v>58</v>
      </c>
      <c r="I3130" s="175">
        <v>0</v>
      </c>
      <c r="J3130" s="23"/>
    </row>
    <row r="3131" spans="1:10" x14ac:dyDescent="0.25">
      <c r="A3131" s="65" t="str">
        <f t="shared" si="48"/>
        <v xml:space="preserve">Totaal42644Den HaagManTotaalEritreaWetenschappelijk onderwijs (wo) </v>
      </c>
      <c r="B3131" s="159" t="s">
        <v>8</v>
      </c>
      <c r="C3131" s="166">
        <v>42644</v>
      </c>
      <c r="D3131" s="159" t="s">
        <v>7</v>
      </c>
      <c r="E3131" s="159" t="s">
        <v>28</v>
      </c>
      <c r="F3131" s="159" t="s">
        <v>8</v>
      </c>
      <c r="G3131" s="159" t="s">
        <v>24</v>
      </c>
      <c r="H3131" s="174" t="s">
        <v>59</v>
      </c>
      <c r="I3131" s="175">
        <v>0</v>
      </c>
      <c r="J3131" s="23"/>
    </row>
    <row r="3132" spans="1:10" x14ac:dyDescent="0.25">
      <c r="A3132" s="65" t="str">
        <f t="shared" si="48"/>
        <v>Totaal42644Den HaagManTotaalEritreaGeen onderwijs</v>
      </c>
      <c r="B3132" s="159" t="s">
        <v>8</v>
      </c>
      <c r="C3132" s="166">
        <v>42644</v>
      </c>
      <c r="D3132" s="159" t="s">
        <v>7</v>
      </c>
      <c r="E3132" s="159" t="s">
        <v>28</v>
      </c>
      <c r="F3132" s="159" t="s">
        <v>8</v>
      </c>
      <c r="G3132" s="159" t="s">
        <v>24</v>
      </c>
      <c r="H3132" s="159" t="s">
        <v>60</v>
      </c>
      <c r="I3132" s="175">
        <v>290</v>
      </c>
      <c r="J3132" s="23"/>
    </row>
    <row r="3133" spans="1:10" x14ac:dyDescent="0.25">
      <c r="A3133" s="65" t="str">
        <f t="shared" si="48"/>
        <v>Totaal42644Den HaagManTotaalOverigTotaal</v>
      </c>
      <c r="B3133" s="159" t="s">
        <v>8</v>
      </c>
      <c r="C3133" s="166">
        <v>42644</v>
      </c>
      <c r="D3133" s="159" t="s">
        <v>7</v>
      </c>
      <c r="E3133" s="159" t="s">
        <v>28</v>
      </c>
      <c r="F3133" s="159" t="s">
        <v>8</v>
      </c>
      <c r="G3133" s="159" t="s">
        <v>25</v>
      </c>
      <c r="H3133" s="162" t="s">
        <v>8</v>
      </c>
      <c r="I3133" s="175">
        <v>125</v>
      </c>
      <c r="J3133" s="23"/>
    </row>
    <row r="3134" spans="1:10" x14ac:dyDescent="0.25">
      <c r="A3134" s="65" t="str">
        <f t="shared" si="48"/>
        <v xml:space="preserve">Totaal42644Den HaagManTotaalOverigPrimair onderwijs </v>
      </c>
      <c r="B3134" s="159" t="s">
        <v>8</v>
      </c>
      <c r="C3134" s="166">
        <v>42644</v>
      </c>
      <c r="D3134" s="159" t="s">
        <v>7</v>
      </c>
      <c r="E3134" s="159" t="s">
        <v>28</v>
      </c>
      <c r="F3134" s="159" t="s">
        <v>8</v>
      </c>
      <c r="G3134" s="159" t="s">
        <v>25</v>
      </c>
      <c r="H3134" s="174" t="s">
        <v>55</v>
      </c>
      <c r="I3134" s="175">
        <v>20</v>
      </c>
      <c r="J3134" s="23"/>
    </row>
    <row r="3135" spans="1:10" x14ac:dyDescent="0.25">
      <c r="A3135" s="65" t="str">
        <f t="shared" si="48"/>
        <v>Totaal42644Den HaagManTotaalOverigVoortgezet onderwijs</v>
      </c>
      <c r="B3135" s="159" t="s">
        <v>8</v>
      </c>
      <c r="C3135" s="166">
        <v>42644</v>
      </c>
      <c r="D3135" s="159" t="s">
        <v>7</v>
      </c>
      <c r="E3135" s="159" t="s">
        <v>28</v>
      </c>
      <c r="F3135" s="159" t="s">
        <v>8</v>
      </c>
      <c r="G3135" s="159" t="s">
        <v>25</v>
      </c>
      <c r="H3135" s="174" t="s">
        <v>56</v>
      </c>
      <c r="I3135" s="175">
        <v>25</v>
      </c>
      <c r="J3135" s="23"/>
    </row>
    <row r="3136" spans="1:10" x14ac:dyDescent="0.25">
      <c r="A3136" s="65" t="str">
        <f t="shared" si="48"/>
        <v xml:space="preserve">Totaal42644Den HaagManTotaalOverigMiddelbaar beroepsonderwijs (mbo) </v>
      </c>
      <c r="B3136" s="159" t="s">
        <v>8</v>
      </c>
      <c r="C3136" s="166">
        <v>42644</v>
      </c>
      <c r="D3136" s="159" t="s">
        <v>7</v>
      </c>
      <c r="E3136" s="159" t="s">
        <v>28</v>
      </c>
      <c r="F3136" s="159" t="s">
        <v>8</v>
      </c>
      <c r="G3136" s="159" t="s">
        <v>25</v>
      </c>
      <c r="H3136" s="174" t="s">
        <v>57</v>
      </c>
      <c r="I3136" s="175">
        <v>10</v>
      </c>
      <c r="J3136" s="23"/>
    </row>
    <row r="3137" spans="1:10" x14ac:dyDescent="0.25">
      <c r="A3137" s="65" t="str">
        <f t="shared" si="48"/>
        <v xml:space="preserve">Totaal42644Den HaagManTotaalOverigHoger beroepsonderwijs (hbo) </v>
      </c>
      <c r="B3137" s="159" t="s">
        <v>8</v>
      </c>
      <c r="C3137" s="166">
        <v>42644</v>
      </c>
      <c r="D3137" s="159" t="s">
        <v>7</v>
      </c>
      <c r="E3137" s="159" t="s">
        <v>28</v>
      </c>
      <c r="F3137" s="159" t="s">
        <v>8</v>
      </c>
      <c r="G3137" s="159" t="s">
        <v>25</v>
      </c>
      <c r="H3137" s="174" t="s">
        <v>58</v>
      </c>
      <c r="I3137" s="175">
        <v>0</v>
      </c>
      <c r="J3137" s="23"/>
    </row>
    <row r="3138" spans="1:10" x14ac:dyDescent="0.25">
      <c r="A3138" s="65" t="str">
        <f t="shared" si="48"/>
        <v xml:space="preserve">Totaal42644Den HaagManTotaalOverigWetenschappelijk onderwijs (wo) </v>
      </c>
      <c r="B3138" s="159" t="s">
        <v>8</v>
      </c>
      <c r="C3138" s="166">
        <v>42644</v>
      </c>
      <c r="D3138" s="159" t="s">
        <v>7</v>
      </c>
      <c r="E3138" s="159" t="s">
        <v>28</v>
      </c>
      <c r="F3138" s="159" t="s">
        <v>8</v>
      </c>
      <c r="G3138" s="159" t="s">
        <v>25</v>
      </c>
      <c r="H3138" s="174" t="s">
        <v>59</v>
      </c>
      <c r="I3138" s="175">
        <v>0</v>
      </c>
      <c r="J3138" s="23"/>
    </row>
    <row r="3139" spans="1:10" x14ac:dyDescent="0.25">
      <c r="A3139" s="65" t="str">
        <f t="shared" si="48"/>
        <v>Totaal42644Den HaagManTotaalOverigGeen onderwijs</v>
      </c>
      <c r="B3139" s="159" t="s">
        <v>8</v>
      </c>
      <c r="C3139" s="166">
        <v>42644</v>
      </c>
      <c r="D3139" s="159" t="s">
        <v>7</v>
      </c>
      <c r="E3139" s="159" t="s">
        <v>28</v>
      </c>
      <c r="F3139" s="159" t="s">
        <v>8</v>
      </c>
      <c r="G3139" s="159" t="s">
        <v>25</v>
      </c>
      <c r="H3139" s="159" t="s">
        <v>60</v>
      </c>
      <c r="I3139" s="175">
        <v>75</v>
      </c>
      <c r="J3139" s="23"/>
    </row>
    <row r="3140" spans="1:10" x14ac:dyDescent="0.25">
      <c r="A3140" s="65" t="str">
        <f t="shared" si="48"/>
        <v>Totaal42644Den HaagMan0 tot 23 jaarTotaalTotaal</v>
      </c>
      <c r="B3140" s="159" t="s">
        <v>8</v>
      </c>
      <c r="C3140" s="166">
        <v>42644</v>
      </c>
      <c r="D3140" s="159" t="s">
        <v>7</v>
      </c>
      <c r="E3140" s="159" t="s">
        <v>28</v>
      </c>
      <c r="F3140" s="159" t="s">
        <v>26</v>
      </c>
      <c r="G3140" s="159" t="s">
        <v>8</v>
      </c>
      <c r="H3140" s="162" t="s">
        <v>8</v>
      </c>
      <c r="I3140" s="175">
        <v>370</v>
      </c>
      <c r="J3140" s="23"/>
    </row>
    <row r="3141" spans="1:10" x14ac:dyDescent="0.25">
      <c r="A3141" s="65" t="str">
        <f t="shared" ref="A3141:A3204" si="49">B3141&amp;C3141&amp;D3141&amp;E3141&amp;F3141&amp;G3141&amp;H3141</f>
        <v xml:space="preserve">Totaal42644Den HaagMan0 tot 23 jaarTotaalPrimair onderwijs </v>
      </c>
      <c r="B3141" s="159" t="s">
        <v>8</v>
      </c>
      <c r="C3141" s="166">
        <v>42644</v>
      </c>
      <c r="D3141" s="159" t="s">
        <v>7</v>
      </c>
      <c r="E3141" s="159" t="s">
        <v>28</v>
      </c>
      <c r="F3141" s="159" t="s">
        <v>26</v>
      </c>
      <c r="G3141" s="159" t="s">
        <v>8</v>
      </c>
      <c r="H3141" s="174" t="s">
        <v>55</v>
      </c>
      <c r="I3141" s="175">
        <v>65</v>
      </c>
      <c r="J3141" s="23"/>
    </row>
    <row r="3142" spans="1:10" x14ac:dyDescent="0.25">
      <c r="A3142" s="65" t="str">
        <f t="shared" si="49"/>
        <v>Totaal42644Den HaagMan0 tot 23 jaarTotaalVoortgezet onderwijs</v>
      </c>
      <c r="B3142" s="159" t="s">
        <v>8</v>
      </c>
      <c r="C3142" s="166">
        <v>42644</v>
      </c>
      <c r="D3142" s="159" t="s">
        <v>7</v>
      </c>
      <c r="E3142" s="159" t="s">
        <v>28</v>
      </c>
      <c r="F3142" s="159" t="s">
        <v>26</v>
      </c>
      <c r="G3142" s="159" t="s">
        <v>8</v>
      </c>
      <c r="H3142" s="174" t="s">
        <v>56</v>
      </c>
      <c r="I3142" s="175">
        <v>105</v>
      </c>
      <c r="J3142" s="23"/>
    </row>
    <row r="3143" spans="1:10" x14ac:dyDescent="0.25">
      <c r="A3143" s="65" t="str">
        <f t="shared" si="49"/>
        <v xml:space="preserve">Totaal42644Den HaagMan0 tot 23 jaarTotaalMiddelbaar beroepsonderwijs (mbo) </v>
      </c>
      <c r="B3143" s="159" t="s">
        <v>8</v>
      </c>
      <c r="C3143" s="166">
        <v>42644</v>
      </c>
      <c r="D3143" s="159" t="s">
        <v>7</v>
      </c>
      <c r="E3143" s="159" t="s">
        <v>28</v>
      </c>
      <c r="F3143" s="159" t="s">
        <v>26</v>
      </c>
      <c r="G3143" s="159" t="s">
        <v>8</v>
      </c>
      <c r="H3143" s="174" t="s">
        <v>57</v>
      </c>
      <c r="I3143" s="175">
        <v>20</v>
      </c>
      <c r="J3143" s="23"/>
    </row>
    <row r="3144" spans="1:10" x14ac:dyDescent="0.25">
      <c r="A3144" s="65" t="str">
        <f t="shared" si="49"/>
        <v xml:space="preserve">Totaal42644Den HaagMan0 tot 23 jaarTotaalHoger beroepsonderwijs (hbo) </v>
      </c>
      <c r="B3144" s="159" t="s">
        <v>8</v>
      </c>
      <c r="C3144" s="166">
        <v>42644</v>
      </c>
      <c r="D3144" s="159" t="s">
        <v>7</v>
      </c>
      <c r="E3144" s="159" t="s">
        <v>28</v>
      </c>
      <c r="F3144" s="159" t="s">
        <v>26</v>
      </c>
      <c r="G3144" s="159" t="s">
        <v>8</v>
      </c>
      <c r="H3144" s="174" t="s">
        <v>58</v>
      </c>
      <c r="I3144" s="175">
        <v>0</v>
      </c>
      <c r="J3144" s="23"/>
    </row>
    <row r="3145" spans="1:10" x14ac:dyDescent="0.25">
      <c r="A3145" s="65" t="str">
        <f t="shared" si="49"/>
        <v xml:space="preserve">Totaal42644Den HaagMan0 tot 23 jaarTotaalWetenschappelijk onderwijs (wo) </v>
      </c>
      <c r="B3145" s="159" t="s">
        <v>8</v>
      </c>
      <c r="C3145" s="166">
        <v>42644</v>
      </c>
      <c r="D3145" s="159" t="s">
        <v>7</v>
      </c>
      <c r="E3145" s="159" t="s">
        <v>28</v>
      </c>
      <c r="F3145" s="159" t="s">
        <v>26</v>
      </c>
      <c r="G3145" s="159" t="s">
        <v>8</v>
      </c>
      <c r="H3145" s="174" t="s">
        <v>59</v>
      </c>
      <c r="I3145" s="175">
        <v>0</v>
      </c>
      <c r="J3145" s="23"/>
    </row>
    <row r="3146" spans="1:10" x14ac:dyDescent="0.25">
      <c r="A3146" s="65" t="str">
        <f t="shared" si="49"/>
        <v>Totaal42644Den HaagMan0 tot 23 jaarTotaalGeen onderwijs</v>
      </c>
      <c r="B3146" s="159" t="s">
        <v>8</v>
      </c>
      <c r="C3146" s="166">
        <v>42644</v>
      </c>
      <c r="D3146" s="159" t="s">
        <v>7</v>
      </c>
      <c r="E3146" s="159" t="s">
        <v>28</v>
      </c>
      <c r="F3146" s="159" t="s">
        <v>26</v>
      </c>
      <c r="G3146" s="159" t="s">
        <v>8</v>
      </c>
      <c r="H3146" s="159" t="s">
        <v>60</v>
      </c>
      <c r="I3146" s="175">
        <v>200</v>
      </c>
      <c r="J3146" s="23"/>
    </row>
    <row r="3147" spans="1:10" x14ac:dyDescent="0.25">
      <c r="A3147" s="65" t="str">
        <f t="shared" si="49"/>
        <v>Totaal42644Den HaagMan0 tot 23 jaarSyriëTotaal</v>
      </c>
      <c r="B3147" s="159" t="s">
        <v>8</v>
      </c>
      <c r="C3147" s="166">
        <v>42644</v>
      </c>
      <c r="D3147" s="159" t="s">
        <v>7</v>
      </c>
      <c r="E3147" s="159" t="s">
        <v>28</v>
      </c>
      <c r="F3147" s="159" t="s">
        <v>26</v>
      </c>
      <c r="G3147" s="159" t="s">
        <v>23</v>
      </c>
      <c r="H3147" s="162" t="s">
        <v>8</v>
      </c>
      <c r="I3147" s="175">
        <v>145</v>
      </c>
      <c r="J3147" s="23"/>
    </row>
    <row r="3148" spans="1:10" x14ac:dyDescent="0.25">
      <c r="A3148" s="65" t="str">
        <f t="shared" si="49"/>
        <v xml:space="preserve">Totaal42644Den HaagMan0 tot 23 jaarSyriëPrimair onderwijs </v>
      </c>
      <c r="B3148" s="159" t="s">
        <v>8</v>
      </c>
      <c r="C3148" s="166">
        <v>42644</v>
      </c>
      <c r="D3148" s="159" t="s">
        <v>7</v>
      </c>
      <c r="E3148" s="159" t="s">
        <v>28</v>
      </c>
      <c r="F3148" s="159" t="s">
        <v>26</v>
      </c>
      <c r="G3148" s="159" t="s">
        <v>23</v>
      </c>
      <c r="H3148" s="174" t="s">
        <v>55</v>
      </c>
      <c r="I3148" s="175">
        <v>35</v>
      </c>
      <c r="J3148" s="23"/>
    </row>
    <row r="3149" spans="1:10" x14ac:dyDescent="0.25">
      <c r="A3149" s="65" t="str">
        <f t="shared" si="49"/>
        <v>Totaal42644Den HaagMan0 tot 23 jaarSyriëVoortgezet onderwijs</v>
      </c>
      <c r="B3149" s="159" t="s">
        <v>8</v>
      </c>
      <c r="C3149" s="166">
        <v>42644</v>
      </c>
      <c r="D3149" s="159" t="s">
        <v>7</v>
      </c>
      <c r="E3149" s="159" t="s">
        <v>28</v>
      </c>
      <c r="F3149" s="159" t="s">
        <v>26</v>
      </c>
      <c r="G3149" s="159" t="s">
        <v>23</v>
      </c>
      <c r="H3149" s="174" t="s">
        <v>56</v>
      </c>
      <c r="I3149" s="175">
        <v>40</v>
      </c>
      <c r="J3149" s="23"/>
    </row>
    <row r="3150" spans="1:10" x14ac:dyDescent="0.25">
      <c r="A3150" s="65" t="str">
        <f t="shared" si="49"/>
        <v xml:space="preserve">Totaal42644Den HaagMan0 tot 23 jaarSyriëMiddelbaar beroepsonderwijs (mbo) </v>
      </c>
      <c r="B3150" s="159" t="s">
        <v>8</v>
      </c>
      <c r="C3150" s="166">
        <v>42644</v>
      </c>
      <c r="D3150" s="159" t="s">
        <v>7</v>
      </c>
      <c r="E3150" s="159" t="s">
        <v>28</v>
      </c>
      <c r="F3150" s="159" t="s">
        <v>26</v>
      </c>
      <c r="G3150" s="159" t="s">
        <v>23</v>
      </c>
      <c r="H3150" s="174" t="s">
        <v>57</v>
      </c>
      <c r="I3150" s="175">
        <v>10</v>
      </c>
      <c r="J3150" s="23"/>
    </row>
    <row r="3151" spans="1:10" x14ac:dyDescent="0.25">
      <c r="A3151" s="65" t="str">
        <f t="shared" si="49"/>
        <v xml:space="preserve">Totaal42644Den HaagMan0 tot 23 jaarSyriëHoger beroepsonderwijs (hbo) </v>
      </c>
      <c r="B3151" s="159" t="s">
        <v>8</v>
      </c>
      <c r="C3151" s="166">
        <v>42644</v>
      </c>
      <c r="D3151" s="159" t="s">
        <v>7</v>
      </c>
      <c r="E3151" s="159" t="s">
        <v>28</v>
      </c>
      <c r="F3151" s="159" t="s">
        <v>26</v>
      </c>
      <c r="G3151" s="159" t="s">
        <v>23</v>
      </c>
      <c r="H3151" s="174" t="s">
        <v>58</v>
      </c>
      <c r="I3151" s="175">
        <v>0</v>
      </c>
      <c r="J3151" s="23"/>
    </row>
    <row r="3152" spans="1:10" x14ac:dyDescent="0.25">
      <c r="A3152" s="65" t="str">
        <f t="shared" si="49"/>
        <v xml:space="preserve">Totaal42644Den HaagMan0 tot 23 jaarSyriëWetenschappelijk onderwijs (wo) </v>
      </c>
      <c r="B3152" s="159" t="s">
        <v>8</v>
      </c>
      <c r="C3152" s="166">
        <v>42644</v>
      </c>
      <c r="D3152" s="159" t="s">
        <v>7</v>
      </c>
      <c r="E3152" s="159" t="s">
        <v>28</v>
      </c>
      <c r="F3152" s="159" t="s">
        <v>26</v>
      </c>
      <c r="G3152" s="159" t="s">
        <v>23</v>
      </c>
      <c r="H3152" s="174" t="s">
        <v>59</v>
      </c>
      <c r="I3152" s="175">
        <v>0</v>
      </c>
      <c r="J3152" s="23"/>
    </row>
    <row r="3153" spans="1:10" x14ac:dyDescent="0.25">
      <c r="A3153" s="65" t="str">
        <f t="shared" si="49"/>
        <v>Totaal42644Den HaagMan0 tot 23 jaarSyriëGeen onderwijs</v>
      </c>
      <c r="B3153" s="159" t="s">
        <v>8</v>
      </c>
      <c r="C3153" s="166">
        <v>42644</v>
      </c>
      <c r="D3153" s="159" t="s">
        <v>7</v>
      </c>
      <c r="E3153" s="159" t="s">
        <v>28</v>
      </c>
      <c r="F3153" s="159" t="s">
        <v>26</v>
      </c>
      <c r="G3153" s="159" t="s">
        <v>23</v>
      </c>
      <c r="H3153" s="159" t="s">
        <v>60</v>
      </c>
      <c r="I3153" s="175">
        <v>70</v>
      </c>
      <c r="J3153" s="23"/>
    </row>
    <row r="3154" spans="1:10" x14ac:dyDescent="0.25">
      <c r="A3154" s="65" t="str">
        <f t="shared" si="49"/>
        <v>Totaal42644Den HaagMan0 tot 23 jaarEritreaTotaal</v>
      </c>
      <c r="B3154" s="159" t="s">
        <v>8</v>
      </c>
      <c r="C3154" s="166">
        <v>42644</v>
      </c>
      <c r="D3154" s="159" t="s">
        <v>7</v>
      </c>
      <c r="E3154" s="159" t="s">
        <v>28</v>
      </c>
      <c r="F3154" s="159" t="s">
        <v>26</v>
      </c>
      <c r="G3154" s="159" t="s">
        <v>24</v>
      </c>
      <c r="H3154" s="162" t="s">
        <v>8</v>
      </c>
      <c r="I3154" s="175">
        <v>150</v>
      </c>
      <c r="J3154" s="23"/>
    </row>
    <row r="3155" spans="1:10" x14ac:dyDescent="0.25">
      <c r="A3155" s="65" t="str">
        <f t="shared" si="49"/>
        <v xml:space="preserve">Totaal42644Den HaagMan0 tot 23 jaarEritreaPrimair onderwijs </v>
      </c>
      <c r="B3155" s="159" t="s">
        <v>8</v>
      </c>
      <c r="C3155" s="166">
        <v>42644</v>
      </c>
      <c r="D3155" s="159" t="s">
        <v>7</v>
      </c>
      <c r="E3155" s="159" t="s">
        <v>28</v>
      </c>
      <c r="F3155" s="159" t="s">
        <v>26</v>
      </c>
      <c r="G3155" s="159" t="s">
        <v>24</v>
      </c>
      <c r="H3155" s="174" t="s">
        <v>55</v>
      </c>
      <c r="I3155" s="175">
        <v>10</v>
      </c>
      <c r="J3155" s="23"/>
    </row>
    <row r="3156" spans="1:10" x14ac:dyDescent="0.25">
      <c r="A3156" s="65" t="str">
        <f t="shared" si="49"/>
        <v>Totaal42644Den HaagMan0 tot 23 jaarEritreaVoortgezet onderwijs</v>
      </c>
      <c r="B3156" s="159" t="s">
        <v>8</v>
      </c>
      <c r="C3156" s="166">
        <v>42644</v>
      </c>
      <c r="D3156" s="159" t="s">
        <v>7</v>
      </c>
      <c r="E3156" s="159" t="s">
        <v>28</v>
      </c>
      <c r="F3156" s="159" t="s">
        <v>26</v>
      </c>
      <c r="G3156" s="159" t="s">
        <v>24</v>
      </c>
      <c r="H3156" s="174" t="s">
        <v>56</v>
      </c>
      <c r="I3156" s="175">
        <v>45</v>
      </c>
      <c r="J3156" s="23"/>
    </row>
    <row r="3157" spans="1:10" x14ac:dyDescent="0.25">
      <c r="A3157" s="65" t="str">
        <f t="shared" si="49"/>
        <v xml:space="preserve">Totaal42644Den HaagMan0 tot 23 jaarEritreaMiddelbaar beroepsonderwijs (mbo) </v>
      </c>
      <c r="B3157" s="159" t="s">
        <v>8</v>
      </c>
      <c r="C3157" s="166">
        <v>42644</v>
      </c>
      <c r="D3157" s="159" t="s">
        <v>7</v>
      </c>
      <c r="E3157" s="159" t="s">
        <v>28</v>
      </c>
      <c r="F3157" s="159" t="s">
        <v>26</v>
      </c>
      <c r="G3157" s="159" t="s">
        <v>24</v>
      </c>
      <c r="H3157" s="174" t="s">
        <v>57</v>
      </c>
      <c r="I3157" s="175">
        <v>0</v>
      </c>
      <c r="J3157" s="23"/>
    </row>
    <row r="3158" spans="1:10" x14ac:dyDescent="0.25">
      <c r="A3158" s="65" t="str">
        <f t="shared" si="49"/>
        <v xml:space="preserve">Totaal42644Den HaagMan0 tot 23 jaarEritreaHoger beroepsonderwijs (hbo) </v>
      </c>
      <c r="B3158" s="159" t="s">
        <v>8</v>
      </c>
      <c r="C3158" s="166">
        <v>42644</v>
      </c>
      <c r="D3158" s="159" t="s">
        <v>7</v>
      </c>
      <c r="E3158" s="159" t="s">
        <v>28</v>
      </c>
      <c r="F3158" s="159" t="s">
        <v>26</v>
      </c>
      <c r="G3158" s="159" t="s">
        <v>24</v>
      </c>
      <c r="H3158" s="174" t="s">
        <v>58</v>
      </c>
      <c r="I3158" s="175">
        <v>0</v>
      </c>
      <c r="J3158" s="23"/>
    </row>
    <row r="3159" spans="1:10" x14ac:dyDescent="0.25">
      <c r="A3159" s="65" t="str">
        <f t="shared" si="49"/>
        <v xml:space="preserve">Totaal42644Den HaagMan0 tot 23 jaarEritreaWetenschappelijk onderwijs (wo) </v>
      </c>
      <c r="B3159" s="159" t="s">
        <v>8</v>
      </c>
      <c r="C3159" s="166">
        <v>42644</v>
      </c>
      <c r="D3159" s="159" t="s">
        <v>7</v>
      </c>
      <c r="E3159" s="159" t="s">
        <v>28</v>
      </c>
      <c r="F3159" s="159" t="s">
        <v>26</v>
      </c>
      <c r="G3159" s="159" t="s">
        <v>24</v>
      </c>
      <c r="H3159" s="174" t="s">
        <v>59</v>
      </c>
      <c r="I3159" s="175">
        <v>0</v>
      </c>
      <c r="J3159" s="23"/>
    </row>
    <row r="3160" spans="1:10" x14ac:dyDescent="0.25">
      <c r="A3160" s="65" t="str">
        <f t="shared" si="49"/>
        <v>Totaal42644Den HaagMan0 tot 23 jaarEritreaGeen onderwijs</v>
      </c>
      <c r="B3160" s="159" t="s">
        <v>8</v>
      </c>
      <c r="C3160" s="166">
        <v>42644</v>
      </c>
      <c r="D3160" s="159" t="s">
        <v>7</v>
      </c>
      <c r="E3160" s="159" t="s">
        <v>28</v>
      </c>
      <c r="F3160" s="159" t="s">
        <v>26</v>
      </c>
      <c r="G3160" s="159" t="s">
        <v>24</v>
      </c>
      <c r="H3160" s="159" t="s">
        <v>60</v>
      </c>
      <c r="I3160" s="175">
        <v>100</v>
      </c>
      <c r="J3160" s="23"/>
    </row>
    <row r="3161" spans="1:10" x14ac:dyDescent="0.25">
      <c r="A3161" s="65" t="str">
        <f t="shared" si="49"/>
        <v>Totaal42644Den HaagMan0 tot 23 jaarOverigTotaal</v>
      </c>
      <c r="B3161" s="159" t="s">
        <v>8</v>
      </c>
      <c r="C3161" s="166">
        <v>42644</v>
      </c>
      <c r="D3161" s="159" t="s">
        <v>7</v>
      </c>
      <c r="E3161" s="159" t="s">
        <v>28</v>
      </c>
      <c r="F3161" s="159" t="s">
        <v>26</v>
      </c>
      <c r="G3161" s="159" t="s">
        <v>25</v>
      </c>
      <c r="H3161" s="162" t="s">
        <v>8</v>
      </c>
      <c r="I3161" s="175">
        <v>75</v>
      </c>
      <c r="J3161" s="23"/>
    </row>
    <row r="3162" spans="1:10" x14ac:dyDescent="0.25">
      <c r="A3162" s="65" t="str">
        <f t="shared" si="49"/>
        <v xml:space="preserve">Totaal42644Den HaagMan0 tot 23 jaarOverigPrimair onderwijs </v>
      </c>
      <c r="B3162" s="159" t="s">
        <v>8</v>
      </c>
      <c r="C3162" s="166">
        <v>42644</v>
      </c>
      <c r="D3162" s="159" t="s">
        <v>7</v>
      </c>
      <c r="E3162" s="159" t="s">
        <v>28</v>
      </c>
      <c r="F3162" s="159" t="s">
        <v>26</v>
      </c>
      <c r="G3162" s="159" t="s">
        <v>25</v>
      </c>
      <c r="H3162" s="174" t="s">
        <v>55</v>
      </c>
      <c r="I3162" s="175">
        <v>20</v>
      </c>
      <c r="J3162" s="23"/>
    </row>
    <row r="3163" spans="1:10" x14ac:dyDescent="0.25">
      <c r="A3163" s="65" t="str">
        <f t="shared" si="49"/>
        <v>Totaal42644Den HaagMan0 tot 23 jaarOverigVoortgezet onderwijs</v>
      </c>
      <c r="B3163" s="159" t="s">
        <v>8</v>
      </c>
      <c r="C3163" s="166">
        <v>42644</v>
      </c>
      <c r="D3163" s="159" t="s">
        <v>7</v>
      </c>
      <c r="E3163" s="159" t="s">
        <v>28</v>
      </c>
      <c r="F3163" s="159" t="s">
        <v>26</v>
      </c>
      <c r="G3163" s="159" t="s">
        <v>25</v>
      </c>
      <c r="H3163" s="174" t="s">
        <v>56</v>
      </c>
      <c r="I3163" s="175">
        <v>25</v>
      </c>
      <c r="J3163" s="23"/>
    </row>
    <row r="3164" spans="1:10" x14ac:dyDescent="0.25">
      <c r="A3164" s="65" t="str">
        <f t="shared" si="49"/>
        <v xml:space="preserve">Totaal42644Den HaagMan0 tot 23 jaarOverigMiddelbaar beroepsonderwijs (mbo) </v>
      </c>
      <c r="B3164" s="159" t="s">
        <v>8</v>
      </c>
      <c r="C3164" s="166">
        <v>42644</v>
      </c>
      <c r="D3164" s="159" t="s">
        <v>7</v>
      </c>
      <c r="E3164" s="159" t="s">
        <v>28</v>
      </c>
      <c r="F3164" s="159" t="s">
        <v>26</v>
      </c>
      <c r="G3164" s="159" t="s">
        <v>25</v>
      </c>
      <c r="H3164" s="174" t="s">
        <v>57</v>
      </c>
      <c r="I3164" s="175">
        <v>10</v>
      </c>
      <c r="J3164" s="23"/>
    </row>
    <row r="3165" spans="1:10" x14ac:dyDescent="0.25">
      <c r="A3165" s="65" t="str">
        <f t="shared" si="49"/>
        <v xml:space="preserve">Totaal42644Den HaagMan0 tot 23 jaarOverigHoger beroepsonderwijs (hbo) </v>
      </c>
      <c r="B3165" s="159" t="s">
        <v>8</v>
      </c>
      <c r="C3165" s="166">
        <v>42644</v>
      </c>
      <c r="D3165" s="159" t="s">
        <v>7</v>
      </c>
      <c r="E3165" s="159" t="s">
        <v>28</v>
      </c>
      <c r="F3165" s="159" t="s">
        <v>26</v>
      </c>
      <c r="G3165" s="159" t="s">
        <v>25</v>
      </c>
      <c r="H3165" s="174" t="s">
        <v>58</v>
      </c>
      <c r="I3165" s="175">
        <v>0</v>
      </c>
      <c r="J3165" s="23"/>
    </row>
    <row r="3166" spans="1:10" x14ac:dyDescent="0.25">
      <c r="A3166" s="65" t="str">
        <f t="shared" si="49"/>
        <v xml:space="preserve">Totaal42644Den HaagMan0 tot 23 jaarOverigWetenschappelijk onderwijs (wo) </v>
      </c>
      <c r="B3166" s="159" t="s">
        <v>8</v>
      </c>
      <c r="C3166" s="166">
        <v>42644</v>
      </c>
      <c r="D3166" s="159" t="s">
        <v>7</v>
      </c>
      <c r="E3166" s="159" t="s">
        <v>28</v>
      </c>
      <c r="F3166" s="159" t="s">
        <v>26</v>
      </c>
      <c r="G3166" s="159" t="s">
        <v>25</v>
      </c>
      <c r="H3166" s="174" t="s">
        <v>59</v>
      </c>
      <c r="I3166" s="175">
        <v>0</v>
      </c>
      <c r="J3166" s="23"/>
    </row>
    <row r="3167" spans="1:10" x14ac:dyDescent="0.25">
      <c r="A3167" s="65" t="str">
        <f t="shared" si="49"/>
        <v>Totaal42644Den HaagMan0 tot 23 jaarOverigGeen onderwijs</v>
      </c>
      <c r="B3167" s="159" t="s">
        <v>8</v>
      </c>
      <c r="C3167" s="166">
        <v>42644</v>
      </c>
      <c r="D3167" s="159" t="s">
        <v>7</v>
      </c>
      <c r="E3167" s="159" t="s">
        <v>28</v>
      </c>
      <c r="F3167" s="159" t="s">
        <v>26</v>
      </c>
      <c r="G3167" s="159" t="s">
        <v>25</v>
      </c>
      <c r="H3167" s="159" t="s">
        <v>60</v>
      </c>
      <c r="I3167" s="175">
        <v>25</v>
      </c>
      <c r="J3167" s="23"/>
    </row>
    <row r="3168" spans="1:10" x14ac:dyDescent="0.25">
      <c r="A3168" s="65" t="str">
        <f t="shared" si="49"/>
        <v>Totaal42644Den HaagMan23 tot 30 jaarTotaalTotaal</v>
      </c>
      <c r="B3168" s="159" t="s">
        <v>8</v>
      </c>
      <c r="C3168" s="166">
        <v>42644</v>
      </c>
      <c r="D3168" s="159" t="s">
        <v>7</v>
      </c>
      <c r="E3168" s="159" t="s">
        <v>28</v>
      </c>
      <c r="F3168" s="159" t="s">
        <v>61</v>
      </c>
      <c r="G3168" s="159" t="s">
        <v>8</v>
      </c>
      <c r="H3168" s="162" t="s">
        <v>8</v>
      </c>
      <c r="I3168" s="175">
        <v>385</v>
      </c>
      <c r="J3168" s="23"/>
    </row>
    <row r="3169" spans="1:10" x14ac:dyDescent="0.25">
      <c r="A3169" s="65" t="str">
        <f t="shared" si="49"/>
        <v xml:space="preserve">Totaal42644Den HaagMan23 tot 30 jaarTotaalPrimair onderwijs </v>
      </c>
      <c r="B3169" s="159" t="s">
        <v>8</v>
      </c>
      <c r="C3169" s="166">
        <v>42644</v>
      </c>
      <c r="D3169" s="159" t="s">
        <v>7</v>
      </c>
      <c r="E3169" s="159" t="s">
        <v>28</v>
      </c>
      <c r="F3169" s="159" t="s">
        <v>61</v>
      </c>
      <c r="G3169" s="159" t="s">
        <v>8</v>
      </c>
      <c r="H3169" s="174" t="s">
        <v>55</v>
      </c>
      <c r="I3169" s="175">
        <v>0</v>
      </c>
      <c r="J3169" s="23"/>
    </row>
    <row r="3170" spans="1:10" x14ac:dyDescent="0.25">
      <c r="A3170" s="65" t="str">
        <f t="shared" si="49"/>
        <v>Totaal42644Den HaagMan23 tot 30 jaarTotaalVoortgezet onderwijs</v>
      </c>
      <c r="B3170" s="159" t="s">
        <v>8</v>
      </c>
      <c r="C3170" s="166">
        <v>42644</v>
      </c>
      <c r="D3170" s="159" t="s">
        <v>7</v>
      </c>
      <c r="E3170" s="159" t="s">
        <v>28</v>
      </c>
      <c r="F3170" s="159" t="s">
        <v>61</v>
      </c>
      <c r="G3170" s="159" t="s">
        <v>8</v>
      </c>
      <c r="H3170" s="174" t="s">
        <v>56</v>
      </c>
      <c r="I3170" s="175">
        <v>0</v>
      </c>
      <c r="J3170" s="23"/>
    </row>
    <row r="3171" spans="1:10" x14ac:dyDescent="0.25">
      <c r="A3171" s="65" t="str">
        <f t="shared" si="49"/>
        <v xml:space="preserve">Totaal42644Den HaagMan23 tot 30 jaarTotaalMiddelbaar beroepsonderwijs (mbo) </v>
      </c>
      <c r="B3171" s="159" t="s">
        <v>8</v>
      </c>
      <c r="C3171" s="166">
        <v>42644</v>
      </c>
      <c r="D3171" s="159" t="s">
        <v>7</v>
      </c>
      <c r="E3171" s="159" t="s">
        <v>28</v>
      </c>
      <c r="F3171" s="159" t="s">
        <v>61</v>
      </c>
      <c r="G3171" s="159" t="s">
        <v>8</v>
      </c>
      <c r="H3171" s="174" t="s">
        <v>57</v>
      </c>
      <c r="I3171" s="175">
        <v>5</v>
      </c>
      <c r="J3171" s="23"/>
    </row>
    <row r="3172" spans="1:10" x14ac:dyDescent="0.25">
      <c r="A3172" s="65" t="str">
        <f t="shared" si="49"/>
        <v xml:space="preserve">Totaal42644Den HaagMan23 tot 30 jaarTotaalHoger beroepsonderwijs (hbo) </v>
      </c>
      <c r="B3172" s="159" t="s">
        <v>8</v>
      </c>
      <c r="C3172" s="166">
        <v>42644</v>
      </c>
      <c r="D3172" s="159" t="s">
        <v>7</v>
      </c>
      <c r="E3172" s="159" t="s">
        <v>28</v>
      </c>
      <c r="F3172" s="159" t="s">
        <v>61</v>
      </c>
      <c r="G3172" s="159" t="s">
        <v>8</v>
      </c>
      <c r="H3172" s="174" t="s">
        <v>58</v>
      </c>
      <c r="I3172" s="175">
        <v>0</v>
      </c>
      <c r="J3172" s="23"/>
    </row>
    <row r="3173" spans="1:10" x14ac:dyDescent="0.25">
      <c r="A3173" s="65" t="str">
        <f t="shared" si="49"/>
        <v xml:space="preserve">Totaal42644Den HaagMan23 tot 30 jaarTotaalWetenschappelijk onderwijs (wo) </v>
      </c>
      <c r="B3173" s="159" t="s">
        <v>8</v>
      </c>
      <c r="C3173" s="166">
        <v>42644</v>
      </c>
      <c r="D3173" s="159" t="s">
        <v>7</v>
      </c>
      <c r="E3173" s="159" t="s">
        <v>28</v>
      </c>
      <c r="F3173" s="159" t="s">
        <v>61</v>
      </c>
      <c r="G3173" s="159" t="s">
        <v>8</v>
      </c>
      <c r="H3173" s="174" t="s">
        <v>59</v>
      </c>
      <c r="I3173" s="175">
        <v>5</v>
      </c>
      <c r="J3173" s="23"/>
    </row>
    <row r="3174" spans="1:10" x14ac:dyDescent="0.25">
      <c r="A3174" s="65" t="str">
        <f t="shared" si="49"/>
        <v>Totaal42644Den HaagMan23 tot 30 jaarTotaalGeen onderwijs</v>
      </c>
      <c r="B3174" s="159" t="s">
        <v>8</v>
      </c>
      <c r="C3174" s="166">
        <v>42644</v>
      </c>
      <c r="D3174" s="159" t="s">
        <v>7</v>
      </c>
      <c r="E3174" s="159" t="s">
        <v>28</v>
      </c>
      <c r="F3174" s="159" t="s">
        <v>61</v>
      </c>
      <c r="G3174" s="159" t="s">
        <v>8</v>
      </c>
      <c r="H3174" s="159" t="s">
        <v>60</v>
      </c>
      <c r="I3174" s="175">
        <v>380</v>
      </c>
      <c r="J3174" s="23"/>
    </row>
    <row r="3175" spans="1:10" x14ac:dyDescent="0.25">
      <c r="A3175" s="65" t="str">
        <f t="shared" si="49"/>
        <v>Totaal42644Den HaagMan23 tot 30 jaarSyriëTotaal</v>
      </c>
      <c r="B3175" s="159" t="s">
        <v>8</v>
      </c>
      <c r="C3175" s="166">
        <v>42644</v>
      </c>
      <c r="D3175" s="159" t="s">
        <v>7</v>
      </c>
      <c r="E3175" s="159" t="s">
        <v>28</v>
      </c>
      <c r="F3175" s="159" t="s">
        <v>61</v>
      </c>
      <c r="G3175" s="159" t="s">
        <v>23</v>
      </c>
      <c r="H3175" s="162" t="s">
        <v>8</v>
      </c>
      <c r="I3175" s="175">
        <v>140</v>
      </c>
      <c r="J3175" s="23"/>
    </row>
    <row r="3176" spans="1:10" x14ac:dyDescent="0.25">
      <c r="A3176" s="65" t="str">
        <f t="shared" si="49"/>
        <v xml:space="preserve">Totaal42644Den HaagMan23 tot 30 jaarSyriëPrimair onderwijs </v>
      </c>
      <c r="B3176" s="159" t="s">
        <v>8</v>
      </c>
      <c r="C3176" s="166">
        <v>42644</v>
      </c>
      <c r="D3176" s="159" t="s">
        <v>7</v>
      </c>
      <c r="E3176" s="159" t="s">
        <v>28</v>
      </c>
      <c r="F3176" s="159" t="s">
        <v>61</v>
      </c>
      <c r="G3176" s="159" t="s">
        <v>23</v>
      </c>
      <c r="H3176" s="174" t="s">
        <v>55</v>
      </c>
      <c r="I3176" s="175">
        <v>0</v>
      </c>
      <c r="J3176" s="23"/>
    </row>
    <row r="3177" spans="1:10" x14ac:dyDescent="0.25">
      <c r="A3177" s="65" t="str">
        <f t="shared" si="49"/>
        <v>Totaal42644Den HaagMan23 tot 30 jaarSyriëVoortgezet onderwijs</v>
      </c>
      <c r="B3177" s="159" t="s">
        <v>8</v>
      </c>
      <c r="C3177" s="166">
        <v>42644</v>
      </c>
      <c r="D3177" s="159" t="s">
        <v>7</v>
      </c>
      <c r="E3177" s="159" t="s">
        <v>28</v>
      </c>
      <c r="F3177" s="159" t="s">
        <v>61</v>
      </c>
      <c r="G3177" s="159" t="s">
        <v>23</v>
      </c>
      <c r="H3177" s="174" t="s">
        <v>56</v>
      </c>
      <c r="I3177" s="175">
        <v>0</v>
      </c>
      <c r="J3177" s="23"/>
    </row>
    <row r="3178" spans="1:10" x14ac:dyDescent="0.25">
      <c r="A3178" s="65" t="str">
        <f t="shared" si="49"/>
        <v xml:space="preserve">Totaal42644Den HaagMan23 tot 30 jaarSyriëMiddelbaar beroepsonderwijs (mbo) </v>
      </c>
      <c r="B3178" s="159" t="s">
        <v>8</v>
      </c>
      <c r="C3178" s="166">
        <v>42644</v>
      </c>
      <c r="D3178" s="159" t="s">
        <v>7</v>
      </c>
      <c r="E3178" s="159" t="s">
        <v>28</v>
      </c>
      <c r="F3178" s="159" t="s">
        <v>61</v>
      </c>
      <c r="G3178" s="159" t="s">
        <v>23</v>
      </c>
      <c r="H3178" s="174" t="s">
        <v>57</v>
      </c>
      <c r="I3178" s="175">
        <v>0</v>
      </c>
      <c r="J3178" s="23"/>
    </row>
    <row r="3179" spans="1:10" x14ac:dyDescent="0.25">
      <c r="A3179" s="65" t="str">
        <f t="shared" si="49"/>
        <v xml:space="preserve">Totaal42644Den HaagMan23 tot 30 jaarSyriëHoger beroepsonderwijs (hbo) </v>
      </c>
      <c r="B3179" s="159" t="s">
        <v>8</v>
      </c>
      <c r="C3179" s="166">
        <v>42644</v>
      </c>
      <c r="D3179" s="159" t="s">
        <v>7</v>
      </c>
      <c r="E3179" s="159" t="s">
        <v>28</v>
      </c>
      <c r="F3179" s="159" t="s">
        <v>61</v>
      </c>
      <c r="G3179" s="159" t="s">
        <v>23</v>
      </c>
      <c r="H3179" s="174" t="s">
        <v>58</v>
      </c>
      <c r="I3179" s="175">
        <v>0</v>
      </c>
      <c r="J3179" s="23"/>
    </row>
    <row r="3180" spans="1:10" x14ac:dyDescent="0.25">
      <c r="A3180" s="65" t="str">
        <f t="shared" si="49"/>
        <v xml:space="preserve">Totaal42644Den HaagMan23 tot 30 jaarSyriëWetenschappelijk onderwijs (wo) </v>
      </c>
      <c r="B3180" s="159" t="s">
        <v>8</v>
      </c>
      <c r="C3180" s="166">
        <v>42644</v>
      </c>
      <c r="D3180" s="159" t="s">
        <v>7</v>
      </c>
      <c r="E3180" s="159" t="s">
        <v>28</v>
      </c>
      <c r="F3180" s="159" t="s">
        <v>61</v>
      </c>
      <c r="G3180" s="159" t="s">
        <v>23</v>
      </c>
      <c r="H3180" s="174" t="s">
        <v>59</v>
      </c>
      <c r="I3180" s="175">
        <v>0</v>
      </c>
      <c r="J3180" s="23"/>
    </row>
    <row r="3181" spans="1:10" x14ac:dyDescent="0.25">
      <c r="A3181" s="65" t="str">
        <f t="shared" si="49"/>
        <v>Totaal42644Den HaagMan23 tot 30 jaarSyriëGeen onderwijs</v>
      </c>
      <c r="B3181" s="159" t="s">
        <v>8</v>
      </c>
      <c r="C3181" s="166">
        <v>42644</v>
      </c>
      <c r="D3181" s="159" t="s">
        <v>7</v>
      </c>
      <c r="E3181" s="159" t="s">
        <v>28</v>
      </c>
      <c r="F3181" s="159" t="s">
        <v>61</v>
      </c>
      <c r="G3181" s="159" t="s">
        <v>23</v>
      </c>
      <c r="H3181" s="159" t="s">
        <v>60</v>
      </c>
      <c r="I3181" s="175">
        <v>140</v>
      </c>
      <c r="J3181" s="23"/>
    </row>
    <row r="3182" spans="1:10" x14ac:dyDescent="0.25">
      <c r="A3182" s="65" t="str">
        <f t="shared" si="49"/>
        <v>Totaal42644Den HaagMan23 tot 30 jaarEritreaTotaal</v>
      </c>
      <c r="B3182" s="159" t="s">
        <v>8</v>
      </c>
      <c r="C3182" s="166">
        <v>42644</v>
      </c>
      <c r="D3182" s="159" t="s">
        <v>7</v>
      </c>
      <c r="E3182" s="159" t="s">
        <v>28</v>
      </c>
      <c r="F3182" s="159" t="s">
        <v>61</v>
      </c>
      <c r="G3182" s="159" t="s">
        <v>24</v>
      </c>
      <c r="H3182" s="162" t="s">
        <v>8</v>
      </c>
      <c r="I3182" s="175">
        <v>195</v>
      </c>
      <c r="J3182" s="23"/>
    </row>
    <row r="3183" spans="1:10" x14ac:dyDescent="0.25">
      <c r="A3183" s="65" t="str">
        <f t="shared" si="49"/>
        <v xml:space="preserve">Totaal42644Den HaagMan23 tot 30 jaarEritreaPrimair onderwijs </v>
      </c>
      <c r="B3183" s="159" t="s">
        <v>8</v>
      </c>
      <c r="C3183" s="166">
        <v>42644</v>
      </c>
      <c r="D3183" s="159" t="s">
        <v>7</v>
      </c>
      <c r="E3183" s="159" t="s">
        <v>28</v>
      </c>
      <c r="F3183" s="159" t="s">
        <v>61</v>
      </c>
      <c r="G3183" s="159" t="s">
        <v>24</v>
      </c>
      <c r="H3183" s="174" t="s">
        <v>55</v>
      </c>
      <c r="I3183" s="175">
        <v>0</v>
      </c>
      <c r="J3183" s="23"/>
    </row>
    <row r="3184" spans="1:10" x14ac:dyDescent="0.25">
      <c r="A3184" s="65" t="str">
        <f t="shared" si="49"/>
        <v>Totaal42644Den HaagMan23 tot 30 jaarEritreaVoortgezet onderwijs</v>
      </c>
      <c r="B3184" s="159" t="s">
        <v>8</v>
      </c>
      <c r="C3184" s="166">
        <v>42644</v>
      </c>
      <c r="D3184" s="159" t="s">
        <v>7</v>
      </c>
      <c r="E3184" s="159" t="s">
        <v>28</v>
      </c>
      <c r="F3184" s="159" t="s">
        <v>61</v>
      </c>
      <c r="G3184" s="159" t="s">
        <v>24</v>
      </c>
      <c r="H3184" s="174" t="s">
        <v>56</v>
      </c>
      <c r="I3184" s="175">
        <v>0</v>
      </c>
      <c r="J3184" s="23"/>
    </row>
    <row r="3185" spans="1:10" x14ac:dyDescent="0.25">
      <c r="A3185" s="65" t="str">
        <f t="shared" si="49"/>
        <v xml:space="preserve">Totaal42644Den HaagMan23 tot 30 jaarEritreaMiddelbaar beroepsonderwijs (mbo) </v>
      </c>
      <c r="B3185" s="159" t="s">
        <v>8</v>
      </c>
      <c r="C3185" s="166">
        <v>42644</v>
      </c>
      <c r="D3185" s="159" t="s">
        <v>7</v>
      </c>
      <c r="E3185" s="159" t="s">
        <v>28</v>
      </c>
      <c r="F3185" s="159" t="s">
        <v>61</v>
      </c>
      <c r="G3185" s="159" t="s">
        <v>24</v>
      </c>
      <c r="H3185" s="174" t="s">
        <v>57</v>
      </c>
      <c r="I3185" s="175">
        <v>0</v>
      </c>
      <c r="J3185" s="23"/>
    </row>
    <row r="3186" spans="1:10" x14ac:dyDescent="0.25">
      <c r="A3186" s="65" t="str">
        <f t="shared" si="49"/>
        <v xml:space="preserve">Totaal42644Den HaagMan23 tot 30 jaarEritreaHoger beroepsonderwijs (hbo) </v>
      </c>
      <c r="B3186" s="159" t="s">
        <v>8</v>
      </c>
      <c r="C3186" s="166">
        <v>42644</v>
      </c>
      <c r="D3186" s="159" t="s">
        <v>7</v>
      </c>
      <c r="E3186" s="159" t="s">
        <v>28</v>
      </c>
      <c r="F3186" s="159" t="s">
        <v>61</v>
      </c>
      <c r="G3186" s="159" t="s">
        <v>24</v>
      </c>
      <c r="H3186" s="174" t="s">
        <v>58</v>
      </c>
      <c r="I3186" s="175">
        <v>0</v>
      </c>
      <c r="J3186" s="23"/>
    </row>
    <row r="3187" spans="1:10" x14ac:dyDescent="0.25">
      <c r="A3187" s="65" t="str">
        <f t="shared" si="49"/>
        <v xml:space="preserve">Totaal42644Den HaagMan23 tot 30 jaarEritreaWetenschappelijk onderwijs (wo) </v>
      </c>
      <c r="B3187" s="159" t="s">
        <v>8</v>
      </c>
      <c r="C3187" s="166">
        <v>42644</v>
      </c>
      <c r="D3187" s="159" t="s">
        <v>7</v>
      </c>
      <c r="E3187" s="159" t="s">
        <v>28</v>
      </c>
      <c r="F3187" s="159" t="s">
        <v>61</v>
      </c>
      <c r="G3187" s="159" t="s">
        <v>24</v>
      </c>
      <c r="H3187" s="174" t="s">
        <v>59</v>
      </c>
      <c r="I3187" s="175">
        <v>0</v>
      </c>
      <c r="J3187" s="23"/>
    </row>
    <row r="3188" spans="1:10" x14ac:dyDescent="0.25">
      <c r="A3188" s="65" t="str">
        <f t="shared" si="49"/>
        <v>Totaal42644Den HaagMan23 tot 30 jaarEritreaGeen onderwijs</v>
      </c>
      <c r="B3188" s="159" t="s">
        <v>8</v>
      </c>
      <c r="C3188" s="166">
        <v>42644</v>
      </c>
      <c r="D3188" s="159" t="s">
        <v>7</v>
      </c>
      <c r="E3188" s="159" t="s">
        <v>28</v>
      </c>
      <c r="F3188" s="159" t="s">
        <v>61</v>
      </c>
      <c r="G3188" s="159" t="s">
        <v>24</v>
      </c>
      <c r="H3188" s="159" t="s">
        <v>60</v>
      </c>
      <c r="I3188" s="175">
        <v>190</v>
      </c>
      <c r="J3188" s="23"/>
    </row>
    <row r="3189" spans="1:10" x14ac:dyDescent="0.25">
      <c r="A3189" s="65" t="str">
        <f t="shared" si="49"/>
        <v>Totaal42644Den HaagMan23 tot 30 jaarOverigTotaal</v>
      </c>
      <c r="B3189" s="159" t="s">
        <v>8</v>
      </c>
      <c r="C3189" s="166">
        <v>42644</v>
      </c>
      <c r="D3189" s="159" t="s">
        <v>7</v>
      </c>
      <c r="E3189" s="159" t="s">
        <v>28</v>
      </c>
      <c r="F3189" s="159" t="s">
        <v>61</v>
      </c>
      <c r="G3189" s="159" t="s">
        <v>25</v>
      </c>
      <c r="H3189" s="162" t="s">
        <v>8</v>
      </c>
      <c r="I3189" s="175">
        <v>50</v>
      </c>
      <c r="J3189" s="23"/>
    </row>
    <row r="3190" spans="1:10" x14ac:dyDescent="0.25">
      <c r="A3190" s="65" t="str">
        <f t="shared" si="49"/>
        <v xml:space="preserve">Totaal42644Den HaagMan23 tot 30 jaarOverigPrimair onderwijs </v>
      </c>
      <c r="B3190" s="159" t="s">
        <v>8</v>
      </c>
      <c r="C3190" s="166">
        <v>42644</v>
      </c>
      <c r="D3190" s="159" t="s">
        <v>7</v>
      </c>
      <c r="E3190" s="159" t="s">
        <v>28</v>
      </c>
      <c r="F3190" s="159" t="s">
        <v>61</v>
      </c>
      <c r="G3190" s="159" t="s">
        <v>25</v>
      </c>
      <c r="H3190" s="174" t="s">
        <v>55</v>
      </c>
      <c r="I3190" s="175">
        <v>0</v>
      </c>
      <c r="J3190" s="23"/>
    </row>
    <row r="3191" spans="1:10" x14ac:dyDescent="0.25">
      <c r="A3191" s="65" t="str">
        <f t="shared" si="49"/>
        <v>Totaal42644Den HaagMan23 tot 30 jaarOverigVoortgezet onderwijs</v>
      </c>
      <c r="B3191" s="159" t="s">
        <v>8</v>
      </c>
      <c r="C3191" s="166">
        <v>42644</v>
      </c>
      <c r="D3191" s="159" t="s">
        <v>7</v>
      </c>
      <c r="E3191" s="159" t="s">
        <v>28</v>
      </c>
      <c r="F3191" s="159" t="s">
        <v>61</v>
      </c>
      <c r="G3191" s="159" t="s">
        <v>25</v>
      </c>
      <c r="H3191" s="174" t="s">
        <v>56</v>
      </c>
      <c r="I3191" s="175">
        <v>0</v>
      </c>
      <c r="J3191" s="23"/>
    </row>
    <row r="3192" spans="1:10" x14ac:dyDescent="0.25">
      <c r="A3192" s="65" t="str">
        <f t="shared" si="49"/>
        <v xml:space="preserve">Totaal42644Den HaagMan23 tot 30 jaarOverigMiddelbaar beroepsonderwijs (mbo) </v>
      </c>
      <c r="B3192" s="159" t="s">
        <v>8</v>
      </c>
      <c r="C3192" s="166">
        <v>42644</v>
      </c>
      <c r="D3192" s="159" t="s">
        <v>7</v>
      </c>
      <c r="E3192" s="159" t="s">
        <v>28</v>
      </c>
      <c r="F3192" s="159" t="s">
        <v>61</v>
      </c>
      <c r="G3192" s="159" t="s">
        <v>25</v>
      </c>
      <c r="H3192" s="174" t="s">
        <v>57</v>
      </c>
      <c r="I3192" s="175">
        <v>0</v>
      </c>
      <c r="J3192" s="23"/>
    </row>
    <row r="3193" spans="1:10" x14ac:dyDescent="0.25">
      <c r="A3193" s="65" t="str">
        <f t="shared" si="49"/>
        <v xml:space="preserve">Totaal42644Den HaagMan23 tot 30 jaarOverigHoger beroepsonderwijs (hbo) </v>
      </c>
      <c r="B3193" s="159" t="s">
        <v>8</v>
      </c>
      <c r="C3193" s="166">
        <v>42644</v>
      </c>
      <c r="D3193" s="159" t="s">
        <v>7</v>
      </c>
      <c r="E3193" s="159" t="s">
        <v>28</v>
      </c>
      <c r="F3193" s="159" t="s">
        <v>61</v>
      </c>
      <c r="G3193" s="159" t="s">
        <v>25</v>
      </c>
      <c r="H3193" s="174" t="s">
        <v>58</v>
      </c>
      <c r="I3193" s="175">
        <v>0</v>
      </c>
      <c r="J3193" s="23"/>
    </row>
    <row r="3194" spans="1:10" x14ac:dyDescent="0.25">
      <c r="A3194" s="65" t="str">
        <f t="shared" si="49"/>
        <v xml:space="preserve">Totaal42644Den HaagMan23 tot 30 jaarOverigWetenschappelijk onderwijs (wo) </v>
      </c>
      <c r="B3194" s="159" t="s">
        <v>8</v>
      </c>
      <c r="C3194" s="166">
        <v>42644</v>
      </c>
      <c r="D3194" s="159" t="s">
        <v>7</v>
      </c>
      <c r="E3194" s="159" t="s">
        <v>28</v>
      </c>
      <c r="F3194" s="159" t="s">
        <v>61</v>
      </c>
      <c r="G3194" s="159" t="s">
        <v>25</v>
      </c>
      <c r="H3194" s="174" t="s">
        <v>59</v>
      </c>
      <c r="I3194" s="175">
        <v>0</v>
      </c>
      <c r="J3194" s="23"/>
    </row>
    <row r="3195" spans="1:10" x14ac:dyDescent="0.25">
      <c r="A3195" s="65" t="str">
        <f t="shared" si="49"/>
        <v>Totaal42644Den HaagMan23 tot 30 jaarOverigGeen onderwijs</v>
      </c>
      <c r="B3195" s="159" t="s">
        <v>8</v>
      </c>
      <c r="C3195" s="166">
        <v>42644</v>
      </c>
      <c r="D3195" s="159" t="s">
        <v>7</v>
      </c>
      <c r="E3195" s="159" t="s">
        <v>28</v>
      </c>
      <c r="F3195" s="159" t="s">
        <v>61</v>
      </c>
      <c r="G3195" s="159" t="s">
        <v>25</v>
      </c>
      <c r="H3195" s="159" t="s">
        <v>60</v>
      </c>
      <c r="I3195" s="175">
        <v>50</v>
      </c>
      <c r="J3195" s="23"/>
    </row>
    <row r="3196" spans="1:10" x14ac:dyDescent="0.25">
      <c r="A3196" s="65" t="str">
        <f t="shared" si="49"/>
        <v>Totaal42644Den HaagVrouwTotaalTotaalTotaal</v>
      </c>
      <c r="B3196" s="159" t="s">
        <v>8</v>
      </c>
      <c r="C3196" s="166">
        <v>42644</v>
      </c>
      <c r="D3196" s="159" t="s">
        <v>7</v>
      </c>
      <c r="E3196" s="159" t="s">
        <v>29</v>
      </c>
      <c r="F3196" s="159" t="s">
        <v>8</v>
      </c>
      <c r="G3196" s="159" t="s">
        <v>8</v>
      </c>
      <c r="H3196" s="162" t="s">
        <v>8</v>
      </c>
      <c r="I3196" s="175">
        <v>355</v>
      </c>
      <c r="J3196" s="23"/>
    </row>
    <row r="3197" spans="1:10" x14ac:dyDescent="0.25">
      <c r="A3197" s="65" t="str">
        <f t="shared" si="49"/>
        <v xml:space="preserve">Totaal42644Den HaagVrouwTotaalTotaalPrimair onderwijs </v>
      </c>
      <c r="B3197" s="159" t="s">
        <v>8</v>
      </c>
      <c r="C3197" s="166">
        <v>42644</v>
      </c>
      <c r="D3197" s="159" t="s">
        <v>7</v>
      </c>
      <c r="E3197" s="159" t="s">
        <v>29</v>
      </c>
      <c r="F3197" s="159" t="s">
        <v>8</v>
      </c>
      <c r="G3197" s="159" t="s">
        <v>8</v>
      </c>
      <c r="H3197" s="174" t="s">
        <v>55</v>
      </c>
      <c r="I3197" s="175">
        <v>50</v>
      </c>
      <c r="J3197" s="23"/>
    </row>
    <row r="3198" spans="1:10" x14ac:dyDescent="0.25">
      <c r="A3198" s="65" t="str">
        <f t="shared" si="49"/>
        <v>Totaal42644Den HaagVrouwTotaalTotaalVoortgezet onderwijs</v>
      </c>
      <c r="B3198" s="159" t="s">
        <v>8</v>
      </c>
      <c r="C3198" s="166">
        <v>42644</v>
      </c>
      <c r="D3198" s="159" t="s">
        <v>7</v>
      </c>
      <c r="E3198" s="159" t="s">
        <v>29</v>
      </c>
      <c r="F3198" s="159" t="s">
        <v>8</v>
      </c>
      <c r="G3198" s="159" t="s">
        <v>8</v>
      </c>
      <c r="H3198" s="174" t="s">
        <v>56</v>
      </c>
      <c r="I3198" s="175">
        <v>25</v>
      </c>
      <c r="J3198" s="23"/>
    </row>
    <row r="3199" spans="1:10" x14ac:dyDescent="0.25">
      <c r="A3199" s="65" t="str">
        <f t="shared" si="49"/>
        <v xml:space="preserve">Totaal42644Den HaagVrouwTotaalTotaalMiddelbaar beroepsonderwijs (mbo) </v>
      </c>
      <c r="B3199" s="159" t="s">
        <v>8</v>
      </c>
      <c r="C3199" s="166">
        <v>42644</v>
      </c>
      <c r="D3199" s="159" t="s">
        <v>7</v>
      </c>
      <c r="E3199" s="159" t="s">
        <v>29</v>
      </c>
      <c r="F3199" s="159" t="s">
        <v>8</v>
      </c>
      <c r="G3199" s="159" t="s">
        <v>8</v>
      </c>
      <c r="H3199" s="174" t="s">
        <v>57</v>
      </c>
      <c r="I3199" s="175">
        <v>5</v>
      </c>
      <c r="J3199" s="23"/>
    </row>
    <row r="3200" spans="1:10" x14ac:dyDescent="0.25">
      <c r="A3200" s="65" t="str">
        <f t="shared" si="49"/>
        <v xml:space="preserve">Totaal42644Den HaagVrouwTotaalTotaalHoger beroepsonderwijs (hbo) </v>
      </c>
      <c r="B3200" s="159" t="s">
        <v>8</v>
      </c>
      <c r="C3200" s="166">
        <v>42644</v>
      </c>
      <c r="D3200" s="159" t="s">
        <v>7</v>
      </c>
      <c r="E3200" s="159" t="s">
        <v>29</v>
      </c>
      <c r="F3200" s="159" t="s">
        <v>8</v>
      </c>
      <c r="G3200" s="159" t="s">
        <v>8</v>
      </c>
      <c r="H3200" s="174" t="s">
        <v>58</v>
      </c>
      <c r="I3200" s="175">
        <v>0</v>
      </c>
      <c r="J3200" s="23"/>
    </row>
    <row r="3201" spans="1:10" x14ac:dyDescent="0.25">
      <c r="A3201" s="65" t="str">
        <f t="shared" si="49"/>
        <v xml:space="preserve">Totaal42644Den HaagVrouwTotaalTotaalWetenschappelijk onderwijs (wo) </v>
      </c>
      <c r="B3201" s="159" t="s">
        <v>8</v>
      </c>
      <c r="C3201" s="166">
        <v>42644</v>
      </c>
      <c r="D3201" s="159" t="s">
        <v>7</v>
      </c>
      <c r="E3201" s="159" t="s">
        <v>29</v>
      </c>
      <c r="F3201" s="159" t="s">
        <v>8</v>
      </c>
      <c r="G3201" s="159" t="s">
        <v>8</v>
      </c>
      <c r="H3201" s="174" t="s">
        <v>59</v>
      </c>
      <c r="I3201" s="175">
        <v>0</v>
      </c>
      <c r="J3201" s="23"/>
    </row>
    <row r="3202" spans="1:10" x14ac:dyDescent="0.25">
      <c r="A3202" s="65" t="str">
        <f t="shared" si="49"/>
        <v>Totaal42644Den HaagVrouwTotaalTotaalGeen onderwijs</v>
      </c>
      <c r="B3202" s="159" t="s">
        <v>8</v>
      </c>
      <c r="C3202" s="166">
        <v>42644</v>
      </c>
      <c r="D3202" s="159" t="s">
        <v>7</v>
      </c>
      <c r="E3202" s="159" t="s">
        <v>29</v>
      </c>
      <c r="F3202" s="159" t="s">
        <v>8</v>
      </c>
      <c r="G3202" s="159" t="s">
        <v>8</v>
      </c>
      <c r="H3202" s="159" t="s">
        <v>60</v>
      </c>
      <c r="I3202" s="175">
        <v>280</v>
      </c>
      <c r="J3202" s="23"/>
    </row>
    <row r="3203" spans="1:10" x14ac:dyDescent="0.25">
      <c r="A3203" s="65" t="str">
        <f t="shared" si="49"/>
        <v>Totaal42644Den HaagVrouwTotaalSyriëTotaal</v>
      </c>
      <c r="B3203" s="159" t="s">
        <v>8</v>
      </c>
      <c r="C3203" s="166">
        <v>42644</v>
      </c>
      <c r="D3203" s="159" t="s">
        <v>7</v>
      </c>
      <c r="E3203" s="159" t="s">
        <v>29</v>
      </c>
      <c r="F3203" s="159" t="s">
        <v>8</v>
      </c>
      <c r="G3203" s="159" t="s">
        <v>23</v>
      </c>
      <c r="H3203" s="162" t="s">
        <v>8</v>
      </c>
      <c r="I3203" s="175">
        <v>125</v>
      </c>
      <c r="J3203" s="23"/>
    </row>
    <row r="3204" spans="1:10" x14ac:dyDescent="0.25">
      <c r="A3204" s="65" t="str">
        <f t="shared" si="49"/>
        <v xml:space="preserve">Totaal42644Den HaagVrouwTotaalSyriëPrimair onderwijs </v>
      </c>
      <c r="B3204" s="159" t="s">
        <v>8</v>
      </c>
      <c r="C3204" s="166">
        <v>42644</v>
      </c>
      <c r="D3204" s="159" t="s">
        <v>7</v>
      </c>
      <c r="E3204" s="159" t="s">
        <v>29</v>
      </c>
      <c r="F3204" s="159" t="s">
        <v>8</v>
      </c>
      <c r="G3204" s="159" t="s">
        <v>23</v>
      </c>
      <c r="H3204" s="174" t="s">
        <v>55</v>
      </c>
      <c r="I3204" s="175">
        <v>25</v>
      </c>
      <c r="J3204" s="23"/>
    </row>
    <row r="3205" spans="1:10" x14ac:dyDescent="0.25">
      <c r="A3205" s="65" t="str">
        <f t="shared" ref="A3205:A3268" si="50">B3205&amp;C3205&amp;D3205&amp;E3205&amp;F3205&amp;G3205&amp;H3205</f>
        <v>Totaal42644Den HaagVrouwTotaalSyriëVoortgezet onderwijs</v>
      </c>
      <c r="B3205" s="159" t="s">
        <v>8</v>
      </c>
      <c r="C3205" s="166">
        <v>42644</v>
      </c>
      <c r="D3205" s="159" t="s">
        <v>7</v>
      </c>
      <c r="E3205" s="159" t="s">
        <v>29</v>
      </c>
      <c r="F3205" s="159" t="s">
        <v>8</v>
      </c>
      <c r="G3205" s="159" t="s">
        <v>23</v>
      </c>
      <c r="H3205" s="174" t="s">
        <v>56</v>
      </c>
      <c r="I3205" s="175">
        <v>5</v>
      </c>
      <c r="J3205" s="23"/>
    </row>
    <row r="3206" spans="1:10" x14ac:dyDescent="0.25">
      <c r="A3206" s="65" t="str">
        <f t="shared" si="50"/>
        <v xml:space="preserve">Totaal42644Den HaagVrouwTotaalSyriëMiddelbaar beroepsonderwijs (mbo) </v>
      </c>
      <c r="B3206" s="159" t="s">
        <v>8</v>
      </c>
      <c r="C3206" s="166">
        <v>42644</v>
      </c>
      <c r="D3206" s="159" t="s">
        <v>7</v>
      </c>
      <c r="E3206" s="159" t="s">
        <v>29</v>
      </c>
      <c r="F3206" s="159" t="s">
        <v>8</v>
      </c>
      <c r="G3206" s="159" t="s">
        <v>23</v>
      </c>
      <c r="H3206" s="174" t="s">
        <v>57</v>
      </c>
      <c r="I3206" s="175">
        <v>0</v>
      </c>
      <c r="J3206" s="23"/>
    </row>
    <row r="3207" spans="1:10" x14ac:dyDescent="0.25">
      <c r="A3207" s="65" t="str">
        <f t="shared" si="50"/>
        <v xml:space="preserve">Totaal42644Den HaagVrouwTotaalSyriëHoger beroepsonderwijs (hbo) </v>
      </c>
      <c r="B3207" s="159" t="s">
        <v>8</v>
      </c>
      <c r="C3207" s="166">
        <v>42644</v>
      </c>
      <c r="D3207" s="159" t="s">
        <v>7</v>
      </c>
      <c r="E3207" s="159" t="s">
        <v>29</v>
      </c>
      <c r="F3207" s="159" t="s">
        <v>8</v>
      </c>
      <c r="G3207" s="159" t="s">
        <v>23</v>
      </c>
      <c r="H3207" s="174" t="s">
        <v>58</v>
      </c>
      <c r="I3207" s="175">
        <v>0</v>
      </c>
      <c r="J3207" s="23"/>
    </row>
    <row r="3208" spans="1:10" x14ac:dyDescent="0.25">
      <c r="A3208" s="65" t="str">
        <f t="shared" si="50"/>
        <v xml:space="preserve">Totaal42644Den HaagVrouwTotaalSyriëWetenschappelijk onderwijs (wo) </v>
      </c>
      <c r="B3208" s="159" t="s">
        <v>8</v>
      </c>
      <c r="C3208" s="166">
        <v>42644</v>
      </c>
      <c r="D3208" s="159" t="s">
        <v>7</v>
      </c>
      <c r="E3208" s="159" t="s">
        <v>29</v>
      </c>
      <c r="F3208" s="159" t="s">
        <v>8</v>
      </c>
      <c r="G3208" s="159" t="s">
        <v>23</v>
      </c>
      <c r="H3208" s="174" t="s">
        <v>59</v>
      </c>
      <c r="I3208" s="175">
        <v>0</v>
      </c>
      <c r="J3208" s="23"/>
    </row>
    <row r="3209" spans="1:10" x14ac:dyDescent="0.25">
      <c r="A3209" s="65" t="str">
        <f t="shared" si="50"/>
        <v>Totaal42644Den HaagVrouwTotaalSyriëGeen onderwijs</v>
      </c>
      <c r="B3209" s="159" t="s">
        <v>8</v>
      </c>
      <c r="C3209" s="166">
        <v>42644</v>
      </c>
      <c r="D3209" s="159" t="s">
        <v>7</v>
      </c>
      <c r="E3209" s="159" t="s">
        <v>29</v>
      </c>
      <c r="F3209" s="159" t="s">
        <v>8</v>
      </c>
      <c r="G3209" s="159" t="s">
        <v>23</v>
      </c>
      <c r="H3209" s="159" t="s">
        <v>60</v>
      </c>
      <c r="I3209" s="175">
        <v>95</v>
      </c>
      <c r="J3209" s="23"/>
    </row>
    <row r="3210" spans="1:10" x14ac:dyDescent="0.25">
      <c r="A3210" s="65" t="str">
        <f t="shared" si="50"/>
        <v>Totaal42644Den HaagVrouwTotaalEritreaTotaal</v>
      </c>
      <c r="B3210" s="159" t="s">
        <v>8</v>
      </c>
      <c r="C3210" s="166">
        <v>42644</v>
      </c>
      <c r="D3210" s="159" t="s">
        <v>7</v>
      </c>
      <c r="E3210" s="159" t="s">
        <v>29</v>
      </c>
      <c r="F3210" s="159" t="s">
        <v>8</v>
      </c>
      <c r="G3210" s="159" t="s">
        <v>24</v>
      </c>
      <c r="H3210" s="162" t="s">
        <v>8</v>
      </c>
      <c r="I3210" s="175">
        <v>145</v>
      </c>
      <c r="J3210" s="23"/>
    </row>
    <row r="3211" spans="1:10" x14ac:dyDescent="0.25">
      <c r="A3211" s="65" t="str">
        <f t="shared" si="50"/>
        <v xml:space="preserve">Totaal42644Den HaagVrouwTotaalEritreaPrimair onderwijs </v>
      </c>
      <c r="B3211" s="159" t="s">
        <v>8</v>
      </c>
      <c r="C3211" s="166">
        <v>42644</v>
      </c>
      <c r="D3211" s="159" t="s">
        <v>7</v>
      </c>
      <c r="E3211" s="159" t="s">
        <v>29</v>
      </c>
      <c r="F3211" s="159" t="s">
        <v>8</v>
      </c>
      <c r="G3211" s="159" t="s">
        <v>24</v>
      </c>
      <c r="H3211" s="174" t="s">
        <v>55</v>
      </c>
      <c r="I3211" s="175">
        <v>5</v>
      </c>
      <c r="J3211" s="23"/>
    </row>
    <row r="3212" spans="1:10" x14ac:dyDescent="0.25">
      <c r="A3212" s="65" t="str">
        <f t="shared" si="50"/>
        <v>Totaal42644Den HaagVrouwTotaalEritreaVoortgezet onderwijs</v>
      </c>
      <c r="B3212" s="159" t="s">
        <v>8</v>
      </c>
      <c r="C3212" s="166">
        <v>42644</v>
      </c>
      <c r="D3212" s="159" t="s">
        <v>7</v>
      </c>
      <c r="E3212" s="159" t="s">
        <v>29</v>
      </c>
      <c r="F3212" s="159" t="s">
        <v>8</v>
      </c>
      <c r="G3212" s="159" t="s">
        <v>24</v>
      </c>
      <c r="H3212" s="174" t="s">
        <v>56</v>
      </c>
      <c r="I3212" s="175">
        <v>0</v>
      </c>
      <c r="J3212" s="23"/>
    </row>
    <row r="3213" spans="1:10" x14ac:dyDescent="0.25">
      <c r="A3213" s="65" t="str">
        <f t="shared" si="50"/>
        <v xml:space="preserve">Totaal42644Den HaagVrouwTotaalEritreaMiddelbaar beroepsonderwijs (mbo) </v>
      </c>
      <c r="B3213" s="159" t="s">
        <v>8</v>
      </c>
      <c r="C3213" s="166">
        <v>42644</v>
      </c>
      <c r="D3213" s="159" t="s">
        <v>7</v>
      </c>
      <c r="E3213" s="159" t="s">
        <v>29</v>
      </c>
      <c r="F3213" s="159" t="s">
        <v>8</v>
      </c>
      <c r="G3213" s="159" t="s">
        <v>24</v>
      </c>
      <c r="H3213" s="174" t="s">
        <v>57</v>
      </c>
      <c r="I3213" s="175">
        <v>0</v>
      </c>
      <c r="J3213" s="23"/>
    </row>
    <row r="3214" spans="1:10" x14ac:dyDescent="0.25">
      <c r="A3214" s="65" t="str">
        <f t="shared" si="50"/>
        <v xml:space="preserve">Totaal42644Den HaagVrouwTotaalEritreaHoger beroepsonderwijs (hbo) </v>
      </c>
      <c r="B3214" s="159" t="s">
        <v>8</v>
      </c>
      <c r="C3214" s="166">
        <v>42644</v>
      </c>
      <c r="D3214" s="159" t="s">
        <v>7</v>
      </c>
      <c r="E3214" s="159" t="s">
        <v>29</v>
      </c>
      <c r="F3214" s="159" t="s">
        <v>8</v>
      </c>
      <c r="G3214" s="159" t="s">
        <v>24</v>
      </c>
      <c r="H3214" s="174" t="s">
        <v>58</v>
      </c>
      <c r="I3214" s="175">
        <v>0</v>
      </c>
      <c r="J3214" s="23"/>
    </row>
    <row r="3215" spans="1:10" x14ac:dyDescent="0.25">
      <c r="A3215" s="65" t="str">
        <f t="shared" si="50"/>
        <v xml:space="preserve">Totaal42644Den HaagVrouwTotaalEritreaWetenschappelijk onderwijs (wo) </v>
      </c>
      <c r="B3215" s="159" t="s">
        <v>8</v>
      </c>
      <c r="C3215" s="166">
        <v>42644</v>
      </c>
      <c r="D3215" s="159" t="s">
        <v>7</v>
      </c>
      <c r="E3215" s="159" t="s">
        <v>29</v>
      </c>
      <c r="F3215" s="159" t="s">
        <v>8</v>
      </c>
      <c r="G3215" s="159" t="s">
        <v>24</v>
      </c>
      <c r="H3215" s="174" t="s">
        <v>59</v>
      </c>
      <c r="I3215" s="175">
        <v>0</v>
      </c>
      <c r="J3215" s="23"/>
    </row>
    <row r="3216" spans="1:10" x14ac:dyDescent="0.25">
      <c r="A3216" s="65" t="str">
        <f t="shared" si="50"/>
        <v>Totaal42644Den HaagVrouwTotaalEritreaGeen onderwijs</v>
      </c>
      <c r="B3216" s="159" t="s">
        <v>8</v>
      </c>
      <c r="C3216" s="166">
        <v>42644</v>
      </c>
      <c r="D3216" s="159" t="s">
        <v>7</v>
      </c>
      <c r="E3216" s="159" t="s">
        <v>29</v>
      </c>
      <c r="F3216" s="159" t="s">
        <v>8</v>
      </c>
      <c r="G3216" s="159" t="s">
        <v>24</v>
      </c>
      <c r="H3216" s="159" t="s">
        <v>60</v>
      </c>
      <c r="I3216" s="175">
        <v>140</v>
      </c>
      <c r="J3216" s="23"/>
    </row>
    <row r="3217" spans="1:10" x14ac:dyDescent="0.25">
      <c r="A3217" s="65" t="str">
        <f t="shared" si="50"/>
        <v>Totaal42644Den HaagVrouwTotaalOverigTotaal</v>
      </c>
      <c r="B3217" s="159" t="s">
        <v>8</v>
      </c>
      <c r="C3217" s="166">
        <v>42644</v>
      </c>
      <c r="D3217" s="159" t="s">
        <v>7</v>
      </c>
      <c r="E3217" s="159" t="s">
        <v>29</v>
      </c>
      <c r="F3217" s="159" t="s">
        <v>8</v>
      </c>
      <c r="G3217" s="159" t="s">
        <v>25</v>
      </c>
      <c r="H3217" s="162" t="s">
        <v>8</v>
      </c>
      <c r="I3217" s="175">
        <v>85</v>
      </c>
      <c r="J3217" s="23"/>
    </row>
    <row r="3218" spans="1:10" x14ac:dyDescent="0.25">
      <c r="A3218" s="65" t="str">
        <f t="shared" si="50"/>
        <v xml:space="preserve">Totaal42644Den HaagVrouwTotaalOverigPrimair onderwijs </v>
      </c>
      <c r="B3218" s="159" t="s">
        <v>8</v>
      </c>
      <c r="C3218" s="166">
        <v>42644</v>
      </c>
      <c r="D3218" s="159" t="s">
        <v>7</v>
      </c>
      <c r="E3218" s="159" t="s">
        <v>29</v>
      </c>
      <c r="F3218" s="159" t="s">
        <v>8</v>
      </c>
      <c r="G3218" s="159" t="s">
        <v>25</v>
      </c>
      <c r="H3218" s="174" t="s">
        <v>55</v>
      </c>
      <c r="I3218" s="175">
        <v>15</v>
      </c>
      <c r="J3218" s="23"/>
    </row>
    <row r="3219" spans="1:10" x14ac:dyDescent="0.25">
      <c r="A3219" s="65" t="str">
        <f t="shared" si="50"/>
        <v>Totaal42644Den HaagVrouwTotaalOverigVoortgezet onderwijs</v>
      </c>
      <c r="B3219" s="159" t="s">
        <v>8</v>
      </c>
      <c r="C3219" s="166">
        <v>42644</v>
      </c>
      <c r="D3219" s="159" t="s">
        <v>7</v>
      </c>
      <c r="E3219" s="159" t="s">
        <v>29</v>
      </c>
      <c r="F3219" s="159" t="s">
        <v>8</v>
      </c>
      <c r="G3219" s="159" t="s">
        <v>25</v>
      </c>
      <c r="H3219" s="174" t="s">
        <v>56</v>
      </c>
      <c r="I3219" s="175">
        <v>20</v>
      </c>
      <c r="J3219" s="23"/>
    </row>
    <row r="3220" spans="1:10" x14ac:dyDescent="0.25">
      <c r="A3220" s="65" t="str">
        <f t="shared" si="50"/>
        <v xml:space="preserve">Totaal42644Den HaagVrouwTotaalOverigMiddelbaar beroepsonderwijs (mbo) </v>
      </c>
      <c r="B3220" s="159" t="s">
        <v>8</v>
      </c>
      <c r="C3220" s="166">
        <v>42644</v>
      </c>
      <c r="D3220" s="159" t="s">
        <v>7</v>
      </c>
      <c r="E3220" s="159" t="s">
        <v>29</v>
      </c>
      <c r="F3220" s="159" t="s">
        <v>8</v>
      </c>
      <c r="G3220" s="159" t="s">
        <v>25</v>
      </c>
      <c r="H3220" s="174" t="s">
        <v>57</v>
      </c>
      <c r="I3220" s="175">
        <v>5</v>
      </c>
      <c r="J3220" s="23"/>
    </row>
    <row r="3221" spans="1:10" x14ac:dyDescent="0.25">
      <c r="A3221" s="65" t="str">
        <f t="shared" si="50"/>
        <v xml:space="preserve">Totaal42644Den HaagVrouwTotaalOverigHoger beroepsonderwijs (hbo) </v>
      </c>
      <c r="B3221" s="159" t="s">
        <v>8</v>
      </c>
      <c r="C3221" s="166">
        <v>42644</v>
      </c>
      <c r="D3221" s="159" t="s">
        <v>7</v>
      </c>
      <c r="E3221" s="159" t="s">
        <v>29</v>
      </c>
      <c r="F3221" s="159" t="s">
        <v>8</v>
      </c>
      <c r="G3221" s="159" t="s">
        <v>25</v>
      </c>
      <c r="H3221" s="174" t="s">
        <v>58</v>
      </c>
      <c r="I3221" s="175">
        <v>0</v>
      </c>
      <c r="J3221" s="23"/>
    </row>
    <row r="3222" spans="1:10" x14ac:dyDescent="0.25">
      <c r="A3222" s="65" t="str">
        <f t="shared" si="50"/>
        <v xml:space="preserve">Totaal42644Den HaagVrouwTotaalOverigWetenschappelijk onderwijs (wo) </v>
      </c>
      <c r="B3222" s="159" t="s">
        <v>8</v>
      </c>
      <c r="C3222" s="166">
        <v>42644</v>
      </c>
      <c r="D3222" s="159" t="s">
        <v>7</v>
      </c>
      <c r="E3222" s="159" t="s">
        <v>29</v>
      </c>
      <c r="F3222" s="159" t="s">
        <v>8</v>
      </c>
      <c r="G3222" s="159" t="s">
        <v>25</v>
      </c>
      <c r="H3222" s="174" t="s">
        <v>59</v>
      </c>
      <c r="I3222" s="175">
        <v>0</v>
      </c>
      <c r="J3222" s="23"/>
    </row>
    <row r="3223" spans="1:10" x14ac:dyDescent="0.25">
      <c r="A3223" s="65" t="str">
        <f t="shared" si="50"/>
        <v>Totaal42644Den HaagVrouwTotaalOverigGeen onderwijs</v>
      </c>
      <c r="B3223" s="159" t="s">
        <v>8</v>
      </c>
      <c r="C3223" s="166">
        <v>42644</v>
      </c>
      <c r="D3223" s="159" t="s">
        <v>7</v>
      </c>
      <c r="E3223" s="159" t="s">
        <v>29</v>
      </c>
      <c r="F3223" s="159" t="s">
        <v>8</v>
      </c>
      <c r="G3223" s="159" t="s">
        <v>25</v>
      </c>
      <c r="H3223" s="159" t="s">
        <v>60</v>
      </c>
      <c r="I3223" s="175">
        <v>45</v>
      </c>
      <c r="J3223" s="23"/>
    </row>
    <row r="3224" spans="1:10" x14ac:dyDescent="0.25">
      <c r="A3224" s="65" t="str">
        <f t="shared" si="50"/>
        <v>Totaal42644Den HaagVrouw0 tot 23 jaarTotaalTotaal</v>
      </c>
      <c r="B3224" s="159" t="s">
        <v>8</v>
      </c>
      <c r="C3224" s="166">
        <v>42644</v>
      </c>
      <c r="D3224" s="159" t="s">
        <v>7</v>
      </c>
      <c r="E3224" s="159" t="s">
        <v>29</v>
      </c>
      <c r="F3224" s="159" t="s">
        <v>26</v>
      </c>
      <c r="G3224" s="159" t="s">
        <v>8</v>
      </c>
      <c r="H3224" s="162" t="s">
        <v>8</v>
      </c>
      <c r="I3224" s="175">
        <v>190</v>
      </c>
      <c r="J3224" s="23"/>
    </row>
    <row r="3225" spans="1:10" x14ac:dyDescent="0.25">
      <c r="A3225" s="65" t="str">
        <f t="shared" si="50"/>
        <v xml:space="preserve">Totaal42644Den HaagVrouw0 tot 23 jaarTotaalPrimair onderwijs </v>
      </c>
      <c r="B3225" s="159" t="s">
        <v>8</v>
      </c>
      <c r="C3225" s="166">
        <v>42644</v>
      </c>
      <c r="D3225" s="159" t="s">
        <v>7</v>
      </c>
      <c r="E3225" s="159" t="s">
        <v>29</v>
      </c>
      <c r="F3225" s="159" t="s">
        <v>26</v>
      </c>
      <c r="G3225" s="159" t="s">
        <v>8</v>
      </c>
      <c r="H3225" s="174" t="s">
        <v>55</v>
      </c>
      <c r="I3225" s="175">
        <v>50</v>
      </c>
      <c r="J3225" s="23"/>
    </row>
    <row r="3226" spans="1:10" x14ac:dyDescent="0.25">
      <c r="A3226" s="65" t="str">
        <f t="shared" si="50"/>
        <v>Totaal42644Den HaagVrouw0 tot 23 jaarTotaalVoortgezet onderwijs</v>
      </c>
      <c r="B3226" s="159" t="s">
        <v>8</v>
      </c>
      <c r="C3226" s="166">
        <v>42644</v>
      </c>
      <c r="D3226" s="159" t="s">
        <v>7</v>
      </c>
      <c r="E3226" s="159" t="s">
        <v>29</v>
      </c>
      <c r="F3226" s="159" t="s">
        <v>26</v>
      </c>
      <c r="G3226" s="159" t="s">
        <v>8</v>
      </c>
      <c r="H3226" s="174" t="s">
        <v>56</v>
      </c>
      <c r="I3226" s="175">
        <v>25</v>
      </c>
      <c r="J3226" s="23"/>
    </row>
    <row r="3227" spans="1:10" x14ac:dyDescent="0.25">
      <c r="A3227" s="65" t="str">
        <f t="shared" si="50"/>
        <v xml:space="preserve">Totaal42644Den HaagVrouw0 tot 23 jaarTotaalMiddelbaar beroepsonderwijs (mbo) </v>
      </c>
      <c r="B3227" s="159" t="s">
        <v>8</v>
      </c>
      <c r="C3227" s="166">
        <v>42644</v>
      </c>
      <c r="D3227" s="159" t="s">
        <v>7</v>
      </c>
      <c r="E3227" s="159" t="s">
        <v>29</v>
      </c>
      <c r="F3227" s="159" t="s">
        <v>26</v>
      </c>
      <c r="G3227" s="159" t="s">
        <v>8</v>
      </c>
      <c r="H3227" s="174" t="s">
        <v>57</v>
      </c>
      <c r="I3227" s="175">
        <v>5</v>
      </c>
      <c r="J3227" s="23"/>
    </row>
    <row r="3228" spans="1:10" x14ac:dyDescent="0.25">
      <c r="A3228" s="65" t="str">
        <f t="shared" si="50"/>
        <v xml:space="preserve">Totaal42644Den HaagVrouw0 tot 23 jaarTotaalHoger beroepsonderwijs (hbo) </v>
      </c>
      <c r="B3228" s="159" t="s">
        <v>8</v>
      </c>
      <c r="C3228" s="166">
        <v>42644</v>
      </c>
      <c r="D3228" s="159" t="s">
        <v>7</v>
      </c>
      <c r="E3228" s="159" t="s">
        <v>29</v>
      </c>
      <c r="F3228" s="159" t="s">
        <v>26</v>
      </c>
      <c r="G3228" s="159" t="s">
        <v>8</v>
      </c>
      <c r="H3228" s="174" t="s">
        <v>58</v>
      </c>
      <c r="I3228" s="175">
        <v>0</v>
      </c>
      <c r="J3228" s="23"/>
    </row>
    <row r="3229" spans="1:10" x14ac:dyDescent="0.25">
      <c r="A3229" s="65" t="str">
        <f t="shared" si="50"/>
        <v xml:space="preserve">Totaal42644Den HaagVrouw0 tot 23 jaarTotaalWetenschappelijk onderwijs (wo) </v>
      </c>
      <c r="B3229" s="159" t="s">
        <v>8</v>
      </c>
      <c r="C3229" s="166">
        <v>42644</v>
      </c>
      <c r="D3229" s="159" t="s">
        <v>7</v>
      </c>
      <c r="E3229" s="159" t="s">
        <v>29</v>
      </c>
      <c r="F3229" s="159" t="s">
        <v>26</v>
      </c>
      <c r="G3229" s="159" t="s">
        <v>8</v>
      </c>
      <c r="H3229" s="174" t="s">
        <v>59</v>
      </c>
      <c r="I3229" s="175">
        <v>0</v>
      </c>
      <c r="J3229" s="23"/>
    </row>
    <row r="3230" spans="1:10" x14ac:dyDescent="0.25">
      <c r="A3230" s="65" t="str">
        <f t="shared" si="50"/>
        <v>Totaal42644Den HaagVrouw0 tot 23 jaarTotaalGeen onderwijs</v>
      </c>
      <c r="B3230" s="159" t="s">
        <v>8</v>
      </c>
      <c r="C3230" s="166">
        <v>42644</v>
      </c>
      <c r="D3230" s="159" t="s">
        <v>7</v>
      </c>
      <c r="E3230" s="159" t="s">
        <v>29</v>
      </c>
      <c r="F3230" s="159" t="s">
        <v>26</v>
      </c>
      <c r="G3230" s="159" t="s">
        <v>8</v>
      </c>
      <c r="H3230" s="159" t="s">
        <v>60</v>
      </c>
      <c r="I3230" s="175">
        <v>120</v>
      </c>
      <c r="J3230" s="23"/>
    </row>
    <row r="3231" spans="1:10" x14ac:dyDescent="0.25">
      <c r="A3231" s="65" t="str">
        <f t="shared" si="50"/>
        <v>Totaal42644Den HaagVrouw0 tot 23 jaarSyriëTotaal</v>
      </c>
      <c r="B3231" s="159" t="s">
        <v>8</v>
      </c>
      <c r="C3231" s="166">
        <v>42644</v>
      </c>
      <c r="D3231" s="159" t="s">
        <v>7</v>
      </c>
      <c r="E3231" s="159" t="s">
        <v>29</v>
      </c>
      <c r="F3231" s="159" t="s">
        <v>26</v>
      </c>
      <c r="G3231" s="159" t="s">
        <v>23</v>
      </c>
      <c r="H3231" s="162" t="s">
        <v>8</v>
      </c>
      <c r="I3231" s="175">
        <v>80</v>
      </c>
      <c r="J3231" s="23"/>
    </row>
    <row r="3232" spans="1:10" x14ac:dyDescent="0.25">
      <c r="A3232" s="65" t="str">
        <f t="shared" si="50"/>
        <v xml:space="preserve">Totaal42644Den HaagVrouw0 tot 23 jaarSyriëPrimair onderwijs </v>
      </c>
      <c r="B3232" s="159" t="s">
        <v>8</v>
      </c>
      <c r="C3232" s="166">
        <v>42644</v>
      </c>
      <c r="D3232" s="159" t="s">
        <v>7</v>
      </c>
      <c r="E3232" s="159" t="s">
        <v>29</v>
      </c>
      <c r="F3232" s="159" t="s">
        <v>26</v>
      </c>
      <c r="G3232" s="159" t="s">
        <v>23</v>
      </c>
      <c r="H3232" s="174" t="s">
        <v>55</v>
      </c>
      <c r="I3232" s="175">
        <v>25</v>
      </c>
      <c r="J3232" s="23"/>
    </row>
    <row r="3233" spans="1:10" x14ac:dyDescent="0.25">
      <c r="A3233" s="65" t="str">
        <f t="shared" si="50"/>
        <v>Totaal42644Den HaagVrouw0 tot 23 jaarSyriëVoortgezet onderwijs</v>
      </c>
      <c r="B3233" s="159" t="s">
        <v>8</v>
      </c>
      <c r="C3233" s="166">
        <v>42644</v>
      </c>
      <c r="D3233" s="159" t="s">
        <v>7</v>
      </c>
      <c r="E3233" s="159" t="s">
        <v>29</v>
      </c>
      <c r="F3233" s="159" t="s">
        <v>26</v>
      </c>
      <c r="G3233" s="159" t="s">
        <v>23</v>
      </c>
      <c r="H3233" s="174" t="s">
        <v>56</v>
      </c>
      <c r="I3233" s="175">
        <v>5</v>
      </c>
      <c r="J3233" s="23"/>
    </row>
    <row r="3234" spans="1:10" x14ac:dyDescent="0.25">
      <c r="A3234" s="65" t="str">
        <f t="shared" si="50"/>
        <v xml:space="preserve">Totaal42644Den HaagVrouw0 tot 23 jaarSyriëMiddelbaar beroepsonderwijs (mbo) </v>
      </c>
      <c r="B3234" s="159" t="s">
        <v>8</v>
      </c>
      <c r="C3234" s="166">
        <v>42644</v>
      </c>
      <c r="D3234" s="159" t="s">
        <v>7</v>
      </c>
      <c r="E3234" s="159" t="s">
        <v>29</v>
      </c>
      <c r="F3234" s="159" t="s">
        <v>26</v>
      </c>
      <c r="G3234" s="159" t="s">
        <v>23</v>
      </c>
      <c r="H3234" s="174" t="s">
        <v>57</v>
      </c>
      <c r="I3234" s="175">
        <v>0</v>
      </c>
      <c r="J3234" s="23"/>
    </row>
    <row r="3235" spans="1:10" x14ac:dyDescent="0.25">
      <c r="A3235" s="65" t="str">
        <f t="shared" si="50"/>
        <v xml:space="preserve">Totaal42644Den HaagVrouw0 tot 23 jaarSyriëHoger beroepsonderwijs (hbo) </v>
      </c>
      <c r="B3235" s="159" t="s">
        <v>8</v>
      </c>
      <c r="C3235" s="166">
        <v>42644</v>
      </c>
      <c r="D3235" s="159" t="s">
        <v>7</v>
      </c>
      <c r="E3235" s="159" t="s">
        <v>29</v>
      </c>
      <c r="F3235" s="159" t="s">
        <v>26</v>
      </c>
      <c r="G3235" s="159" t="s">
        <v>23</v>
      </c>
      <c r="H3235" s="174" t="s">
        <v>58</v>
      </c>
      <c r="I3235" s="175">
        <v>0</v>
      </c>
      <c r="J3235" s="23"/>
    </row>
    <row r="3236" spans="1:10" x14ac:dyDescent="0.25">
      <c r="A3236" s="65" t="str">
        <f t="shared" si="50"/>
        <v xml:space="preserve">Totaal42644Den HaagVrouw0 tot 23 jaarSyriëWetenschappelijk onderwijs (wo) </v>
      </c>
      <c r="B3236" s="159" t="s">
        <v>8</v>
      </c>
      <c r="C3236" s="166">
        <v>42644</v>
      </c>
      <c r="D3236" s="159" t="s">
        <v>7</v>
      </c>
      <c r="E3236" s="159" t="s">
        <v>29</v>
      </c>
      <c r="F3236" s="159" t="s">
        <v>26</v>
      </c>
      <c r="G3236" s="159" t="s">
        <v>23</v>
      </c>
      <c r="H3236" s="174" t="s">
        <v>59</v>
      </c>
      <c r="I3236" s="175">
        <v>0</v>
      </c>
      <c r="J3236" s="23"/>
    </row>
    <row r="3237" spans="1:10" x14ac:dyDescent="0.25">
      <c r="A3237" s="65" t="str">
        <f t="shared" si="50"/>
        <v>Totaal42644Den HaagVrouw0 tot 23 jaarSyriëGeen onderwijs</v>
      </c>
      <c r="B3237" s="159" t="s">
        <v>8</v>
      </c>
      <c r="C3237" s="166">
        <v>42644</v>
      </c>
      <c r="D3237" s="159" t="s">
        <v>7</v>
      </c>
      <c r="E3237" s="159" t="s">
        <v>29</v>
      </c>
      <c r="F3237" s="159" t="s">
        <v>26</v>
      </c>
      <c r="G3237" s="159" t="s">
        <v>23</v>
      </c>
      <c r="H3237" s="159" t="s">
        <v>60</v>
      </c>
      <c r="I3237" s="175">
        <v>50</v>
      </c>
      <c r="J3237" s="23"/>
    </row>
    <row r="3238" spans="1:10" x14ac:dyDescent="0.25">
      <c r="A3238" s="65" t="str">
        <f t="shared" si="50"/>
        <v>Totaal42644Den HaagVrouw0 tot 23 jaarEritreaTotaal</v>
      </c>
      <c r="B3238" s="159" t="s">
        <v>8</v>
      </c>
      <c r="C3238" s="166">
        <v>42644</v>
      </c>
      <c r="D3238" s="159" t="s">
        <v>7</v>
      </c>
      <c r="E3238" s="159" t="s">
        <v>29</v>
      </c>
      <c r="F3238" s="159" t="s">
        <v>26</v>
      </c>
      <c r="G3238" s="159" t="s">
        <v>24</v>
      </c>
      <c r="H3238" s="162" t="s">
        <v>8</v>
      </c>
      <c r="I3238" s="175">
        <v>50</v>
      </c>
      <c r="J3238" s="23"/>
    </row>
    <row r="3239" spans="1:10" x14ac:dyDescent="0.25">
      <c r="A3239" s="65" t="str">
        <f t="shared" si="50"/>
        <v xml:space="preserve">Totaal42644Den HaagVrouw0 tot 23 jaarEritreaPrimair onderwijs </v>
      </c>
      <c r="B3239" s="159" t="s">
        <v>8</v>
      </c>
      <c r="C3239" s="166">
        <v>42644</v>
      </c>
      <c r="D3239" s="159" t="s">
        <v>7</v>
      </c>
      <c r="E3239" s="159" t="s">
        <v>29</v>
      </c>
      <c r="F3239" s="159" t="s">
        <v>26</v>
      </c>
      <c r="G3239" s="159" t="s">
        <v>24</v>
      </c>
      <c r="H3239" s="174" t="s">
        <v>55</v>
      </c>
      <c r="I3239" s="175">
        <v>5</v>
      </c>
      <c r="J3239" s="23"/>
    </row>
    <row r="3240" spans="1:10" x14ac:dyDescent="0.25">
      <c r="A3240" s="65" t="str">
        <f t="shared" si="50"/>
        <v>Totaal42644Den HaagVrouw0 tot 23 jaarEritreaVoortgezet onderwijs</v>
      </c>
      <c r="B3240" s="159" t="s">
        <v>8</v>
      </c>
      <c r="C3240" s="166">
        <v>42644</v>
      </c>
      <c r="D3240" s="159" t="s">
        <v>7</v>
      </c>
      <c r="E3240" s="159" t="s">
        <v>29</v>
      </c>
      <c r="F3240" s="159" t="s">
        <v>26</v>
      </c>
      <c r="G3240" s="159" t="s">
        <v>24</v>
      </c>
      <c r="H3240" s="174" t="s">
        <v>56</v>
      </c>
      <c r="I3240" s="175">
        <v>0</v>
      </c>
      <c r="J3240" s="23"/>
    </row>
    <row r="3241" spans="1:10" x14ac:dyDescent="0.25">
      <c r="A3241" s="65" t="str">
        <f t="shared" si="50"/>
        <v xml:space="preserve">Totaal42644Den HaagVrouw0 tot 23 jaarEritreaMiddelbaar beroepsonderwijs (mbo) </v>
      </c>
      <c r="B3241" s="159" t="s">
        <v>8</v>
      </c>
      <c r="C3241" s="166">
        <v>42644</v>
      </c>
      <c r="D3241" s="159" t="s">
        <v>7</v>
      </c>
      <c r="E3241" s="159" t="s">
        <v>29</v>
      </c>
      <c r="F3241" s="159" t="s">
        <v>26</v>
      </c>
      <c r="G3241" s="159" t="s">
        <v>24</v>
      </c>
      <c r="H3241" s="174" t="s">
        <v>57</v>
      </c>
      <c r="I3241" s="175">
        <v>0</v>
      </c>
      <c r="J3241" s="23"/>
    </row>
    <row r="3242" spans="1:10" x14ac:dyDescent="0.25">
      <c r="A3242" s="65" t="str">
        <f t="shared" si="50"/>
        <v xml:space="preserve">Totaal42644Den HaagVrouw0 tot 23 jaarEritreaHoger beroepsonderwijs (hbo) </v>
      </c>
      <c r="B3242" s="159" t="s">
        <v>8</v>
      </c>
      <c r="C3242" s="166">
        <v>42644</v>
      </c>
      <c r="D3242" s="159" t="s">
        <v>7</v>
      </c>
      <c r="E3242" s="159" t="s">
        <v>29</v>
      </c>
      <c r="F3242" s="159" t="s">
        <v>26</v>
      </c>
      <c r="G3242" s="159" t="s">
        <v>24</v>
      </c>
      <c r="H3242" s="174" t="s">
        <v>58</v>
      </c>
      <c r="I3242" s="175">
        <v>0</v>
      </c>
      <c r="J3242" s="23"/>
    </row>
    <row r="3243" spans="1:10" x14ac:dyDescent="0.25">
      <c r="A3243" s="65" t="str">
        <f t="shared" si="50"/>
        <v xml:space="preserve">Totaal42644Den HaagVrouw0 tot 23 jaarEritreaWetenschappelijk onderwijs (wo) </v>
      </c>
      <c r="B3243" s="159" t="s">
        <v>8</v>
      </c>
      <c r="C3243" s="166">
        <v>42644</v>
      </c>
      <c r="D3243" s="159" t="s">
        <v>7</v>
      </c>
      <c r="E3243" s="159" t="s">
        <v>29</v>
      </c>
      <c r="F3243" s="159" t="s">
        <v>26</v>
      </c>
      <c r="G3243" s="159" t="s">
        <v>24</v>
      </c>
      <c r="H3243" s="174" t="s">
        <v>59</v>
      </c>
      <c r="I3243" s="175">
        <v>0</v>
      </c>
      <c r="J3243" s="23"/>
    </row>
    <row r="3244" spans="1:10" x14ac:dyDescent="0.25">
      <c r="A3244" s="65" t="str">
        <f t="shared" si="50"/>
        <v>Totaal42644Den HaagVrouw0 tot 23 jaarEritreaGeen onderwijs</v>
      </c>
      <c r="B3244" s="159" t="s">
        <v>8</v>
      </c>
      <c r="C3244" s="166">
        <v>42644</v>
      </c>
      <c r="D3244" s="159" t="s">
        <v>7</v>
      </c>
      <c r="E3244" s="159" t="s">
        <v>29</v>
      </c>
      <c r="F3244" s="159" t="s">
        <v>26</v>
      </c>
      <c r="G3244" s="159" t="s">
        <v>24</v>
      </c>
      <c r="H3244" s="159" t="s">
        <v>60</v>
      </c>
      <c r="I3244" s="175">
        <v>45</v>
      </c>
      <c r="J3244" s="23"/>
    </row>
    <row r="3245" spans="1:10" x14ac:dyDescent="0.25">
      <c r="A3245" s="65" t="str">
        <f t="shared" si="50"/>
        <v>Totaal42644Den HaagVrouw0 tot 23 jaarOverigTotaal</v>
      </c>
      <c r="B3245" s="159" t="s">
        <v>8</v>
      </c>
      <c r="C3245" s="166">
        <v>42644</v>
      </c>
      <c r="D3245" s="159" t="s">
        <v>7</v>
      </c>
      <c r="E3245" s="159" t="s">
        <v>29</v>
      </c>
      <c r="F3245" s="159" t="s">
        <v>26</v>
      </c>
      <c r="G3245" s="159" t="s">
        <v>25</v>
      </c>
      <c r="H3245" s="162" t="s">
        <v>8</v>
      </c>
      <c r="I3245" s="175">
        <v>60</v>
      </c>
      <c r="J3245" s="23"/>
    </row>
    <row r="3246" spans="1:10" x14ac:dyDescent="0.25">
      <c r="A3246" s="65" t="str">
        <f t="shared" si="50"/>
        <v xml:space="preserve">Totaal42644Den HaagVrouw0 tot 23 jaarOverigPrimair onderwijs </v>
      </c>
      <c r="B3246" s="159" t="s">
        <v>8</v>
      </c>
      <c r="C3246" s="166">
        <v>42644</v>
      </c>
      <c r="D3246" s="159" t="s">
        <v>7</v>
      </c>
      <c r="E3246" s="159" t="s">
        <v>29</v>
      </c>
      <c r="F3246" s="159" t="s">
        <v>26</v>
      </c>
      <c r="G3246" s="159" t="s">
        <v>25</v>
      </c>
      <c r="H3246" s="174" t="s">
        <v>55</v>
      </c>
      <c r="I3246" s="175">
        <v>15</v>
      </c>
      <c r="J3246" s="23"/>
    </row>
    <row r="3247" spans="1:10" x14ac:dyDescent="0.25">
      <c r="A3247" s="65" t="str">
        <f t="shared" si="50"/>
        <v>Totaal42644Den HaagVrouw0 tot 23 jaarOverigVoortgezet onderwijs</v>
      </c>
      <c r="B3247" s="159" t="s">
        <v>8</v>
      </c>
      <c r="C3247" s="166">
        <v>42644</v>
      </c>
      <c r="D3247" s="159" t="s">
        <v>7</v>
      </c>
      <c r="E3247" s="159" t="s">
        <v>29</v>
      </c>
      <c r="F3247" s="159" t="s">
        <v>26</v>
      </c>
      <c r="G3247" s="159" t="s">
        <v>25</v>
      </c>
      <c r="H3247" s="174" t="s">
        <v>56</v>
      </c>
      <c r="I3247" s="175">
        <v>20</v>
      </c>
      <c r="J3247" s="23"/>
    </row>
    <row r="3248" spans="1:10" x14ac:dyDescent="0.25">
      <c r="A3248" s="65" t="str">
        <f t="shared" si="50"/>
        <v xml:space="preserve">Totaal42644Den HaagVrouw0 tot 23 jaarOverigMiddelbaar beroepsonderwijs (mbo) </v>
      </c>
      <c r="B3248" s="159" t="s">
        <v>8</v>
      </c>
      <c r="C3248" s="166">
        <v>42644</v>
      </c>
      <c r="D3248" s="159" t="s">
        <v>7</v>
      </c>
      <c r="E3248" s="159" t="s">
        <v>29</v>
      </c>
      <c r="F3248" s="159" t="s">
        <v>26</v>
      </c>
      <c r="G3248" s="159" t="s">
        <v>25</v>
      </c>
      <c r="H3248" s="174" t="s">
        <v>57</v>
      </c>
      <c r="I3248" s="175">
        <v>0</v>
      </c>
      <c r="J3248" s="23"/>
    </row>
    <row r="3249" spans="1:10" x14ac:dyDescent="0.25">
      <c r="A3249" s="65" t="str">
        <f t="shared" si="50"/>
        <v xml:space="preserve">Totaal42644Den HaagVrouw0 tot 23 jaarOverigHoger beroepsonderwijs (hbo) </v>
      </c>
      <c r="B3249" s="159" t="s">
        <v>8</v>
      </c>
      <c r="C3249" s="166">
        <v>42644</v>
      </c>
      <c r="D3249" s="159" t="s">
        <v>7</v>
      </c>
      <c r="E3249" s="159" t="s">
        <v>29</v>
      </c>
      <c r="F3249" s="159" t="s">
        <v>26</v>
      </c>
      <c r="G3249" s="159" t="s">
        <v>25</v>
      </c>
      <c r="H3249" s="174" t="s">
        <v>58</v>
      </c>
      <c r="I3249" s="175">
        <v>0</v>
      </c>
      <c r="J3249" s="23"/>
    </row>
    <row r="3250" spans="1:10" x14ac:dyDescent="0.25">
      <c r="A3250" s="65" t="str">
        <f t="shared" si="50"/>
        <v xml:space="preserve">Totaal42644Den HaagVrouw0 tot 23 jaarOverigWetenschappelijk onderwijs (wo) </v>
      </c>
      <c r="B3250" s="159" t="s">
        <v>8</v>
      </c>
      <c r="C3250" s="166">
        <v>42644</v>
      </c>
      <c r="D3250" s="159" t="s">
        <v>7</v>
      </c>
      <c r="E3250" s="159" t="s">
        <v>29</v>
      </c>
      <c r="F3250" s="159" t="s">
        <v>26</v>
      </c>
      <c r="G3250" s="159" t="s">
        <v>25</v>
      </c>
      <c r="H3250" s="174" t="s">
        <v>59</v>
      </c>
      <c r="I3250" s="175">
        <v>0</v>
      </c>
      <c r="J3250" s="23"/>
    </row>
    <row r="3251" spans="1:10" x14ac:dyDescent="0.25">
      <c r="A3251" s="65" t="str">
        <f t="shared" si="50"/>
        <v>Totaal42644Den HaagVrouw0 tot 23 jaarOverigGeen onderwijs</v>
      </c>
      <c r="B3251" s="159" t="s">
        <v>8</v>
      </c>
      <c r="C3251" s="166">
        <v>42644</v>
      </c>
      <c r="D3251" s="159" t="s">
        <v>7</v>
      </c>
      <c r="E3251" s="159" t="s">
        <v>29</v>
      </c>
      <c r="F3251" s="159" t="s">
        <v>26</v>
      </c>
      <c r="G3251" s="159" t="s">
        <v>25</v>
      </c>
      <c r="H3251" s="159" t="s">
        <v>60</v>
      </c>
      <c r="I3251" s="175">
        <v>30</v>
      </c>
      <c r="J3251" s="23"/>
    </row>
    <row r="3252" spans="1:10" x14ac:dyDescent="0.25">
      <c r="A3252" s="65" t="str">
        <f t="shared" si="50"/>
        <v>Totaal42644Den HaagVrouw23 tot 30 jaarTotaalTotaal</v>
      </c>
      <c r="B3252" s="159" t="s">
        <v>8</v>
      </c>
      <c r="C3252" s="166">
        <v>42644</v>
      </c>
      <c r="D3252" s="159" t="s">
        <v>7</v>
      </c>
      <c r="E3252" s="159" t="s">
        <v>29</v>
      </c>
      <c r="F3252" s="159" t="s">
        <v>61</v>
      </c>
      <c r="G3252" s="159" t="s">
        <v>8</v>
      </c>
      <c r="H3252" s="162" t="s">
        <v>8</v>
      </c>
      <c r="I3252" s="175">
        <v>165</v>
      </c>
      <c r="J3252" s="23"/>
    </row>
    <row r="3253" spans="1:10" x14ac:dyDescent="0.25">
      <c r="A3253" s="65" t="str">
        <f t="shared" si="50"/>
        <v xml:space="preserve">Totaal42644Den HaagVrouw23 tot 30 jaarTotaalPrimair onderwijs </v>
      </c>
      <c r="B3253" s="159" t="s">
        <v>8</v>
      </c>
      <c r="C3253" s="166">
        <v>42644</v>
      </c>
      <c r="D3253" s="159" t="s">
        <v>7</v>
      </c>
      <c r="E3253" s="159" t="s">
        <v>29</v>
      </c>
      <c r="F3253" s="159" t="s">
        <v>61</v>
      </c>
      <c r="G3253" s="159" t="s">
        <v>8</v>
      </c>
      <c r="H3253" s="174" t="s">
        <v>55</v>
      </c>
      <c r="I3253" s="175">
        <v>0</v>
      </c>
      <c r="J3253" s="23"/>
    </row>
    <row r="3254" spans="1:10" x14ac:dyDescent="0.25">
      <c r="A3254" s="65" t="str">
        <f t="shared" si="50"/>
        <v>Totaal42644Den HaagVrouw23 tot 30 jaarTotaalVoortgezet onderwijs</v>
      </c>
      <c r="B3254" s="159" t="s">
        <v>8</v>
      </c>
      <c r="C3254" s="166">
        <v>42644</v>
      </c>
      <c r="D3254" s="159" t="s">
        <v>7</v>
      </c>
      <c r="E3254" s="159" t="s">
        <v>29</v>
      </c>
      <c r="F3254" s="159" t="s">
        <v>61</v>
      </c>
      <c r="G3254" s="159" t="s">
        <v>8</v>
      </c>
      <c r="H3254" s="174" t="s">
        <v>56</v>
      </c>
      <c r="I3254" s="175">
        <v>0</v>
      </c>
      <c r="J3254" s="23"/>
    </row>
    <row r="3255" spans="1:10" x14ac:dyDescent="0.25">
      <c r="A3255" s="65" t="str">
        <f t="shared" si="50"/>
        <v xml:space="preserve">Totaal42644Den HaagVrouw23 tot 30 jaarTotaalMiddelbaar beroepsonderwijs (mbo) </v>
      </c>
      <c r="B3255" s="159" t="s">
        <v>8</v>
      </c>
      <c r="C3255" s="166">
        <v>42644</v>
      </c>
      <c r="D3255" s="159" t="s">
        <v>7</v>
      </c>
      <c r="E3255" s="159" t="s">
        <v>29</v>
      </c>
      <c r="F3255" s="159" t="s">
        <v>61</v>
      </c>
      <c r="G3255" s="159" t="s">
        <v>8</v>
      </c>
      <c r="H3255" s="174" t="s">
        <v>57</v>
      </c>
      <c r="I3255" s="175">
        <v>5</v>
      </c>
      <c r="J3255" s="23"/>
    </row>
    <row r="3256" spans="1:10" x14ac:dyDescent="0.25">
      <c r="A3256" s="65" t="str">
        <f t="shared" si="50"/>
        <v xml:space="preserve">Totaal42644Den HaagVrouw23 tot 30 jaarTotaalHoger beroepsonderwijs (hbo) </v>
      </c>
      <c r="B3256" s="159" t="s">
        <v>8</v>
      </c>
      <c r="C3256" s="166">
        <v>42644</v>
      </c>
      <c r="D3256" s="159" t="s">
        <v>7</v>
      </c>
      <c r="E3256" s="159" t="s">
        <v>29</v>
      </c>
      <c r="F3256" s="159" t="s">
        <v>61</v>
      </c>
      <c r="G3256" s="159" t="s">
        <v>8</v>
      </c>
      <c r="H3256" s="174" t="s">
        <v>58</v>
      </c>
      <c r="I3256" s="175">
        <v>0</v>
      </c>
      <c r="J3256" s="23"/>
    </row>
    <row r="3257" spans="1:10" x14ac:dyDescent="0.25">
      <c r="A3257" s="65" t="str">
        <f t="shared" si="50"/>
        <v xml:space="preserve">Totaal42644Den HaagVrouw23 tot 30 jaarTotaalWetenschappelijk onderwijs (wo) </v>
      </c>
      <c r="B3257" s="159" t="s">
        <v>8</v>
      </c>
      <c r="C3257" s="166">
        <v>42644</v>
      </c>
      <c r="D3257" s="159" t="s">
        <v>7</v>
      </c>
      <c r="E3257" s="159" t="s">
        <v>29</v>
      </c>
      <c r="F3257" s="159" t="s">
        <v>61</v>
      </c>
      <c r="G3257" s="159" t="s">
        <v>8</v>
      </c>
      <c r="H3257" s="174" t="s">
        <v>59</v>
      </c>
      <c r="I3257" s="175">
        <v>0</v>
      </c>
      <c r="J3257" s="23"/>
    </row>
    <row r="3258" spans="1:10" x14ac:dyDescent="0.25">
      <c r="A3258" s="65" t="str">
        <f t="shared" si="50"/>
        <v>Totaal42644Den HaagVrouw23 tot 30 jaarTotaalGeen onderwijs</v>
      </c>
      <c r="B3258" s="159" t="s">
        <v>8</v>
      </c>
      <c r="C3258" s="166">
        <v>42644</v>
      </c>
      <c r="D3258" s="159" t="s">
        <v>7</v>
      </c>
      <c r="E3258" s="159" t="s">
        <v>29</v>
      </c>
      <c r="F3258" s="159" t="s">
        <v>61</v>
      </c>
      <c r="G3258" s="159" t="s">
        <v>8</v>
      </c>
      <c r="H3258" s="159" t="s">
        <v>60</v>
      </c>
      <c r="I3258" s="175">
        <v>160</v>
      </c>
      <c r="J3258" s="23"/>
    </row>
    <row r="3259" spans="1:10" x14ac:dyDescent="0.25">
      <c r="A3259" s="65" t="str">
        <f t="shared" si="50"/>
        <v>Totaal42644Den HaagVrouw23 tot 30 jaarSyriëTotaal</v>
      </c>
      <c r="B3259" s="159" t="s">
        <v>8</v>
      </c>
      <c r="C3259" s="166">
        <v>42644</v>
      </c>
      <c r="D3259" s="159" t="s">
        <v>7</v>
      </c>
      <c r="E3259" s="159" t="s">
        <v>29</v>
      </c>
      <c r="F3259" s="159" t="s">
        <v>61</v>
      </c>
      <c r="G3259" s="159" t="s">
        <v>23</v>
      </c>
      <c r="H3259" s="162" t="s">
        <v>8</v>
      </c>
      <c r="I3259" s="175">
        <v>50</v>
      </c>
      <c r="J3259" s="23"/>
    </row>
    <row r="3260" spans="1:10" x14ac:dyDescent="0.25">
      <c r="A3260" s="65" t="str">
        <f t="shared" si="50"/>
        <v xml:space="preserve">Totaal42644Den HaagVrouw23 tot 30 jaarSyriëPrimair onderwijs </v>
      </c>
      <c r="B3260" s="159" t="s">
        <v>8</v>
      </c>
      <c r="C3260" s="166">
        <v>42644</v>
      </c>
      <c r="D3260" s="159" t="s">
        <v>7</v>
      </c>
      <c r="E3260" s="159" t="s">
        <v>29</v>
      </c>
      <c r="F3260" s="159" t="s">
        <v>61</v>
      </c>
      <c r="G3260" s="159" t="s">
        <v>23</v>
      </c>
      <c r="H3260" s="174" t="s">
        <v>55</v>
      </c>
      <c r="I3260" s="175">
        <v>0</v>
      </c>
      <c r="J3260" s="23"/>
    </row>
    <row r="3261" spans="1:10" x14ac:dyDescent="0.25">
      <c r="A3261" s="65" t="str">
        <f t="shared" si="50"/>
        <v>Totaal42644Den HaagVrouw23 tot 30 jaarSyriëVoortgezet onderwijs</v>
      </c>
      <c r="B3261" s="159" t="s">
        <v>8</v>
      </c>
      <c r="C3261" s="166">
        <v>42644</v>
      </c>
      <c r="D3261" s="159" t="s">
        <v>7</v>
      </c>
      <c r="E3261" s="159" t="s">
        <v>29</v>
      </c>
      <c r="F3261" s="159" t="s">
        <v>61</v>
      </c>
      <c r="G3261" s="159" t="s">
        <v>23</v>
      </c>
      <c r="H3261" s="174" t="s">
        <v>56</v>
      </c>
      <c r="I3261" s="175">
        <v>0</v>
      </c>
      <c r="J3261" s="23"/>
    </row>
    <row r="3262" spans="1:10" x14ac:dyDescent="0.25">
      <c r="A3262" s="65" t="str">
        <f t="shared" si="50"/>
        <v xml:space="preserve">Totaal42644Den HaagVrouw23 tot 30 jaarSyriëMiddelbaar beroepsonderwijs (mbo) </v>
      </c>
      <c r="B3262" s="159" t="s">
        <v>8</v>
      </c>
      <c r="C3262" s="166">
        <v>42644</v>
      </c>
      <c r="D3262" s="159" t="s">
        <v>7</v>
      </c>
      <c r="E3262" s="159" t="s">
        <v>29</v>
      </c>
      <c r="F3262" s="159" t="s">
        <v>61</v>
      </c>
      <c r="G3262" s="159" t="s">
        <v>23</v>
      </c>
      <c r="H3262" s="174" t="s">
        <v>57</v>
      </c>
      <c r="I3262" s="175">
        <v>0</v>
      </c>
      <c r="J3262" s="23"/>
    </row>
    <row r="3263" spans="1:10" x14ac:dyDescent="0.25">
      <c r="A3263" s="65" t="str">
        <f t="shared" si="50"/>
        <v xml:space="preserve">Totaal42644Den HaagVrouw23 tot 30 jaarSyriëHoger beroepsonderwijs (hbo) </v>
      </c>
      <c r="B3263" s="159" t="s">
        <v>8</v>
      </c>
      <c r="C3263" s="166">
        <v>42644</v>
      </c>
      <c r="D3263" s="159" t="s">
        <v>7</v>
      </c>
      <c r="E3263" s="159" t="s">
        <v>29</v>
      </c>
      <c r="F3263" s="159" t="s">
        <v>61</v>
      </c>
      <c r="G3263" s="159" t="s">
        <v>23</v>
      </c>
      <c r="H3263" s="174" t="s">
        <v>58</v>
      </c>
      <c r="I3263" s="175">
        <v>0</v>
      </c>
      <c r="J3263" s="23"/>
    </row>
    <row r="3264" spans="1:10" x14ac:dyDescent="0.25">
      <c r="A3264" s="65" t="str">
        <f t="shared" si="50"/>
        <v xml:space="preserve">Totaal42644Den HaagVrouw23 tot 30 jaarSyriëWetenschappelijk onderwijs (wo) </v>
      </c>
      <c r="B3264" s="159" t="s">
        <v>8</v>
      </c>
      <c r="C3264" s="166">
        <v>42644</v>
      </c>
      <c r="D3264" s="159" t="s">
        <v>7</v>
      </c>
      <c r="E3264" s="159" t="s">
        <v>29</v>
      </c>
      <c r="F3264" s="159" t="s">
        <v>61</v>
      </c>
      <c r="G3264" s="159" t="s">
        <v>23</v>
      </c>
      <c r="H3264" s="174" t="s">
        <v>59</v>
      </c>
      <c r="I3264" s="175">
        <v>0</v>
      </c>
      <c r="J3264" s="23"/>
    </row>
    <row r="3265" spans="1:10" x14ac:dyDescent="0.25">
      <c r="A3265" s="65" t="str">
        <f t="shared" si="50"/>
        <v>Totaal42644Den HaagVrouw23 tot 30 jaarSyriëGeen onderwijs</v>
      </c>
      <c r="B3265" s="159" t="s">
        <v>8</v>
      </c>
      <c r="C3265" s="166">
        <v>42644</v>
      </c>
      <c r="D3265" s="159" t="s">
        <v>7</v>
      </c>
      <c r="E3265" s="159" t="s">
        <v>29</v>
      </c>
      <c r="F3265" s="159" t="s">
        <v>61</v>
      </c>
      <c r="G3265" s="159" t="s">
        <v>23</v>
      </c>
      <c r="H3265" s="159" t="s">
        <v>60</v>
      </c>
      <c r="I3265" s="175">
        <v>50</v>
      </c>
      <c r="J3265" s="23"/>
    </row>
    <row r="3266" spans="1:10" x14ac:dyDescent="0.25">
      <c r="A3266" s="65" t="str">
        <f t="shared" si="50"/>
        <v>Totaal42644Den HaagVrouw23 tot 30 jaarEritreaTotaal</v>
      </c>
      <c r="B3266" s="159" t="s">
        <v>8</v>
      </c>
      <c r="C3266" s="166">
        <v>42644</v>
      </c>
      <c r="D3266" s="159" t="s">
        <v>7</v>
      </c>
      <c r="E3266" s="159" t="s">
        <v>29</v>
      </c>
      <c r="F3266" s="159" t="s">
        <v>61</v>
      </c>
      <c r="G3266" s="159" t="s">
        <v>24</v>
      </c>
      <c r="H3266" s="162" t="s">
        <v>8</v>
      </c>
      <c r="I3266" s="175">
        <v>95</v>
      </c>
      <c r="J3266" s="23"/>
    </row>
    <row r="3267" spans="1:10" x14ac:dyDescent="0.25">
      <c r="A3267" s="65" t="str">
        <f t="shared" si="50"/>
        <v xml:space="preserve">Totaal42644Den HaagVrouw23 tot 30 jaarEritreaPrimair onderwijs </v>
      </c>
      <c r="B3267" s="159" t="s">
        <v>8</v>
      </c>
      <c r="C3267" s="166">
        <v>42644</v>
      </c>
      <c r="D3267" s="159" t="s">
        <v>7</v>
      </c>
      <c r="E3267" s="159" t="s">
        <v>29</v>
      </c>
      <c r="F3267" s="159" t="s">
        <v>61</v>
      </c>
      <c r="G3267" s="159" t="s">
        <v>24</v>
      </c>
      <c r="H3267" s="174" t="s">
        <v>55</v>
      </c>
      <c r="I3267" s="175">
        <v>0</v>
      </c>
      <c r="J3267" s="23"/>
    </row>
    <row r="3268" spans="1:10" x14ac:dyDescent="0.25">
      <c r="A3268" s="65" t="str">
        <f t="shared" si="50"/>
        <v>Totaal42644Den HaagVrouw23 tot 30 jaarEritreaVoortgezet onderwijs</v>
      </c>
      <c r="B3268" s="159" t="s">
        <v>8</v>
      </c>
      <c r="C3268" s="166">
        <v>42644</v>
      </c>
      <c r="D3268" s="159" t="s">
        <v>7</v>
      </c>
      <c r="E3268" s="159" t="s">
        <v>29</v>
      </c>
      <c r="F3268" s="159" t="s">
        <v>61</v>
      </c>
      <c r="G3268" s="159" t="s">
        <v>24</v>
      </c>
      <c r="H3268" s="174" t="s">
        <v>56</v>
      </c>
      <c r="I3268" s="175">
        <v>0</v>
      </c>
      <c r="J3268" s="23"/>
    </row>
    <row r="3269" spans="1:10" x14ac:dyDescent="0.25">
      <c r="A3269" s="65" t="str">
        <f t="shared" ref="A3269:A3332" si="51">B3269&amp;C3269&amp;D3269&amp;E3269&amp;F3269&amp;G3269&amp;H3269</f>
        <v xml:space="preserve">Totaal42644Den HaagVrouw23 tot 30 jaarEritreaMiddelbaar beroepsonderwijs (mbo) </v>
      </c>
      <c r="B3269" s="159" t="s">
        <v>8</v>
      </c>
      <c r="C3269" s="166">
        <v>42644</v>
      </c>
      <c r="D3269" s="159" t="s">
        <v>7</v>
      </c>
      <c r="E3269" s="159" t="s">
        <v>29</v>
      </c>
      <c r="F3269" s="159" t="s">
        <v>61</v>
      </c>
      <c r="G3269" s="159" t="s">
        <v>24</v>
      </c>
      <c r="H3269" s="174" t="s">
        <v>57</v>
      </c>
      <c r="I3269" s="175">
        <v>0</v>
      </c>
      <c r="J3269" s="23"/>
    </row>
    <row r="3270" spans="1:10" x14ac:dyDescent="0.25">
      <c r="A3270" s="65" t="str">
        <f t="shared" si="51"/>
        <v xml:space="preserve">Totaal42644Den HaagVrouw23 tot 30 jaarEritreaHoger beroepsonderwijs (hbo) </v>
      </c>
      <c r="B3270" s="159" t="s">
        <v>8</v>
      </c>
      <c r="C3270" s="166">
        <v>42644</v>
      </c>
      <c r="D3270" s="159" t="s">
        <v>7</v>
      </c>
      <c r="E3270" s="159" t="s">
        <v>29</v>
      </c>
      <c r="F3270" s="159" t="s">
        <v>61</v>
      </c>
      <c r="G3270" s="159" t="s">
        <v>24</v>
      </c>
      <c r="H3270" s="174" t="s">
        <v>58</v>
      </c>
      <c r="I3270" s="175">
        <v>0</v>
      </c>
      <c r="J3270" s="23"/>
    </row>
    <row r="3271" spans="1:10" x14ac:dyDescent="0.25">
      <c r="A3271" s="65" t="str">
        <f t="shared" si="51"/>
        <v xml:space="preserve">Totaal42644Den HaagVrouw23 tot 30 jaarEritreaWetenschappelijk onderwijs (wo) </v>
      </c>
      <c r="B3271" s="159" t="s">
        <v>8</v>
      </c>
      <c r="C3271" s="166">
        <v>42644</v>
      </c>
      <c r="D3271" s="159" t="s">
        <v>7</v>
      </c>
      <c r="E3271" s="159" t="s">
        <v>29</v>
      </c>
      <c r="F3271" s="159" t="s">
        <v>61</v>
      </c>
      <c r="G3271" s="159" t="s">
        <v>24</v>
      </c>
      <c r="H3271" s="174" t="s">
        <v>59</v>
      </c>
      <c r="I3271" s="175">
        <v>0</v>
      </c>
      <c r="J3271" s="23"/>
    </row>
    <row r="3272" spans="1:10" x14ac:dyDescent="0.25">
      <c r="A3272" s="65" t="str">
        <f t="shared" si="51"/>
        <v>Totaal42644Den HaagVrouw23 tot 30 jaarEritreaGeen onderwijs</v>
      </c>
      <c r="B3272" s="159" t="s">
        <v>8</v>
      </c>
      <c r="C3272" s="166">
        <v>42644</v>
      </c>
      <c r="D3272" s="159" t="s">
        <v>7</v>
      </c>
      <c r="E3272" s="159" t="s">
        <v>29</v>
      </c>
      <c r="F3272" s="159" t="s">
        <v>61</v>
      </c>
      <c r="G3272" s="159" t="s">
        <v>24</v>
      </c>
      <c r="H3272" s="159" t="s">
        <v>60</v>
      </c>
      <c r="I3272" s="175">
        <v>95</v>
      </c>
      <c r="J3272" s="23"/>
    </row>
    <row r="3273" spans="1:10" x14ac:dyDescent="0.25">
      <c r="A3273" s="65" t="str">
        <f t="shared" si="51"/>
        <v>Totaal42644Den HaagVrouw23 tot 30 jaarOverigTotaal</v>
      </c>
      <c r="B3273" s="159" t="s">
        <v>8</v>
      </c>
      <c r="C3273" s="166">
        <v>42644</v>
      </c>
      <c r="D3273" s="159" t="s">
        <v>7</v>
      </c>
      <c r="E3273" s="159" t="s">
        <v>29</v>
      </c>
      <c r="F3273" s="159" t="s">
        <v>61</v>
      </c>
      <c r="G3273" s="159" t="s">
        <v>25</v>
      </c>
      <c r="H3273" s="162" t="s">
        <v>8</v>
      </c>
      <c r="I3273" s="175">
        <v>25</v>
      </c>
      <c r="J3273" s="23"/>
    </row>
    <row r="3274" spans="1:10" x14ac:dyDescent="0.25">
      <c r="A3274" s="65" t="str">
        <f t="shared" si="51"/>
        <v xml:space="preserve">Totaal42644Den HaagVrouw23 tot 30 jaarOverigPrimair onderwijs </v>
      </c>
      <c r="B3274" s="159" t="s">
        <v>8</v>
      </c>
      <c r="C3274" s="166">
        <v>42644</v>
      </c>
      <c r="D3274" s="159" t="s">
        <v>7</v>
      </c>
      <c r="E3274" s="159" t="s">
        <v>29</v>
      </c>
      <c r="F3274" s="159" t="s">
        <v>61</v>
      </c>
      <c r="G3274" s="159" t="s">
        <v>25</v>
      </c>
      <c r="H3274" s="174" t="s">
        <v>55</v>
      </c>
      <c r="I3274" s="175">
        <v>0</v>
      </c>
      <c r="J3274" s="23"/>
    </row>
    <row r="3275" spans="1:10" x14ac:dyDescent="0.25">
      <c r="A3275" s="65" t="str">
        <f t="shared" si="51"/>
        <v>Totaal42644Den HaagVrouw23 tot 30 jaarOverigVoortgezet onderwijs</v>
      </c>
      <c r="B3275" s="159" t="s">
        <v>8</v>
      </c>
      <c r="C3275" s="166">
        <v>42644</v>
      </c>
      <c r="D3275" s="159" t="s">
        <v>7</v>
      </c>
      <c r="E3275" s="159" t="s">
        <v>29</v>
      </c>
      <c r="F3275" s="159" t="s">
        <v>61</v>
      </c>
      <c r="G3275" s="159" t="s">
        <v>25</v>
      </c>
      <c r="H3275" s="174" t="s">
        <v>56</v>
      </c>
      <c r="I3275" s="175">
        <v>0</v>
      </c>
      <c r="J3275" s="23"/>
    </row>
    <row r="3276" spans="1:10" x14ac:dyDescent="0.25">
      <c r="A3276" s="65" t="str">
        <f t="shared" si="51"/>
        <v xml:space="preserve">Totaal42644Den HaagVrouw23 tot 30 jaarOverigMiddelbaar beroepsonderwijs (mbo) </v>
      </c>
      <c r="B3276" s="159" t="s">
        <v>8</v>
      </c>
      <c r="C3276" s="166">
        <v>42644</v>
      </c>
      <c r="D3276" s="159" t="s">
        <v>7</v>
      </c>
      <c r="E3276" s="159" t="s">
        <v>29</v>
      </c>
      <c r="F3276" s="159" t="s">
        <v>61</v>
      </c>
      <c r="G3276" s="159" t="s">
        <v>25</v>
      </c>
      <c r="H3276" s="174" t="s">
        <v>57</v>
      </c>
      <c r="I3276" s="175">
        <v>5</v>
      </c>
      <c r="J3276" s="23"/>
    </row>
    <row r="3277" spans="1:10" x14ac:dyDescent="0.25">
      <c r="A3277" s="65" t="str">
        <f t="shared" si="51"/>
        <v xml:space="preserve">Totaal42644Den HaagVrouw23 tot 30 jaarOverigHoger beroepsonderwijs (hbo) </v>
      </c>
      <c r="B3277" s="159" t="s">
        <v>8</v>
      </c>
      <c r="C3277" s="166">
        <v>42644</v>
      </c>
      <c r="D3277" s="159" t="s">
        <v>7</v>
      </c>
      <c r="E3277" s="159" t="s">
        <v>29</v>
      </c>
      <c r="F3277" s="159" t="s">
        <v>61</v>
      </c>
      <c r="G3277" s="159" t="s">
        <v>25</v>
      </c>
      <c r="H3277" s="174" t="s">
        <v>58</v>
      </c>
      <c r="I3277" s="175">
        <v>0</v>
      </c>
      <c r="J3277" s="23"/>
    </row>
    <row r="3278" spans="1:10" x14ac:dyDescent="0.25">
      <c r="A3278" s="65" t="str">
        <f t="shared" si="51"/>
        <v xml:space="preserve">Totaal42644Den HaagVrouw23 tot 30 jaarOverigWetenschappelijk onderwijs (wo) </v>
      </c>
      <c r="B3278" s="159" t="s">
        <v>8</v>
      </c>
      <c r="C3278" s="166">
        <v>42644</v>
      </c>
      <c r="D3278" s="159" t="s">
        <v>7</v>
      </c>
      <c r="E3278" s="159" t="s">
        <v>29</v>
      </c>
      <c r="F3278" s="159" t="s">
        <v>61</v>
      </c>
      <c r="G3278" s="159" t="s">
        <v>25</v>
      </c>
      <c r="H3278" s="174" t="s">
        <v>59</v>
      </c>
      <c r="I3278" s="175">
        <v>0</v>
      </c>
      <c r="J3278" s="23"/>
    </row>
    <row r="3279" spans="1:10" x14ac:dyDescent="0.25">
      <c r="A3279" s="65" t="str">
        <f t="shared" si="51"/>
        <v>Totaal42644Den HaagVrouw23 tot 30 jaarOverigGeen onderwijs</v>
      </c>
      <c r="B3279" s="159" t="s">
        <v>8</v>
      </c>
      <c r="C3279" s="166">
        <v>42644</v>
      </c>
      <c r="D3279" s="159" t="s">
        <v>7</v>
      </c>
      <c r="E3279" s="159" t="s">
        <v>29</v>
      </c>
      <c r="F3279" s="159" t="s">
        <v>61</v>
      </c>
      <c r="G3279" s="159" t="s">
        <v>25</v>
      </c>
      <c r="H3279" s="159" t="s">
        <v>60</v>
      </c>
      <c r="I3279" s="175">
        <v>20</v>
      </c>
      <c r="J3279" s="23"/>
    </row>
    <row r="3280" spans="1:10" x14ac:dyDescent="0.25">
      <c r="A3280" s="65" t="str">
        <f t="shared" si="51"/>
        <v>Totaal42644G4 (exclusief Den Haag)TotaalTotaalTotaalTotaal</v>
      </c>
      <c r="B3280" s="159" t="s">
        <v>8</v>
      </c>
      <c r="C3280" s="166">
        <v>42644</v>
      </c>
      <c r="D3280" s="159" t="s">
        <v>15</v>
      </c>
      <c r="E3280" s="159" t="s">
        <v>8</v>
      </c>
      <c r="F3280" s="159" t="s">
        <v>8</v>
      </c>
      <c r="G3280" s="159" t="s">
        <v>8</v>
      </c>
      <c r="H3280" s="162" t="s">
        <v>8</v>
      </c>
      <c r="I3280" s="175">
        <v>3610</v>
      </c>
      <c r="J3280" s="23"/>
    </row>
    <row r="3281" spans="1:10" x14ac:dyDescent="0.25">
      <c r="A3281" s="65" t="str">
        <f t="shared" si="51"/>
        <v xml:space="preserve">Totaal42644G4 (exclusief Den Haag)TotaalTotaalTotaalPrimair onderwijs </v>
      </c>
      <c r="B3281" s="159" t="s">
        <v>8</v>
      </c>
      <c r="C3281" s="166">
        <v>42644</v>
      </c>
      <c r="D3281" s="159" t="s">
        <v>15</v>
      </c>
      <c r="E3281" s="159" t="s">
        <v>8</v>
      </c>
      <c r="F3281" s="159" t="s">
        <v>8</v>
      </c>
      <c r="G3281" s="159" t="s">
        <v>8</v>
      </c>
      <c r="H3281" s="174" t="s">
        <v>55</v>
      </c>
      <c r="I3281" s="175">
        <v>625</v>
      </c>
      <c r="J3281" s="23"/>
    </row>
    <row r="3282" spans="1:10" x14ac:dyDescent="0.25">
      <c r="A3282" s="65" t="str">
        <f t="shared" si="51"/>
        <v>Totaal42644G4 (exclusief Den Haag)TotaalTotaalTotaalVoortgezet onderwijs</v>
      </c>
      <c r="B3282" s="159" t="s">
        <v>8</v>
      </c>
      <c r="C3282" s="166">
        <v>42644</v>
      </c>
      <c r="D3282" s="159" t="s">
        <v>15</v>
      </c>
      <c r="E3282" s="159" t="s">
        <v>8</v>
      </c>
      <c r="F3282" s="159" t="s">
        <v>8</v>
      </c>
      <c r="G3282" s="159" t="s">
        <v>8</v>
      </c>
      <c r="H3282" s="174" t="s">
        <v>56</v>
      </c>
      <c r="I3282" s="175">
        <v>365</v>
      </c>
      <c r="J3282" s="23"/>
    </row>
    <row r="3283" spans="1:10" x14ac:dyDescent="0.25">
      <c r="A3283" s="65" t="str">
        <f t="shared" si="51"/>
        <v xml:space="preserve">Totaal42644G4 (exclusief Den Haag)TotaalTotaalTotaalMiddelbaar beroepsonderwijs (mbo) </v>
      </c>
      <c r="B3283" s="159" t="s">
        <v>8</v>
      </c>
      <c r="C3283" s="166">
        <v>42644</v>
      </c>
      <c r="D3283" s="159" t="s">
        <v>15</v>
      </c>
      <c r="E3283" s="159" t="s">
        <v>8</v>
      </c>
      <c r="F3283" s="159" t="s">
        <v>8</v>
      </c>
      <c r="G3283" s="159" t="s">
        <v>8</v>
      </c>
      <c r="H3283" s="174" t="s">
        <v>57</v>
      </c>
      <c r="I3283" s="175">
        <v>85</v>
      </c>
      <c r="J3283" s="23"/>
    </row>
    <row r="3284" spans="1:10" x14ac:dyDescent="0.25">
      <c r="A3284" s="65" t="str">
        <f t="shared" si="51"/>
        <v xml:space="preserve">Totaal42644G4 (exclusief Den Haag)TotaalTotaalTotaalHoger beroepsonderwijs (hbo) </v>
      </c>
      <c r="B3284" s="159" t="s">
        <v>8</v>
      </c>
      <c r="C3284" s="166">
        <v>42644</v>
      </c>
      <c r="D3284" s="159" t="s">
        <v>15</v>
      </c>
      <c r="E3284" s="159" t="s">
        <v>8</v>
      </c>
      <c r="F3284" s="159" t="s">
        <v>8</v>
      </c>
      <c r="G3284" s="159" t="s">
        <v>8</v>
      </c>
      <c r="H3284" s="174" t="s">
        <v>58</v>
      </c>
      <c r="I3284" s="175">
        <v>20</v>
      </c>
      <c r="J3284" s="23"/>
    </row>
    <row r="3285" spans="1:10" x14ac:dyDescent="0.25">
      <c r="A3285" s="65" t="str">
        <f t="shared" si="51"/>
        <v xml:space="preserve">Totaal42644G4 (exclusief Den Haag)TotaalTotaalTotaalWetenschappelijk onderwijs (wo) </v>
      </c>
      <c r="B3285" s="159" t="s">
        <v>8</v>
      </c>
      <c r="C3285" s="166">
        <v>42644</v>
      </c>
      <c r="D3285" s="159" t="s">
        <v>15</v>
      </c>
      <c r="E3285" s="159" t="s">
        <v>8</v>
      </c>
      <c r="F3285" s="159" t="s">
        <v>8</v>
      </c>
      <c r="G3285" s="159" t="s">
        <v>8</v>
      </c>
      <c r="H3285" s="174" t="s">
        <v>59</v>
      </c>
      <c r="I3285" s="175">
        <v>10</v>
      </c>
      <c r="J3285" s="23"/>
    </row>
    <row r="3286" spans="1:10" x14ac:dyDescent="0.25">
      <c r="A3286" s="65" t="str">
        <f t="shared" si="51"/>
        <v>Totaal42644G4 (exclusief Den Haag)TotaalTotaalTotaalGeen onderwijs</v>
      </c>
      <c r="B3286" s="159" t="s">
        <v>8</v>
      </c>
      <c r="C3286" s="166">
        <v>42644</v>
      </c>
      <c r="D3286" s="159" t="s">
        <v>15</v>
      </c>
      <c r="E3286" s="159" t="s">
        <v>8</v>
      </c>
      <c r="F3286" s="159" t="s">
        <v>8</v>
      </c>
      <c r="G3286" s="159" t="s">
        <v>8</v>
      </c>
      <c r="H3286" s="159" t="s">
        <v>60</v>
      </c>
      <c r="I3286" s="175">
        <v>2560</v>
      </c>
      <c r="J3286" s="23"/>
    </row>
    <row r="3287" spans="1:10" x14ac:dyDescent="0.25">
      <c r="A3287" s="65" t="str">
        <f t="shared" si="51"/>
        <v>Totaal42644G4 (exclusief Den Haag)TotaalTotaalSyriëTotaal</v>
      </c>
      <c r="B3287" s="159" t="s">
        <v>8</v>
      </c>
      <c r="C3287" s="166">
        <v>42644</v>
      </c>
      <c r="D3287" s="159" t="s">
        <v>15</v>
      </c>
      <c r="E3287" s="159" t="s">
        <v>8</v>
      </c>
      <c r="F3287" s="159" t="s">
        <v>8</v>
      </c>
      <c r="G3287" s="159" t="s">
        <v>23</v>
      </c>
      <c r="H3287" s="162" t="s">
        <v>8</v>
      </c>
      <c r="I3287" s="175">
        <v>2020</v>
      </c>
      <c r="J3287" s="23"/>
    </row>
    <row r="3288" spans="1:10" x14ac:dyDescent="0.25">
      <c r="A3288" s="65" t="str">
        <f t="shared" si="51"/>
        <v xml:space="preserve">Totaal42644G4 (exclusief Den Haag)TotaalTotaalSyriëPrimair onderwijs </v>
      </c>
      <c r="B3288" s="159" t="s">
        <v>8</v>
      </c>
      <c r="C3288" s="166">
        <v>42644</v>
      </c>
      <c r="D3288" s="159" t="s">
        <v>15</v>
      </c>
      <c r="E3288" s="159" t="s">
        <v>8</v>
      </c>
      <c r="F3288" s="159" t="s">
        <v>8</v>
      </c>
      <c r="G3288" s="159" t="s">
        <v>23</v>
      </c>
      <c r="H3288" s="174" t="s">
        <v>55</v>
      </c>
      <c r="I3288" s="175">
        <v>430</v>
      </c>
      <c r="J3288" s="23"/>
    </row>
    <row r="3289" spans="1:10" x14ac:dyDescent="0.25">
      <c r="A3289" s="65" t="str">
        <f t="shared" si="51"/>
        <v>Totaal42644G4 (exclusief Den Haag)TotaalTotaalSyriëVoortgezet onderwijs</v>
      </c>
      <c r="B3289" s="159" t="s">
        <v>8</v>
      </c>
      <c r="C3289" s="166">
        <v>42644</v>
      </c>
      <c r="D3289" s="159" t="s">
        <v>15</v>
      </c>
      <c r="E3289" s="159" t="s">
        <v>8</v>
      </c>
      <c r="F3289" s="159" t="s">
        <v>8</v>
      </c>
      <c r="G3289" s="159" t="s">
        <v>23</v>
      </c>
      <c r="H3289" s="174" t="s">
        <v>56</v>
      </c>
      <c r="I3289" s="175">
        <v>215</v>
      </c>
      <c r="J3289" s="23"/>
    </row>
    <row r="3290" spans="1:10" x14ac:dyDescent="0.25">
      <c r="A3290" s="65" t="str">
        <f t="shared" si="51"/>
        <v xml:space="preserve">Totaal42644G4 (exclusief Den Haag)TotaalTotaalSyriëMiddelbaar beroepsonderwijs (mbo) </v>
      </c>
      <c r="B3290" s="159" t="s">
        <v>8</v>
      </c>
      <c r="C3290" s="166">
        <v>42644</v>
      </c>
      <c r="D3290" s="159" t="s">
        <v>15</v>
      </c>
      <c r="E3290" s="159" t="s">
        <v>8</v>
      </c>
      <c r="F3290" s="159" t="s">
        <v>8</v>
      </c>
      <c r="G3290" s="159" t="s">
        <v>23</v>
      </c>
      <c r="H3290" s="174" t="s">
        <v>57</v>
      </c>
      <c r="I3290" s="175">
        <v>35</v>
      </c>
      <c r="J3290" s="23"/>
    </row>
    <row r="3291" spans="1:10" x14ac:dyDescent="0.25">
      <c r="A3291" s="65" t="str">
        <f t="shared" si="51"/>
        <v xml:space="preserve">Totaal42644G4 (exclusief Den Haag)TotaalTotaalSyriëHoger beroepsonderwijs (hbo) </v>
      </c>
      <c r="B3291" s="159" t="s">
        <v>8</v>
      </c>
      <c r="C3291" s="166">
        <v>42644</v>
      </c>
      <c r="D3291" s="159" t="s">
        <v>15</v>
      </c>
      <c r="E3291" s="159" t="s">
        <v>8</v>
      </c>
      <c r="F3291" s="159" t="s">
        <v>8</v>
      </c>
      <c r="G3291" s="159" t="s">
        <v>23</v>
      </c>
      <c r="H3291" s="174" t="s">
        <v>58</v>
      </c>
      <c r="I3291" s="175">
        <v>10</v>
      </c>
      <c r="J3291" s="23"/>
    </row>
    <row r="3292" spans="1:10" x14ac:dyDescent="0.25">
      <c r="A3292" s="65" t="str">
        <f t="shared" si="51"/>
        <v xml:space="preserve">Totaal42644G4 (exclusief Den Haag)TotaalTotaalSyriëWetenschappelijk onderwijs (wo) </v>
      </c>
      <c r="B3292" s="159" t="s">
        <v>8</v>
      </c>
      <c r="C3292" s="166">
        <v>42644</v>
      </c>
      <c r="D3292" s="159" t="s">
        <v>15</v>
      </c>
      <c r="E3292" s="159" t="s">
        <v>8</v>
      </c>
      <c r="F3292" s="159" t="s">
        <v>8</v>
      </c>
      <c r="G3292" s="159" t="s">
        <v>23</v>
      </c>
      <c r="H3292" s="174" t="s">
        <v>59</v>
      </c>
      <c r="I3292" s="175">
        <v>5</v>
      </c>
      <c r="J3292" s="23"/>
    </row>
    <row r="3293" spans="1:10" x14ac:dyDescent="0.25">
      <c r="A3293" s="65" t="str">
        <f t="shared" si="51"/>
        <v>Totaal42644G4 (exclusief Den Haag)TotaalTotaalSyriëGeen onderwijs</v>
      </c>
      <c r="B3293" s="159" t="s">
        <v>8</v>
      </c>
      <c r="C3293" s="166">
        <v>42644</v>
      </c>
      <c r="D3293" s="159" t="s">
        <v>15</v>
      </c>
      <c r="E3293" s="159" t="s">
        <v>8</v>
      </c>
      <c r="F3293" s="159" t="s">
        <v>8</v>
      </c>
      <c r="G3293" s="159" t="s">
        <v>23</v>
      </c>
      <c r="H3293" s="159" t="s">
        <v>60</v>
      </c>
      <c r="I3293" s="175">
        <v>1335</v>
      </c>
      <c r="J3293" s="23"/>
    </row>
    <row r="3294" spans="1:10" x14ac:dyDescent="0.25">
      <c r="A3294" s="65" t="str">
        <f t="shared" si="51"/>
        <v>Totaal42644G4 (exclusief Den Haag)TotaalTotaalEritreaTotaal</v>
      </c>
      <c r="B3294" s="159" t="s">
        <v>8</v>
      </c>
      <c r="C3294" s="166">
        <v>42644</v>
      </c>
      <c r="D3294" s="159" t="s">
        <v>15</v>
      </c>
      <c r="E3294" s="159" t="s">
        <v>8</v>
      </c>
      <c r="F3294" s="159" t="s">
        <v>8</v>
      </c>
      <c r="G3294" s="159" t="s">
        <v>24</v>
      </c>
      <c r="H3294" s="162" t="s">
        <v>8</v>
      </c>
      <c r="I3294" s="175">
        <v>845</v>
      </c>
      <c r="J3294" s="23"/>
    </row>
    <row r="3295" spans="1:10" x14ac:dyDescent="0.25">
      <c r="A3295" s="65" t="str">
        <f t="shared" si="51"/>
        <v xml:space="preserve">Totaal42644G4 (exclusief Den Haag)TotaalTotaalEritreaPrimair onderwijs </v>
      </c>
      <c r="B3295" s="159" t="s">
        <v>8</v>
      </c>
      <c r="C3295" s="166">
        <v>42644</v>
      </c>
      <c r="D3295" s="159" t="s">
        <v>15</v>
      </c>
      <c r="E3295" s="159" t="s">
        <v>8</v>
      </c>
      <c r="F3295" s="159" t="s">
        <v>8</v>
      </c>
      <c r="G3295" s="159" t="s">
        <v>24</v>
      </c>
      <c r="H3295" s="174" t="s">
        <v>55</v>
      </c>
      <c r="I3295" s="175">
        <v>55</v>
      </c>
      <c r="J3295" s="23"/>
    </row>
    <row r="3296" spans="1:10" x14ac:dyDescent="0.25">
      <c r="A3296" s="65" t="str">
        <f t="shared" si="51"/>
        <v>Totaal42644G4 (exclusief Den Haag)TotaalTotaalEritreaVoortgezet onderwijs</v>
      </c>
      <c r="B3296" s="159" t="s">
        <v>8</v>
      </c>
      <c r="C3296" s="166">
        <v>42644</v>
      </c>
      <c r="D3296" s="159" t="s">
        <v>15</v>
      </c>
      <c r="E3296" s="159" t="s">
        <v>8</v>
      </c>
      <c r="F3296" s="159" t="s">
        <v>8</v>
      </c>
      <c r="G3296" s="159" t="s">
        <v>24</v>
      </c>
      <c r="H3296" s="174" t="s">
        <v>56</v>
      </c>
      <c r="I3296" s="175">
        <v>30</v>
      </c>
      <c r="J3296" s="23"/>
    </row>
    <row r="3297" spans="1:10" x14ac:dyDescent="0.25">
      <c r="A3297" s="65" t="str">
        <f t="shared" si="51"/>
        <v xml:space="preserve">Totaal42644G4 (exclusief Den Haag)TotaalTotaalEritreaMiddelbaar beroepsonderwijs (mbo) </v>
      </c>
      <c r="B3297" s="159" t="s">
        <v>8</v>
      </c>
      <c r="C3297" s="166">
        <v>42644</v>
      </c>
      <c r="D3297" s="159" t="s">
        <v>15</v>
      </c>
      <c r="E3297" s="159" t="s">
        <v>8</v>
      </c>
      <c r="F3297" s="159" t="s">
        <v>8</v>
      </c>
      <c r="G3297" s="159" t="s">
        <v>24</v>
      </c>
      <c r="H3297" s="174" t="s">
        <v>57</v>
      </c>
      <c r="I3297" s="175">
        <v>10</v>
      </c>
      <c r="J3297" s="23"/>
    </row>
    <row r="3298" spans="1:10" x14ac:dyDescent="0.25">
      <c r="A3298" s="65" t="str">
        <f t="shared" si="51"/>
        <v xml:space="preserve">Totaal42644G4 (exclusief Den Haag)TotaalTotaalEritreaHoger beroepsonderwijs (hbo) </v>
      </c>
      <c r="B3298" s="159" t="s">
        <v>8</v>
      </c>
      <c r="C3298" s="166">
        <v>42644</v>
      </c>
      <c r="D3298" s="159" t="s">
        <v>15</v>
      </c>
      <c r="E3298" s="159" t="s">
        <v>8</v>
      </c>
      <c r="F3298" s="159" t="s">
        <v>8</v>
      </c>
      <c r="G3298" s="159" t="s">
        <v>24</v>
      </c>
      <c r="H3298" s="174" t="s">
        <v>58</v>
      </c>
      <c r="I3298" s="175">
        <v>0</v>
      </c>
      <c r="J3298" s="23"/>
    </row>
    <row r="3299" spans="1:10" x14ac:dyDescent="0.25">
      <c r="A3299" s="65" t="str">
        <f t="shared" si="51"/>
        <v xml:space="preserve">Totaal42644G4 (exclusief Den Haag)TotaalTotaalEritreaWetenschappelijk onderwijs (wo) </v>
      </c>
      <c r="B3299" s="159" t="s">
        <v>8</v>
      </c>
      <c r="C3299" s="166">
        <v>42644</v>
      </c>
      <c r="D3299" s="159" t="s">
        <v>15</v>
      </c>
      <c r="E3299" s="159" t="s">
        <v>8</v>
      </c>
      <c r="F3299" s="159" t="s">
        <v>8</v>
      </c>
      <c r="G3299" s="159" t="s">
        <v>24</v>
      </c>
      <c r="H3299" s="174" t="s">
        <v>59</v>
      </c>
      <c r="I3299" s="175">
        <v>0</v>
      </c>
      <c r="J3299" s="23"/>
    </row>
    <row r="3300" spans="1:10" x14ac:dyDescent="0.25">
      <c r="A3300" s="65" t="str">
        <f t="shared" si="51"/>
        <v>Totaal42644G4 (exclusief Den Haag)TotaalTotaalEritreaGeen onderwijs</v>
      </c>
      <c r="B3300" s="159" t="s">
        <v>8</v>
      </c>
      <c r="C3300" s="166">
        <v>42644</v>
      </c>
      <c r="D3300" s="159" t="s">
        <v>15</v>
      </c>
      <c r="E3300" s="159" t="s">
        <v>8</v>
      </c>
      <c r="F3300" s="159" t="s">
        <v>8</v>
      </c>
      <c r="G3300" s="159" t="s">
        <v>24</v>
      </c>
      <c r="H3300" s="159" t="s">
        <v>60</v>
      </c>
      <c r="I3300" s="175">
        <v>755</v>
      </c>
      <c r="J3300" s="23"/>
    </row>
    <row r="3301" spans="1:10" x14ac:dyDescent="0.25">
      <c r="A3301" s="65" t="str">
        <f t="shared" si="51"/>
        <v>Totaal42644G4 (exclusief Den Haag)TotaalTotaalOverigTotaal</v>
      </c>
      <c r="B3301" s="159" t="s">
        <v>8</v>
      </c>
      <c r="C3301" s="166">
        <v>42644</v>
      </c>
      <c r="D3301" s="159" t="s">
        <v>15</v>
      </c>
      <c r="E3301" s="159" t="s">
        <v>8</v>
      </c>
      <c r="F3301" s="159" t="s">
        <v>8</v>
      </c>
      <c r="G3301" s="159" t="s">
        <v>25</v>
      </c>
      <c r="H3301" s="162" t="s">
        <v>8</v>
      </c>
      <c r="I3301" s="175">
        <v>750</v>
      </c>
      <c r="J3301" s="23"/>
    </row>
    <row r="3302" spans="1:10" x14ac:dyDescent="0.25">
      <c r="A3302" s="65" t="str">
        <f t="shared" si="51"/>
        <v xml:space="preserve">Totaal42644G4 (exclusief Den Haag)TotaalTotaalOverigPrimair onderwijs </v>
      </c>
      <c r="B3302" s="159" t="s">
        <v>8</v>
      </c>
      <c r="C3302" s="166">
        <v>42644</v>
      </c>
      <c r="D3302" s="159" t="s">
        <v>15</v>
      </c>
      <c r="E3302" s="159" t="s">
        <v>8</v>
      </c>
      <c r="F3302" s="159" t="s">
        <v>8</v>
      </c>
      <c r="G3302" s="159" t="s">
        <v>25</v>
      </c>
      <c r="H3302" s="174" t="s">
        <v>55</v>
      </c>
      <c r="I3302" s="175">
        <v>140</v>
      </c>
      <c r="J3302" s="23"/>
    </row>
    <row r="3303" spans="1:10" x14ac:dyDescent="0.25">
      <c r="A3303" s="65" t="str">
        <f t="shared" si="51"/>
        <v>Totaal42644G4 (exclusief Den Haag)TotaalTotaalOverigVoortgezet onderwijs</v>
      </c>
      <c r="B3303" s="159" t="s">
        <v>8</v>
      </c>
      <c r="C3303" s="166">
        <v>42644</v>
      </c>
      <c r="D3303" s="159" t="s">
        <v>15</v>
      </c>
      <c r="E3303" s="159" t="s">
        <v>8</v>
      </c>
      <c r="F3303" s="159" t="s">
        <v>8</v>
      </c>
      <c r="G3303" s="159" t="s">
        <v>25</v>
      </c>
      <c r="H3303" s="174" t="s">
        <v>56</v>
      </c>
      <c r="I3303" s="175">
        <v>120</v>
      </c>
      <c r="J3303" s="23"/>
    </row>
    <row r="3304" spans="1:10" x14ac:dyDescent="0.25">
      <c r="A3304" s="65" t="str">
        <f t="shared" si="51"/>
        <v xml:space="preserve">Totaal42644G4 (exclusief Den Haag)TotaalTotaalOverigMiddelbaar beroepsonderwijs (mbo) </v>
      </c>
      <c r="B3304" s="159" t="s">
        <v>8</v>
      </c>
      <c r="C3304" s="166">
        <v>42644</v>
      </c>
      <c r="D3304" s="159" t="s">
        <v>15</v>
      </c>
      <c r="E3304" s="159" t="s">
        <v>8</v>
      </c>
      <c r="F3304" s="159" t="s">
        <v>8</v>
      </c>
      <c r="G3304" s="159" t="s">
        <v>25</v>
      </c>
      <c r="H3304" s="174" t="s">
        <v>57</v>
      </c>
      <c r="I3304" s="175">
        <v>35</v>
      </c>
      <c r="J3304" s="23"/>
    </row>
    <row r="3305" spans="1:10" x14ac:dyDescent="0.25">
      <c r="A3305" s="65" t="str">
        <f t="shared" si="51"/>
        <v xml:space="preserve">Totaal42644G4 (exclusief Den Haag)TotaalTotaalOverigHoger beroepsonderwijs (hbo) </v>
      </c>
      <c r="B3305" s="159" t="s">
        <v>8</v>
      </c>
      <c r="C3305" s="166">
        <v>42644</v>
      </c>
      <c r="D3305" s="159" t="s">
        <v>15</v>
      </c>
      <c r="E3305" s="159" t="s">
        <v>8</v>
      </c>
      <c r="F3305" s="159" t="s">
        <v>8</v>
      </c>
      <c r="G3305" s="159" t="s">
        <v>25</v>
      </c>
      <c r="H3305" s="174" t="s">
        <v>58</v>
      </c>
      <c r="I3305" s="175">
        <v>10</v>
      </c>
      <c r="J3305" s="23"/>
    </row>
    <row r="3306" spans="1:10" x14ac:dyDescent="0.25">
      <c r="A3306" s="65" t="str">
        <f t="shared" si="51"/>
        <v xml:space="preserve">Totaal42644G4 (exclusief Den Haag)TotaalTotaalOverigWetenschappelijk onderwijs (wo) </v>
      </c>
      <c r="B3306" s="159" t="s">
        <v>8</v>
      </c>
      <c r="C3306" s="166">
        <v>42644</v>
      </c>
      <c r="D3306" s="159" t="s">
        <v>15</v>
      </c>
      <c r="E3306" s="159" t="s">
        <v>8</v>
      </c>
      <c r="F3306" s="159" t="s">
        <v>8</v>
      </c>
      <c r="G3306" s="159" t="s">
        <v>25</v>
      </c>
      <c r="H3306" s="174" t="s">
        <v>59</v>
      </c>
      <c r="I3306" s="175">
        <v>5</v>
      </c>
      <c r="J3306" s="23"/>
    </row>
    <row r="3307" spans="1:10" x14ac:dyDescent="0.25">
      <c r="A3307" s="65" t="str">
        <f t="shared" si="51"/>
        <v>Totaal42644G4 (exclusief Den Haag)TotaalTotaalOverigGeen onderwijs</v>
      </c>
      <c r="B3307" s="159" t="s">
        <v>8</v>
      </c>
      <c r="C3307" s="166">
        <v>42644</v>
      </c>
      <c r="D3307" s="159" t="s">
        <v>15</v>
      </c>
      <c r="E3307" s="159" t="s">
        <v>8</v>
      </c>
      <c r="F3307" s="159" t="s">
        <v>8</v>
      </c>
      <c r="G3307" s="159" t="s">
        <v>25</v>
      </c>
      <c r="H3307" s="159" t="s">
        <v>60</v>
      </c>
      <c r="I3307" s="175">
        <v>470</v>
      </c>
      <c r="J3307" s="23"/>
    </row>
    <row r="3308" spans="1:10" x14ac:dyDescent="0.25">
      <c r="A3308" s="65" t="str">
        <f t="shared" si="51"/>
        <v>Totaal42644G4 (exclusief Den Haag)Totaal0 tot 23 jaarTotaalTotaal</v>
      </c>
      <c r="B3308" s="159" t="s">
        <v>8</v>
      </c>
      <c r="C3308" s="166">
        <v>42644</v>
      </c>
      <c r="D3308" s="159" t="s">
        <v>15</v>
      </c>
      <c r="E3308" s="159" t="s">
        <v>8</v>
      </c>
      <c r="F3308" s="159" t="s">
        <v>26</v>
      </c>
      <c r="G3308" s="159" t="s">
        <v>8</v>
      </c>
      <c r="H3308" s="162" t="s">
        <v>8</v>
      </c>
      <c r="I3308" s="175">
        <v>1975</v>
      </c>
      <c r="J3308" s="23"/>
    </row>
    <row r="3309" spans="1:10" x14ac:dyDescent="0.25">
      <c r="A3309" s="65" t="str">
        <f t="shared" si="51"/>
        <v xml:space="preserve">Totaal42644G4 (exclusief Den Haag)Totaal0 tot 23 jaarTotaalPrimair onderwijs </v>
      </c>
      <c r="B3309" s="159" t="s">
        <v>8</v>
      </c>
      <c r="C3309" s="166">
        <v>42644</v>
      </c>
      <c r="D3309" s="159" t="s">
        <v>15</v>
      </c>
      <c r="E3309" s="159" t="s">
        <v>8</v>
      </c>
      <c r="F3309" s="159" t="s">
        <v>26</v>
      </c>
      <c r="G3309" s="159" t="s">
        <v>8</v>
      </c>
      <c r="H3309" s="174" t="s">
        <v>55</v>
      </c>
      <c r="I3309" s="175">
        <v>625</v>
      </c>
      <c r="J3309" s="23"/>
    </row>
    <row r="3310" spans="1:10" x14ac:dyDescent="0.25">
      <c r="A3310" s="65" t="str">
        <f t="shared" si="51"/>
        <v>Totaal42644G4 (exclusief Den Haag)Totaal0 tot 23 jaarTotaalVoortgezet onderwijs</v>
      </c>
      <c r="B3310" s="159" t="s">
        <v>8</v>
      </c>
      <c r="C3310" s="166">
        <v>42644</v>
      </c>
      <c r="D3310" s="159" t="s">
        <v>15</v>
      </c>
      <c r="E3310" s="159" t="s">
        <v>8</v>
      </c>
      <c r="F3310" s="159" t="s">
        <v>26</v>
      </c>
      <c r="G3310" s="159" t="s">
        <v>8</v>
      </c>
      <c r="H3310" s="174" t="s">
        <v>56</v>
      </c>
      <c r="I3310" s="175">
        <v>360</v>
      </c>
      <c r="J3310" s="23"/>
    </row>
    <row r="3311" spans="1:10" x14ac:dyDescent="0.25">
      <c r="A3311" s="65" t="str">
        <f t="shared" si="51"/>
        <v xml:space="preserve">Totaal42644G4 (exclusief Den Haag)Totaal0 tot 23 jaarTotaalMiddelbaar beroepsonderwijs (mbo) </v>
      </c>
      <c r="B3311" s="159" t="s">
        <v>8</v>
      </c>
      <c r="C3311" s="166">
        <v>42644</v>
      </c>
      <c r="D3311" s="159" t="s">
        <v>15</v>
      </c>
      <c r="E3311" s="159" t="s">
        <v>8</v>
      </c>
      <c r="F3311" s="159" t="s">
        <v>26</v>
      </c>
      <c r="G3311" s="159" t="s">
        <v>8</v>
      </c>
      <c r="H3311" s="174" t="s">
        <v>57</v>
      </c>
      <c r="I3311" s="175">
        <v>55</v>
      </c>
      <c r="J3311" s="23"/>
    </row>
    <row r="3312" spans="1:10" x14ac:dyDescent="0.25">
      <c r="A3312" s="65" t="str">
        <f t="shared" si="51"/>
        <v xml:space="preserve">Totaal42644G4 (exclusief Den Haag)Totaal0 tot 23 jaarTotaalHoger beroepsonderwijs (hbo) </v>
      </c>
      <c r="B3312" s="159" t="s">
        <v>8</v>
      </c>
      <c r="C3312" s="166">
        <v>42644</v>
      </c>
      <c r="D3312" s="159" t="s">
        <v>15</v>
      </c>
      <c r="E3312" s="159" t="s">
        <v>8</v>
      </c>
      <c r="F3312" s="159" t="s">
        <v>26</v>
      </c>
      <c r="G3312" s="159" t="s">
        <v>8</v>
      </c>
      <c r="H3312" s="174" t="s">
        <v>58</v>
      </c>
      <c r="I3312" s="175">
        <v>5</v>
      </c>
      <c r="J3312" s="23"/>
    </row>
    <row r="3313" spans="1:10" x14ac:dyDescent="0.25">
      <c r="A3313" s="65" t="str">
        <f t="shared" si="51"/>
        <v xml:space="preserve">Totaal42644G4 (exclusief Den Haag)Totaal0 tot 23 jaarTotaalWetenschappelijk onderwijs (wo) </v>
      </c>
      <c r="B3313" s="159" t="s">
        <v>8</v>
      </c>
      <c r="C3313" s="166">
        <v>42644</v>
      </c>
      <c r="D3313" s="159" t="s">
        <v>15</v>
      </c>
      <c r="E3313" s="159" t="s">
        <v>8</v>
      </c>
      <c r="F3313" s="159" t="s">
        <v>26</v>
      </c>
      <c r="G3313" s="159" t="s">
        <v>8</v>
      </c>
      <c r="H3313" s="174" t="s">
        <v>59</v>
      </c>
      <c r="I3313" s="175">
        <v>0</v>
      </c>
      <c r="J3313" s="23"/>
    </row>
    <row r="3314" spans="1:10" x14ac:dyDescent="0.25">
      <c r="A3314" s="65" t="str">
        <f t="shared" si="51"/>
        <v>Totaal42644G4 (exclusief Den Haag)Totaal0 tot 23 jaarTotaalGeen onderwijs</v>
      </c>
      <c r="B3314" s="159" t="s">
        <v>8</v>
      </c>
      <c r="C3314" s="166">
        <v>42644</v>
      </c>
      <c r="D3314" s="159" t="s">
        <v>15</v>
      </c>
      <c r="E3314" s="159" t="s">
        <v>8</v>
      </c>
      <c r="F3314" s="159" t="s">
        <v>26</v>
      </c>
      <c r="G3314" s="159" t="s">
        <v>8</v>
      </c>
      <c r="H3314" s="159" t="s">
        <v>60</v>
      </c>
      <c r="I3314" s="175">
        <v>975</v>
      </c>
      <c r="J3314" s="23"/>
    </row>
    <row r="3315" spans="1:10" x14ac:dyDescent="0.25">
      <c r="A3315" s="65" t="str">
        <f t="shared" si="51"/>
        <v>Totaal42644G4 (exclusief Den Haag)Totaal0 tot 23 jaarSyriëTotaal</v>
      </c>
      <c r="B3315" s="159" t="s">
        <v>8</v>
      </c>
      <c r="C3315" s="166">
        <v>42644</v>
      </c>
      <c r="D3315" s="159" t="s">
        <v>15</v>
      </c>
      <c r="E3315" s="159" t="s">
        <v>8</v>
      </c>
      <c r="F3315" s="159" t="s">
        <v>26</v>
      </c>
      <c r="G3315" s="159" t="s">
        <v>23</v>
      </c>
      <c r="H3315" s="162" t="s">
        <v>8</v>
      </c>
      <c r="I3315" s="175">
        <v>1215</v>
      </c>
      <c r="J3315" s="23"/>
    </row>
    <row r="3316" spans="1:10" x14ac:dyDescent="0.25">
      <c r="A3316" s="65" t="str">
        <f t="shared" si="51"/>
        <v xml:space="preserve">Totaal42644G4 (exclusief Den Haag)Totaal0 tot 23 jaarSyriëPrimair onderwijs </v>
      </c>
      <c r="B3316" s="159" t="s">
        <v>8</v>
      </c>
      <c r="C3316" s="166">
        <v>42644</v>
      </c>
      <c r="D3316" s="159" t="s">
        <v>15</v>
      </c>
      <c r="E3316" s="159" t="s">
        <v>8</v>
      </c>
      <c r="F3316" s="159" t="s">
        <v>26</v>
      </c>
      <c r="G3316" s="159" t="s">
        <v>23</v>
      </c>
      <c r="H3316" s="174" t="s">
        <v>55</v>
      </c>
      <c r="I3316" s="175">
        <v>430</v>
      </c>
      <c r="J3316" s="23"/>
    </row>
    <row r="3317" spans="1:10" x14ac:dyDescent="0.25">
      <c r="A3317" s="65" t="str">
        <f t="shared" si="51"/>
        <v>Totaal42644G4 (exclusief Den Haag)Totaal0 tot 23 jaarSyriëVoortgezet onderwijs</v>
      </c>
      <c r="B3317" s="159" t="s">
        <v>8</v>
      </c>
      <c r="C3317" s="166">
        <v>42644</v>
      </c>
      <c r="D3317" s="159" t="s">
        <v>15</v>
      </c>
      <c r="E3317" s="159" t="s">
        <v>8</v>
      </c>
      <c r="F3317" s="159" t="s">
        <v>26</v>
      </c>
      <c r="G3317" s="159" t="s">
        <v>23</v>
      </c>
      <c r="H3317" s="174" t="s">
        <v>56</v>
      </c>
      <c r="I3317" s="175">
        <v>215</v>
      </c>
      <c r="J3317" s="23"/>
    </row>
    <row r="3318" spans="1:10" x14ac:dyDescent="0.25">
      <c r="A3318" s="65" t="str">
        <f t="shared" si="51"/>
        <v xml:space="preserve">Totaal42644G4 (exclusief Den Haag)Totaal0 tot 23 jaarSyriëMiddelbaar beroepsonderwijs (mbo) </v>
      </c>
      <c r="B3318" s="159" t="s">
        <v>8</v>
      </c>
      <c r="C3318" s="166">
        <v>42644</v>
      </c>
      <c r="D3318" s="159" t="s">
        <v>15</v>
      </c>
      <c r="E3318" s="159" t="s">
        <v>8</v>
      </c>
      <c r="F3318" s="159" t="s">
        <v>26</v>
      </c>
      <c r="G3318" s="159" t="s">
        <v>23</v>
      </c>
      <c r="H3318" s="174" t="s">
        <v>57</v>
      </c>
      <c r="I3318" s="175">
        <v>25</v>
      </c>
      <c r="J3318" s="23"/>
    </row>
    <row r="3319" spans="1:10" x14ac:dyDescent="0.25">
      <c r="A3319" s="65" t="str">
        <f t="shared" si="51"/>
        <v xml:space="preserve">Totaal42644G4 (exclusief Den Haag)Totaal0 tot 23 jaarSyriëHoger beroepsonderwijs (hbo) </v>
      </c>
      <c r="B3319" s="159" t="s">
        <v>8</v>
      </c>
      <c r="C3319" s="166">
        <v>42644</v>
      </c>
      <c r="D3319" s="159" t="s">
        <v>15</v>
      </c>
      <c r="E3319" s="159" t="s">
        <v>8</v>
      </c>
      <c r="F3319" s="159" t="s">
        <v>26</v>
      </c>
      <c r="G3319" s="159" t="s">
        <v>23</v>
      </c>
      <c r="H3319" s="174" t="s">
        <v>58</v>
      </c>
      <c r="I3319" s="175">
        <v>0</v>
      </c>
      <c r="J3319" s="23"/>
    </row>
    <row r="3320" spans="1:10" x14ac:dyDescent="0.25">
      <c r="A3320" s="65" t="str">
        <f t="shared" si="51"/>
        <v xml:space="preserve">Totaal42644G4 (exclusief Den Haag)Totaal0 tot 23 jaarSyriëWetenschappelijk onderwijs (wo) </v>
      </c>
      <c r="B3320" s="159" t="s">
        <v>8</v>
      </c>
      <c r="C3320" s="166">
        <v>42644</v>
      </c>
      <c r="D3320" s="159" t="s">
        <v>15</v>
      </c>
      <c r="E3320" s="159" t="s">
        <v>8</v>
      </c>
      <c r="F3320" s="159" t="s">
        <v>26</v>
      </c>
      <c r="G3320" s="159" t="s">
        <v>23</v>
      </c>
      <c r="H3320" s="174" t="s">
        <v>59</v>
      </c>
      <c r="I3320" s="175">
        <v>0</v>
      </c>
      <c r="J3320" s="23"/>
    </row>
    <row r="3321" spans="1:10" x14ac:dyDescent="0.25">
      <c r="A3321" s="65" t="str">
        <f t="shared" si="51"/>
        <v>Totaal42644G4 (exclusief Den Haag)Totaal0 tot 23 jaarSyriëGeen onderwijs</v>
      </c>
      <c r="B3321" s="159" t="s">
        <v>8</v>
      </c>
      <c r="C3321" s="166">
        <v>42644</v>
      </c>
      <c r="D3321" s="159" t="s">
        <v>15</v>
      </c>
      <c r="E3321" s="159" t="s">
        <v>8</v>
      </c>
      <c r="F3321" s="159" t="s">
        <v>26</v>
      </c>
      <c r="G3321" s="159" t="s">
        <v>23</v>
      </c>
      <c r="H3321" s="159" t="s">
        <v>60</v>
      </c>
      <c r="I3321" s="175">
        <v>555</v>
      </c>
      <c r="J3321" s="23"/>
    </row>
    <row r="3322" spans="1:10" x14ac:dyDescent="0.25">
      <c r="A3322" s="65" t="str">
        <f t="shared" si="51"/>
        <v>Totaal42644G4 (exclusief Den Haag)Totaal0 tot 23 jaarEritreaTotaal</v>
      </c>
      <c r="B3322" s="159" t="s">
        <v>8</v>
      </c>
      <c r="C3322" s="166">
        <v>42644</v>
      </c>
      <c r="D3322" s="159" t="s">
        <v>15</v>
      </c>
      <c r="E3322" s="159" t="s">
        <v>8</v>
      </c>
      <c r="F3322" s="159" t="s">
        <v>26</v>
      </c>
      <c r="G3322" s="159" t="s">
        <v>24</v>
      </c>
      <c r="H3322" s="162" t="s">
        <v>8</v>
      </c>
      <c r="I3322" s="175">
        <v>320</v>
      </c>
      <c r="J3322" s="23"/>
    </row>
    <row r="3323" spans="1:10" x14ac:dyDescent="0.25">
      <c r="A3323" s="65" t="str">
        <f t="shared" si="51"/>
        <v xml:space="preserve">Totaal42644G4 (exclusief Den Haag)Totaal0 tot 23 jaarEritreaPrimair onderwijs </v>
      </c>
      <c r="B3323" s="159" t="s">
        <v>8</v>
      </c>
      <c r="C3323" s="166">
        <v>42644</v>
      </c>
      <c r="D3323" s="159" t="s">
        <v>15</v>
      </c>
      <c r="E3323" s="159" t="s">
        <v>8</v>
      </c>
      <c r="F3323" s="159" t="s">
        <v>26</v>
      </c>
      <c r="G3323" s="159" t="s">
        <v>24</v>
      </c>
      <c r="H3323" s="174" t="s">
        <v>55</v>
      </c>
      <c r="I3323" s="175">
        <v>55</v>
      </c>
      <c r="J3323" s="23"/>
    </row>
    <row r="3324" spans="1:10" x14ac:dyDescent="0.25">
      <c r="A3324" s="65" t="str">
        <f t="shared" si="51"/>
        <v>Totaal42644G4 (exclusief Den Haag)Totaal0 tot 23 jaarEritreaVoortgezet onderwijs</v>
      </c>
      <c r="B3324" s="159" t="s">
        <v>8</v>
      </c>
      <c r="C3324" s="166">
        <v>42644</v>
      </c>
      <c r="D3324" s="159" t="s">
        <v>15</v>
      </c>
      <c r="E3324" s="159" t="s">
        <v>8</v>
      </c>
      <c r="F3324" s="159" t="s">
        <v>26</v>
      </c>
      <c r="G3324" s="159" t="s">
        <v>24</v>
      </c>
      <c r="H3324" s="174" t="s">
        <v>56</v>
      </c>
      <c r="I3324" s="175">
        <v>30</v>
      </c>
      <c r="J3324" s="23"/>
    </row>
    <row r="3325" spans="1:10" x14ac:dyDescent="0.25">
      <c r="A3325" s="65" t="str">
        <f t="shared" si="51"/>
        <v xml:space="preserve">Totaal42644G4 (exclusief Den Haag)Totaal0 tot 23 jaarEritreaMiddelbaar beroepsonderwijs (mbo) </v>
      </c>
      <c r="B3325" s="159" t="s">
        <v>8</v>
      </c>
      <c r="C3325" s="166">
        <v>42644</v>
      </c>
      <c r="D3325" s="159" t="s">
        <v>15</v>
      </c>
      <c r="E3325" s="159" t="s">
        <v>8</v>
      </c>
      <c r="F3325" s="159" t="s">
        <v>26</v>
      </c>
      <c r="G3325" s="159" t="s">
        <v>24</v>
      </c>
      <c r="H3325" s="174" t="s">
        <v>57</v>
      </c>
      <c r="I3325" s="175">
        <v>10</v>
      </c>
      <c r="J3325" s="23"/>
    </row>
    <row r="3326" spans="1:10" x14ac:dyDescent="0.25">
      <c r="A3326" s="65" t="str">
        <f t="shared" si="51"/>
        <v xml:space="preserve">Totaal42644G4 (exclusief Den Haag)Totaal0 tot 23 jaarEritreaHoger beroepsonderwijs (hbo) </v>
      </c>
      <c r="B3326" s="159" t="s">
        <v>8</v>
      </c>
      <c r="C3326" s="166">
        <v>42644</v>
      </c>
      <c r="D3326" s="159" t="s">
        <v>15</v>
      </c>
      <c r="E3326" s="159" t="s">
        <v>8</v>
      </c>
      <c r="F3326" s="159" t="s">
        <v>26</v>
      </c>
      <c r="G3326" s="159" t="s">
        <v>24</v>
      </c>
      <c r="H3326" s="174" t="s">
        <v>58</v>
      </c>
      <c r="I3326" s="175">
        <v>0</v>
      </c>
      <c r="J3326" s="23"/>
    </row>
    <row r="3327" spans="1:10" x14ac:dyDescent="0.25">
      <c r="A3327" s="65" t="str">
        <f t="shared" si="51"/>
        <v xml:space="preserve">Totaal42644G4 (exclusief Den Haag)Totaal0 tot 23 jaarEritreaWetenschappelijk onderwijs (wo) </v>
      </c>
      <c r="B3327" s="159" t="s">
        <v>8</v>
      </c>
      <c r="C3327" s="166">
        <v>42644</v>
      </c>
      <c r="D3327" s="159" t="s">
        <v>15</v>
      </c>
      <c r="E3327" s="159" t="s">
        <v>8</v>
      </c>
      <c r="F3327" s="159" t="s">
        <v>26</v>
      </c>
      <c r="G3327" s="159" t="s">
        <v>24</v>
      </c>
      <c r="H3327" s="174" t="s">
        <v>59</v>
      </c>
      <c r="I3327" s="175">
        <v>0</v>
      </c>
      <c r="J3327" s="23"/>
    </row>
    <row r="3328" spans="1:10" x14ac:dyDescent="0.25">
      <c r="A3328" s="65" t="str">
        <f t="shared" si="51"/>
        <v>Totaal42644G4 (exclusief Den Haag)Totaal0 tot 23 jaarEritreaGeen onderwijs</v>
      </c>
      <c r="B3328" s="159" t="s">
        <v>8</v>
      </c>
      <c r="C3328" s="166">
        <v>42644</v>
      </c>
      <c r="D3328" s="159" t="s">
        <v>15</v>
      </c>
      <c r="E3328" s="159" t="s">
        <v>8</v>
      </c>
      <c r="F3328" s="159" t="s">
        <v>26</v>
      </c>
      <c r="G3328" s="159" t="s">
        <v>24</v>
      </c>
      <c r="H3328" s="159" t="s">
        <v>60</v>
      </c>
      <c r="I3328" s="175">
        <v>230</v>
      </c>
      <c r="J3328" s="23"/>
    </row>
    <row r="3329" spans="1:10" x14ac:dyDescent="0.25">
      <c r="A3329" s="65" t="str">
        <f t="shared" si="51"/>
        <v>Totaal42644G4 (exclusief Den Haag)Totaal0 tot 23 jaarOverigTotaal</v>
      </c>
      <c r="B3329" s="159" t="s">
        <v>8</v>
      </c>
      <c r="C3329" s="166">
        <v>42644</v>
      </c>
      <c r="D3329" s="159" t="s">
        <v>15</v>
      </c>
      <c r="E3329" s="159" t="s">
        <v>8</v>
      </c>
      <c r="F3329" s="159" t="s">
        <v>26</v>
      </c>
      <c r="G3329" s="159" t="s">
        <v>25</v>
      </c>
      <c r="H3329" s="162" t="s">
        <v>8</v>
      </c>
      <c r="I3329" s="175">
        <v>445</v>
      </c>
      <c r="J3329" s="23"/>
    </row>
    <row r="3330" spans="1:10" x14ac:dyDescent="0.25">
      <c r="A3330" s="65" t="str">
        <f t="shared" si="51"/>
        <v xml:space="preserve">Totaal42644G4 (exclusief Den Haag)Totaal0 tot 23 jaarOverigPrimair onderwijs </v>
      </c>
      <c r="B3330" s="159" t="s">
        <v>8</v>
      </c>
      <c r="C3330" s="166">
        <v>42644</v>
      </c>
      <c r="D3330" s="159" t="s">
        <v>15</v>
      </c>
      <c r="E3330" s="159" t="s">
        <v>8</v>
      </c>
      <c r="F3330" s="159" t="s">
        <v>26</v>
      </c>
      <c r="G3330" s="159" t="s">
        <v>25</v>
      </c>
      <c r="H3330" s="174" t="s">
        <v>55</v>
      </c>
      <c r="I3330" s="175">
        <v>140</v>
      </c>
      <c r="J3330" s="23"/>
    </row>
    <row r="3331" spans="1:10" x14ac:dyDescent="0.25">
      <c r="A3331" s="65" t="str">
        <f t="shared" si="51"/>
        <v>Totaal42644G4 (exclusief Den Haag)Totaal0 tot 23 jaarOverigVoortgezet onderwijs</v>
      </c>
      <c r="B3331" s="159" t="s">
        <v>8</v>
      </c>
      <c r="C3331" s="166">
        <v>42644</v>
      </c>
      <c r="D3331" s="159" t="s">
        <v>15</v>
      </c>
      <c r="E3331" s="159" t="s">
        <v>8</v>
      </c>
      <c r="F3331" s="159" t="s">
        <v>26</v>
      </c>
      <c r="G3331" s="159" t="s">
        <v>25</v>
      </c>
      <c r="H3331" s="174" t="s">
        <v>56</v>
      </c>
      <c r="I3331" s="175">
        <v>115</v>
      </c>
      <c r="J3331" s="23"/>
    </row>
    <row r="3332" spans="1:10" x14ac:dyDescent="0.25">
      <c r="A3332" s="65" t="str">
        <f t="shared" si="51"/>
        <v xml:space="preserve">Totaal42644G4 (exclusief Den Haag)Totaal0 tot 23 jaarOverigMiddelbaar beroepsonderwijs (mbo) </v>
      </c>
      <c r="B3332" s="159" t="s">
        <v>8</v>
      </c>
      <c r="C3332" s="166">
        <v>42644</v>
      </c>
      <c r="D3332" s="159" t="s">
        <v>15</v>
      </c>
      <c r="E3332" s="159" t="s">
        <v>8</v>
      </c>
      <c r="F3332" s="159" t="s">
        <v>26</v>
      </c>
      <c r="G3332" s="159" t="s">
        <v>25</v>
      </c>
      <c r="H3332" s="174" t="s">
        <v>57</v>
      </c>
      <c r="I3332" s="175">
        <v>25</v>
      </c>
      <c r="J3332" s="23"/>
    </row>
    <row r="3333" spans="1:10" x14ac:dyDescent="0.25">
      <c r="A3333" s="65" t="str">
        <f t="shared" ref="A3333:A3396" si="52">B3333&amp;C3333&amp;D3333&amp;E3333&amp;F3333&amp;G3333&amp;H3333</f>
        <v xml:space="preserve">Totaal42644G4 (exclusief Den Haag)Totaal0 tot 23 jaarOverigHoger beroepsonderwijs (hbo) </v>
      </c>
      <c r="B3333" s="159" t="s">
        <v>8</v>
      </c>
      <c r="C3333" s="166">
        <v>42644</v>
      </c>
      <c r="D3333" s="159" t="s">
        <v>15</v>
      </c>
      <c r="E3333" s="159" t="s">
        <v>8</v>
      </c>
      <c r="F3333" s="159" t="s">
        <v>26</v>
      </c>
      <c r="G3333" s="159" t="s">
        <v>25</v>
      </c>
      <c r="H3333" s="174" t="s">
        <v>58</v>
      </c>
      <c r="I3333" s="175">
        <v>5</v>
      </c>
      <c r="J3333" s="23"/>
    </row>
    <row r="3334" spans="1:10" x14ac:dyDescent="0.25">
      <c r="A3334" s="65" t="str">
        <f t="shared" si="52"/>
        <v xml:space="preserve">Totaal42644G4 (exclusief Den Haag)Totaal0 tot 23 jaarOverigWetenschappelijk onderwijs (wo) </v>
      </c>
      <c r="B3334" s="159" t="s">
        <v>8</v>
      </c>
      <c r="C3334" s="166">
        <v>42644</v>
      </c>
      <c r="D3334" s="159" t="s">
        <v>15</v>
      </c>
      <c r="E3334" s="159" t="s">
        <v>8</v>
      </c>
      <c r="F3334" s="159" t="s">
        <v>26</v>
      </c>
      <c r="G3334" s="159" t="s">
        <v>25</v>
      </c>
      <c r="H3334" s="174" t="s">
        <v>59</v>
      </c>
      <c r="I3334" s="175">
        <v>0</v>
      </c>
      <c r="J3334" s="23"/>
    </row>
    <row r="3335" spans="1:10" x14ac:dyDescent="0.25">
      <c r="A3335" s="65" t="str">
        <f t="shared" si="52"/>
        <v>Totaal42644G4 (exclusief Den Haag)Totaal0 tot 23 jaarOverigGeen onderwijs</v>
      </c>
      <c r="B3335" s="159" t="s">
        <v>8</v>
      </c>
      <c r="C3335" s="166">
        <v>42644</v>
      </c>
      <c r="D3335" s="159" t="s">
        <v>15</v>
      </c>
      <c r="E3335" s="159" t="s">
        <v>8</v>
      </c>
      <c r="F3335" s="159" t="s">
        <v>26</v>
      </c>
      <c r="G3335" s="159" t="s">
        <v>25</v>
      </c>
      <c r="H3335" s="159" t="s">
        <v>60</v>
      </c>
      <c r="I3335" s="175">
        <v>190</v>
      </c>
      <c r="J3335" s="23"/>
    </row>
    <row r="3336" spans="1:10" x14ac:dyDescent="0.25">
      <c r="A3336" s="65" t="str">
        <f t="shared" si="52"/>
        <v>Totaal42644G4 (exclusief Den Haag)Totaal23 tot 30 jaarTotaalTotaal</v>
      </c>
      <c r="B3336" s="159" t="s">
        <v>8</v>
      </c>
      <c r="C3336" s="166">
        <v>42644</v>
      </c>
      <c r="D3336" s="159" t="s">
        <v>15</v>
      </c>
      <c r="E3336" s="159" t="s">
        <v>8</v>
      </c>
      <c r="F3336" s="159" t="s">
        <v>61</v>
      </c>
      <c r="G3336" s="159" t="s">
        <v>8</v>
      </c>
      <c r="H3336" s="162" t="s">
        <v>8</v>
      </c>
      <c r="I3336" s="175">
        <v>1635</v>
      </c>
      <c r="J3336" s="23"/>
    </row>
    <row r="3337" spans="1:10" x14ac:dyDescent="0.25">
      <c r="A3337" s="65" t="str">
        <f t="shared" si="52"/>
        <v xml:space="preserve">Totaal42644G4 (exclusief Den Haag)Totaal23 tot 30 jaarTotaalPrimair onderwijs </v>
      </c>
      <c r="B3337" s="159" t="s">
        <v>8</v>
      </c>
      <c r="C3337" s="166">
        <v>42644</v>
      </c>
      <c r="D3337" s="159" t="s">
        <v>15</v>
      </c>
      <c r="E3337" s="159" t="s">
        <v>8</v>
      </c>
      <c r="F3337" s="159" t="s">
        <v>61</v>
      </c>
      <c r="G3337" s="159" t="s">
        <v>8</v>
      </c>
      <c r="H3337" s="174" t="s">
        <v>55</v>
      </c>
      <c r="I3337" s="175">
        <v>0</v>
      </c>
      <c r="J3337" s="23"/>
    </row>
    <row r="3338" spans="1:10" x14ac:dyDescent="0.25">
      <c r="A3338" s="65" t="str">
        <f t="shared" si="52"/>
        <v>Totaal42644G4 (exclusief Den Haag)Totaal23 tot 30 jaarTotaalVoortgezet onderwijs</v>
      </c>
      <c r="B3338" s="159" t="s">
        <v>8</v>
      </c>
      <c r="C3338" s="166">
        <v>42644</v>
      </c>
      <c r="D3338" s="159" t="s">
        <v>15</v>
      </c>
      <c r="E3338" s="159" t="s">
        <v>8</v>
      </c>
      <c r="F3338" s="159" t="s">
        <v>61</v>
      </c>
      <c r="G3338" s="159" t="s">
        <v>8</v>
      </c>
      <c r="H3338" s="174" t="s">
        <v>56</v>
      </c>
      <c r="I3338" s="175">
        <v>5</v>
      </c>
      <c r="J3338" s="23"/>
    </row>
    <row r="3339" spans="1:10" x14ac:dyDescent="0.25">
      <c r="A3339" s="65" t="str">
        <f t="shared" si="52"/>
        <v xml:space="preserve">Totaal42644G4 (exclusief Den Haag)Totaal23 tot 30 jaarTotaalMiddelbaar beroepsonderwijs (mbo) </v>
      </c>
      <c r="B3339" s="159" t="s">
        <v>8</v>
      </c>
      <c r="C3339" s="166">
        <v>42644</v>
      </c>
      <c r="D3339" s="159" t="s">
        <v>15</v>
      </c>
      <c r="E3339" s="159" t="s">
        <v>8</v>
      </c>
      <c r="F3339" s="159" t="s">
        <v>61</v>
      </c>
      <c r="G3339" s="159" t="s">
        <v>8</v>
      </c>
      <c r="H3339" s="174" t="s">
        <v>57</v>
      </c>
      <c r="I3339" s="175">
        <v>30</v>
      </c>
      <c r="J3339" s="23"/>
    </row>
    <row r="3340" spans="1:10" x14ac:dyDescent="0.25">
      <c r="A3340" s="65" t="str">
        <f t="shared" si="52"/>
        <v xml:space="preserve">Totaal42644G4 (exclusief Den Haag)Totaal23 tot 30 jaarTotaalHoger beroepsonderwijs (hbo) </v>
      </c>
      <c r="B3340" s="159" t="s">
        <v>8</v>
      </c>
      <c r="C3340" s="166">
        <v>42644</v>
      </c>
      <c r="D3340" s="159" t="s">
        <v>15</v>
      </c>
      <c r="E3340" s="159" t="s">
        <v>8</v>
      </c>
      <c r="F3340" s="159" t="s">
        <v>61</v>
      </c>
      <c r="G3340" s="159" t="s">
        <v>8</v>
      </c>
      <c r="H3340" s="174" t="s">
        <v>58</v>
      </c>
      <c r="I3340" s="175">
        <v>15</v>
      </c>
      <c r="J3340" s="23"/>
    </row>
    <row r="3341" spans="1:10" x14ac:dyDescent="0.25">
      <c r="A3341" s="65" t="str">
        <f t="shared" si="52"/>
        <v xml:space="preserve">Totaal42644G4 (exclusief Den Haag)Totaal23 tot 30 jaarTotaalWetenschappelijk onderwijs (wo) </v>
      </c>
      <c r="B3341" s="159" t="s">
        <v>8</v>
      </c>
      <c r="C3341" s="166">
        <v>42644</v>
      </c>
      <c r="D3341" s="159" t="s">
        <v>15</v>
      </c>
      <c r="E3341" s="159" t="s">
        <v>8</v>
      </c>
      <c r="F3341" s="159" t="s">
        <v>61</v>
      </c>
      <c r="G3341" s="159" t="s">
        <v>8</v>
      </c>
      <c r="H3341" s="174" t="s">
        <v>59</v>
      </c>
      <c r="I3341" s="175">
        <v>10</v>
      </c>
      <c r="J3341" s="23"/>
    </row>
    <row r="3342" spans="1:10" x14ac:dyDescent="0.25">
      <c r="A3342" s="65" t="str">
        <f t="shared" si="52"/>
        <v>Totaal42644G4 (exclusief Den Haag)Totaal23 tot 30 jaarTotaalGeen onderwijs</v>
      </c>
      <c r="B3342" s="159" t="s">
        <v>8</v>
      </c>
      <c r="C3342" s="166">
        <v>42644</v>
      </c>
      <c r="D3342" s="159" t="s">
        <v>15</v>
      </c>
      <c r="E3342" s="159" t="s">
        <v>8</v>
      </c>
      <c r="F3342" s="159" t="s">
        <v>61</v>
      </c>
      <c r="G3342" s="159" t="s">
        <v>8</v>
      </c>
      <c r="H3342" s="159" t="s">
        <v>60</v>
      </c>
      <c r="I3342" s="175">
        <v>1585</v>
      </c>
      <c r="J3342" s="23"/>
    </row>
    <row r="3343" spans="1:10" x14ac:dyDescent="0.25">
      <c r="A3343" s="65" t="str">
        <f t="shared" si="52"/>
        <v>Totaal42644G4 (exclusief Den Haag)Totaal23 tot 30 jaarSyriëTotaal</v>
      </c>
      <c r="B3343" s="159" t="s">
        <v>8</v>
      </c>
      <c r="C3343" s="166">
        <v>42644</v>
      </c>
      <c r="D3343" s="159" t="s">
        <v>15</v>
      </c>
      <c r="E3343" s="159" t="s">
        <v>8</v>
      </c>
      <c r="F3343" s="159" t="s">
        <v>61</v>
      </c>
      <c r="G3343" s="159" t="s">
        <v>23</v>
      </c>
      <c r="H3343" s="162" t="s">
        <v>8</v>
      </c>
      <c r="I3343" s="175">
        <v>805</v>
      </c>
      <c r="J3343" s="23"/>
    </row>
    <row r="3344" spans="1:10" x14ac:dyDescent="0.25">
      <c r="A3344" s="65" t="str">
        <f t="shared" si="52"/>
        <v xml:space="preserve">Totaal42644G4 (exclusief Den Haag)Totaal23 tot 30 jaarSyriëPrimair onderwijs </v>
      </c>
      <c r="B3344" s="159" t="s">
        <v>8</v>
      </c>
      <c r="C3344" s="166">
        <v>42644</v>
      </c>
      <c r="D3344" s="159" t="s">
        <v>15</v>
      </c>
      <c r="E3344" s="159" t="s">
        <v>8</v>
      </c>
      <c r="F3344" s="159" t="s">
        <v>61</v>
      </c>
      <c r="G3344" s="159" t="s">
        <v>23</v>
      </c>
      <c r="H3344" s="174" t="s">
        <v>55</v>
      </c>
      <c r="I3344" s="175">
        <v>0</v>
      </c>
      <c r="J3344" s="23"/>
    </row>
    <row r="3345" spans="1:10" x14ac:dyDescent="0.25">
      <c r="A3345" s="65" t="str">
        <f t="shared" si="52"/>
        <v>Totaal42644G4 (exclusief Den Haag)Totaal23 tot 30 jaarSyriëVoortgezet onderwijs</v>
      </c>
      <c r="B3345" s="159" t="s">
        <v>8</v>
      </c>
      <c r="C3345" s="166">
        <v>42644</v>
      </c>
      <c r="D3345" s="159" t="s">
        <v>15</v>
      </c>
      <c r="E3345" s="159" t="s">
        <v>8</v>
      </c>
      <c r="F3345" s="159" t="s">
        <v>61</v>
      </c>
      <c r="G3345" s="159" t="s">
        <v>23</v>
      </c>
      <c r="H3345" s="174" t="s">
        <v>56</v>
      </c>
      <c r="I3345" s="175">
        <v>0</v>
      </c>
      <c r="J3345" s="23"/>
    </row>
    <row r="3346" spans="1:10" x14ac:dyDescent="0.25">
      <c r="A3346" s="65" t="str">
        <f t="shared" si="52"/>
        <v xml:space="preserve">Totaal42644G4 (exclusief Den Haag)Totaal23 tot 30 jaarSyriëMiddelbaar beroepsonderwijs (mbo) </v>
      </c>
      <c r="B3346" s="159" t="s">
        <v>8</v>
      </c>
      <c r="C3346" s="166">
        <v>42644</v>
      </c>
      <c r="D3346" s="159" t="s">
        <v>15</v>
      </c>
      <c r="E3346" s="159" t="s">
        <v>8</v>
      </c>
      <c r="F3346" s="159" t="s">
        <v>61</v>
      </c>
      <c r="G3346" s="159" t="s">
        <v>23</v>
      </c>
      <c r="H3346" s="174" t="s">
        <v>57</v>
      </c>
      <c r="I3346" s="175">
        <v>15</v>
      </c>
      <c r="J3346" s="23"/>
    </row>
    <row r="3347" spans="1:10" x14ac:dyDescent="0.25">
      <c r="A3347" s="65" t="str">
        <f t="shared" si="52"/>
        <v xml:space="preserve">Totaal42644G4 (exclusief Den Haag)Totaal23 tot 30 jaarSyriëHoger beroepsonderwijs (hbo) </v>
      </c>
      <c r="B3347" s="159" t="s">
        <v>8</v>
      </c>
      <c r="C3347" s="166">
        <v>42644</v>
      </c>
      <c r="D3347" s="159" t="s">
        <v>15</v>
      </c>
      <c r="E3347" s="159" t="s">
        <v>8</v>
      </c>
      <c r="F3347" s="159" t="s">
        <v>61</v>
      </c>
      <c r="G3347" s="159" t="s">
        <v>23</v>
      </c>
      <c r="H3347" s="174" t="s">
        <v>58</v>
      </c>
      <c r="I3347" s="175">
        <v>5</v>
      </c>
      <c r="J3347" s="23"/>
    </row>
    <row r="3348" spans="1:10" x14ac:dyDescent="0.25">
      <c r="A3348" s="65" t="str">
        <f t="shared" si="52"/>
        <v xml:space="preserve">Totaal42644G4 (exclusief Den Haag)Totaal23 tot 30 jaarSyriëWetenschappelijk onderwijs (wo) </v>
      </c>
      <c r="B3348" s="159" t="s">
        <v>8</v>
      </c>
      <c r="C3348" s="166">
        <v>42644</v>
      </c>
      <c r="D3348" s="159" t="s">
        <v>15</v>
      </c>
      <c r="E3348" s="159" t="s">
        <v>8</v>
      </c>
      <c r="F3348" s="159" t="s">
        <v>61</v>
      </c>
      <c r="G3348" s="159" t="s">
        <v>23</v>
      </c>
      <c r="H3348" s="174" t="s">
        <v>59</v>
      </c>
      <c r="I3348" s="175">
        <v>5</v>
      </c>
      <c r="J3348" s="23"/>
    </row>
    <row r="3349" spans="1:10" x14ac:dyDescent="0.25">
      <c r="A3349" s="65" t="str">
        <f t="shared" si="52"/>
        <v>Totaal42644G4 (exclusief Den Haag)Totaal23 tot 30 jaarSyriëGeen onderwijs</v>
      </c>
      <c r="B3349" s="159" t="s">
        <v>8</v>
      </c>
      <c r="C3349" s="166">
        <v>42644</v>
      </c>
      <c r="D3349" s="159" t="s">
        <v>15</v>
      </c>
      <c r="E3349" s="159" t="s">
        <v>8</v>
      </c>
      <c r="F3349" s="159" t="s">
        <v>61</v>
      </c>
      <c r="G3349" s="159" t="s">
        <v>23</v>
      </c>
      <c r="H3349" s="159" t="s">
        <v>60</v>
      </c>
      <c r="I3349" s="175">
        <v>780</v>
      </c>
      <c r="J3349" s="23"/>
    </row>
    <row r="3350" spans="1:10" x14ac:dyDescent="0.25">
      <c r="A3350" s="65" t="str">
        <f t="shared" si="52"/>
        <v>Totaal42644G4 (exclusief Den Haag)Totaal23 tot 30 jaarEritreaTotaal</v>
      </c>
      <c r="B3350" s="159" t="s">
        <v>8</v>
      </c>
      <c r="C3350" s="166">
        <v>42644</v>
      </c>
      <c r="D3350" s="159" t="s">
        <v>15</v>
      </c>
      <c r="E3350" s="159" t="s">
        <v>8</v>
      </c>
      <c r="F3350" s="159" t="s">
        <v>61</v>
      </c>
      <c r="G3350" s="159" t="s">
        <v>24</v>
      </c>
      <c r="H3350" s="162" t="s">
        <v>8</v>
      </c>
      <c r="I3350" s="175">
        <v>525</v>
      </c>
      <c r="J3350" s="23"/>
    </row>
    <row r="3351" spans="1:10" x14ac:dyDescent="0.25">
      <c r="A3351" s="65" t="str">
        <f t="shared" si="52"/>
        <v xml:space="preserve">Totaal42644G4 (exclusief Den Haag)Totaal23 tot 30 jaarEritreaPrimair onderwijs </v>
      </c>
      <c r="B3351" s="159" t="s">
        <v>8</v>
      </c>
      <c r="C3351" s="166">
        <v>42644</v>
      </c>
      <c r="D3351" s="159" t="s">
        <v>15</v>
      </c>
      <c r="E3351" s="159" t="s">
        <v>8</v>
      </c>
      <c r="F3351" s="159" t="s">
        <v>61</v>
      </c>
      <c r="G3351" s="159" t="s">
        <v>24</v>
      </c>
      <c r="H3351" s="174" t="s">
        <v>55</v>
      </c>
      <c r="I3351" s="175">
        <v>0</v>
      </c>
      <c r="J3351" s="23"/>
    </row>
    <row r="3352" spans="1:10" x14ac:dyDescent="0.25">
      <c r="A3352" s="65" t="str">
        <f t="shared" si="52"/>
        <v>Totaal42644G4 (exclusief Den Haag)Totaal23 tot 30 jaarEritreaVoortgezet onderwijs</v>
      </c>
      <c r="B3352" s="159" t="s">
        <v>8</v>
      </c>
      <c r="C3352" s="166">
        <v>42644</v>
      </c>
      <c r="D3352" s="159" t="s">
        <v>15</v>
      </c>
      <c r="E3352" s="159" t="s">
        <v>8</v>
      </c>
      <c r="F3352" s="159" t="s">
        <v>61</v>
      </c>
      <c r="G3352" s="159" t="s">
        <v>24</v>
      </c>
      <c r="H3352" s="174" t="s">
        <v>56</v>
      </c>
      <c r="I3352" s="175">
        <v>0</v>
      </c>
      <c r="J3352" s="23"/>
    </row>
    <row r="3353" spans="1:10" x14ac:dyDescent="0.25">
      <c r="A3353" s="65" t="str">
        <f t="shared" si="52"/>
        <v xml:space="preserve">Totaal42644G4 (exclusief Den Haag)Totaal23 tot 30 jaarEritreaMiddelbaar beroepsonderwijs (mbo) </v>
      </c>
      <c r="B3353" s="159" t="s">
        <v>8</v>
      </c>
      <c r="C3353" s="166">
        <v>42644</v>
      </c>
      <c r="D3353" s="159" t="s">
        <v>15</v>
      </c>
      <c r="E3353" s="159" t="s">
        <v>8</v>
      </c>
      <c r="F3353" s="159" t="s">
        <v>61</v>
      </c>
      <c r="G3353" s="159" t="s">
        <v>24</v>
      </c>
      <c r="H3353" s="174" t="s">
        <v>57</v>
      </c>
      <c r="I3353" s="175">
        <v>0</v>
      </c>
      <c r="J3353" s="23"/>
    </row>
    <row r="3354" spans="1:10" x14ac:dyDescent="0.25">
      <c r="A3354" s="65" t="str">
        <f t="shared" si="52"/>
        <v xml:space="preserve">Totaal42644G4 (exclusief Den Haag)Totaal23 tot 30 jaarEritreaHoger beroepsonderwijs (hbo) </v>
      </c>
      <c r="B3354" s="159" t="s">
        <v>8</v>
      </c>
      <c r="C3354" s="166">
        <v>42644</v>
      </c>
      <c r="D3354" s="159" t="s">
        <v>15</v>
      </c>
      <c r="E3354" s="159" t="s">
        <v>8</v>
      </c>
      <c r="F3354" s="159" t="s">
        <v>61</v>
      </c>
      <c r="G3354" s="159" t="s">
        <v>24</v>
      </c>
      <c r="H3354" s="174" t="s">
        <v>58</v>
      </c>
      <c r="I3354" s="175">
        <v>0</v>
      </c>
      <c r="J3354" s="23"/>
    </row>
    <row r="3355" spans="1:10" x14ac:dyDescent="0.25">
      <c r="A3355" s="65" t="str">
        <f t="shared" si="52"/>
        <v xml:space="preserve">Totaal42644G4 (exclusief Den Haag)Totaal23 tot 30 jaarEritreaWetenschappelijk onderwijs (wo) </v>
      </c>
      <c r="B3355" s="159" t="s">
        <v>8</v>
      </c>
      <c r="C3355" s="166">
        <v>42644</v>
      </c>
      <c r="D3355" s="159" t="s">
        <v>15</v>
      </c>
      <c r="E3355" s="159" t="s">
        <v>8</v>
      </c>
      <c r="F3355" s="159" t="s">
        <v>61</v>
      </c>
      <c r="G3355" s="159" t="s">
        <v>24</v>
      </c>
      <c r="H3355" s="174" t="s">
        <v>59</v>
      </c>
      <c r="I3355" s="175">
        <v>0</v>
      </c>
      <c r="J3355" s="23"/>
    </row>
    <row r="3356" spans="1:10" x14ac:dyDescent="0.25">
      <c r="A3356" s="65" t="str">
        <f t="shared" si="52"/>
        <v>Totaal42644G4 (exclusief Den Haag)Totaal23 tot 30 jaarEritreaGeen onderwijs</v>
      </c>
      <c r="B3356" s="159" t="s">
        <v>8</v>
      </c>
      <c r="C3356" s="166">
        <v>42644</v>
      </c>
      <c r="D3356" s="159" t="s">
        <v>15</v>
      </c>
      <c r="E3356" s="159" t="s">
        <v>8</v>
      </c>
      <c r="F3356" s="159" t="s">
        <v>61</v>
      </c>
      <c r="G3356" s="159" t="s">
        <v>24</v>
      </c>
      <c r="H3356" s="159" t="s">
        <v>60</v>
      </c>
      <c r="I3356" s="175">
        <v>520</v>
      </c>
      <c r="J3356" s="23"/>
    </row>
    <row r="3357" spans="1:10" x14ac:dyDescent="0.25">
      <c r="A3357" s="65" t="str">
        <f t="shared" si="52"/>
        <v>Totaal42644G4 (exclusief Den Haag)Totaal23 tot 30 jaarOverigTotaal</v>
      </c>
      <c r="B3357" s="159" t="s">
        <v>8</v>
      </c>
      <c r="C3357" s="166">
        <v>42644</v>
      </c>
      <c r="D3357" s="159" t="s">
        <v>15</v>
      </c>
      <c r="E3357" s="159" t="s">
        <v>8</v>
      </c>
      <c r="F3357" s="159" t="s">
        <v>61</v>
      </c>
      <c r="G3357" s="159" t="s">
        <v>25</v>
      </c>
      <c r="H3357" s="162" t="s">
        <v>8</v>
      </c>
      <c r="I3357" s="175">
        <v>305</v>
      </c>
      <c r="J3357" s="23"/>
    </row>
    <row r="3358" spans="1:10" x14ac:dyDescent="0.25">
      <c r="A3358" s="65" t="str">
        <f t="shared" si="52"/>
        <v xml:space="preserve">Totaal42644G4 (exclusief Den Haag)Totaal23 tot 30 jaarOverigPrimair onderwijs </v>
      </c>
      <c r="B3358" s="159" t="s">
        <v>8</v>
      </c>
      <c r="C3358" s="166">
        <v>42644</v>
      </c>
      <c r="D3358" s="159" t="s">
        <v>15</v>
      </c>
      <c r="E3358" s="159" t="s">
        <v>8</v>
      </c>
      <c r="F3358" s="159" t="s">
        <v>61</v>
      </c>
      <c r="G3358" s="159" t="s">
        <v>25</v>
      </c>
      <c r="H3358" s="174" t="s">
        <v>55</v>
      </c>
      <c r="I3358" s="175">
        <v>0</v>
      </c>
      <c r="J3358" s="23"/>
    </row>
    <row r="3359" spans="1:10" x14ac:dyDescent="0.25">
      <c r="A3359" s="65" t="str">
        <f t="shared" si="52"/>
        <v>Totaal42644G4 (exclusief Den Haag)Totaal23 tot 30 jaarOverigVoortgezet onderwijs</v>
      </c>
      <c r="B3359" s="159" t="s">
        <v>8</v>
      </c>
      <c r="C3359" s="166">
        <v>42644</v>
      </c>
      <c r="D3359" s="159" t="s">
        <v>15</v>
      </c>
      <c r="E3359" s="159" t="s">
        <v>8</v>
      </c>
      <c r="F3359" s="159" t="s">
        <v>61</v>
      </c>
      <c r="G3359" s="159" t="s">
        <v>25</v>
      </c>
      <c r="H3359" s="174" t="s">
        <v>56</v>
      </c>
      <c r="I3359" s="175">
        <v>5</v>
      </c>
      <c r="J3359" s="23"/>
    </row>
    <row r="3360" spans="1:10" x14ac:dyDescent="0.25">
      <c r="A3360" s="65" t="str">
        <f t="shared" si="52"/>
        <v xml:space="preserve">Totaal42644G4 (exclusief Den Haag)Totaal23 tot 30 jaarOverigMiddelbaar beroepsonderwijs (mbo) </v>
      </c>
      <c r="B3360" s="159" t="s">
        <v>8</v>
      </c>
      <c r="C3360" s="166">
        <v>42644</v>
      </c>
      <c r="D3360" s="159" t="s">
        <v>15</v>
      </c>
      <c r="E3360" s="159" t="s">
        <v>8</v>
      </c>
      <c r="F3360" s="159" t="s">
        <v>61</v>
      </c>
      <c r="G3360" s="159" t="s">
        <v>25</v>
      </c>
      <c r="H3360" s="174" t="s">
        <v>57</v>
      </c>
      <c r="I3360" s="175">
        <v>10</v>
      </c>
      <c r="J3360" s="23"/>
    </row>
    <row r="3361" spans="1:10" x14ac:dyDescent="0.25">
      <c r="A3361" s="65" t="str">
        <f t="shared" si="52"/>
        <v xml:space="preserve">Totaal42644G4 (exclusief Den Haag)Totaal23 tot 30 jaarOverigHoger beroepsonderwijs (hbo) </v>
      </c>
      <c r="B3361" s="159" t="s">
        <v>8</v>
      </c>
      <c r="C3361" s="166">
        <v>42644</v>
      </c>
      <c r="D3361" s="159" t="s">
        <v>15</v>
      </c>
      <c r="E3361" s="159" t="s">
        <v>8</v>
      </c>
      <c r="F3361" s="159" t="s">
        <v>61</v>
      </c>
      <c r="G3361" s="159" t="s">
        <v>25</v>
      </c>
      <c r="H3361" s="174" t="s">
        <v>58</v>
      </c>
      <c r="I3361" s="175">
        <v>5</v>
      </c>
      <c r="J3361" s="23"/>
    </row>
    <row r="3362" spans="1:10" x14ac:dyDescent="0.25">
      <c r="A3362" s="65" t="str">
        <f t="shared" si="52"/>
        <v xml:space="preserve">Totaal42644G4 (exclusief Den Haag)Totaal23 tot 30 jaarOverigWetenschappelijk onderwijs (wo) </v>
      </c>
      <c r="B3362" s="159" t="s">
        <v>8</v>
      </c>
      <c r="C3362" s="166">
        <v>42644</v>
      </c>
      <c r="D3362" s="159" t="s">
        <v>15</v>
      </c>
      <c r="E3362" s="159" t="s">
        <v>8</v>
      </c>
      <c r="F3362" s="159" t="s">
        <v>61</v>
      </c>
      <c r="G3362" s="159" t="s">
        <v>25</v>
      </c>
      <c r="H3362" s="174" t="s">
        <v>59</v>
      </c>
      <c r="I3362" s="175">
        <v>5</v>
      </c>
      <c r="J3362" s="23"/>
    </row>
    <row r="3363" spans="1:10" x14ac:dyDescent="0.25">
      <c r="A3363" s="65" t="str">
        <f t="shared" si="52"/>
        <v>Totaal42644G4 (exclusief Den Haag)Totaal23 tot 30 jaarOverigGeen onderwijs</v>
      </c>
      <c r="B3363" s="159" t="s">
        <v>8</v>
      </c>
      <c r="C3363" s="166">
        <v>42644</v>
      </c>
      <c r="D3363" s="159" t="s">
        <v>15</v>
      </c>
      <c r="E3363" s="159" t="s">
        <v>8</v>
      </c>
      <c r="F3363" s="159" t="s">
        <v>61</v>
      </c>
      <c r="G3363" s="159" t="s">
        <v>25</v>
      </c>
      <c r="H3363" s="159" t="s">
        <v>60</v>
      </c>
      <c r="I3363" s="175">
        <v>285</v>
      </c>
      <c r="J3363" s="23"/>
    </row>
    <row r="3364" spans="1:10" x14ac:dyDescent="0.25">
      <c r="A3364" s="65" t="str">
        <f t="shared" si="52"/>
        <v>Totaal42644G4 (exclusief Den Haag)ManTotaalTotaalTotaal</v>
      </c>
      <c r="B3364" s="159" t="s">
        <v>8</v>
      </c>
      <c r="C3364" s="166">
        <v>42644</v>
      </c>
      <c r="D3364" s="159" t="s">
        <v>15</v>
      </c>
      <c r="E3364" s="159" t="s">
        <v>28</v>
      </c>
      <c r="F3364" s="159" t="s">
        <v>8</v>
      </c>
      <c r="G3364" s="159" t="s">
        <v>8</v>
      </c>
      <c r="H3364" s="162" t="s">
        <v>8</v>
      </c>
      <c r="I3364" s="175">
        <v>2290</v>
      </c>
      <c r="J3364" s="23"/>
    </row>
    <row r="3365" spans="1:10" x14ac:dyDescent="0.25">
      <c r="A3365" s="65" t="str">
        <f t="shared" si="52"/>
        <v xml:space="preserve">Totaal42644G4 (exclusief Den Haag)ManTotaalTotaalPrimair onderwijs </v>
      </c>
      <c r="B3365" s="159" t="s">
        <v>8</v>
      </c>
      <c r="C3365" s="166">
        <v>42644</v>
      </c>
      <c r="D3365" s="159" t="s">
        <v>15</v>
      </c>
      <c r="E3365" s="159" t="s">
        <v>28</v>
      </c>
      <c r="F3365" s="159" t="s">
        <v>8</v>
      </c>
      <c r="G3365" s="159" t="s">
        <v>8</v>
      </c>
      <c r="H3365" s="174" t="s">
        <v>55</v>
      </c>
      <c r="I3365" s="175">
        <v>320</v>
      </c>
      <c r="J3365" s="23"/>
    </row>
    <row r="3366" spans="1:10" x14ac:dyDescent="0.25">
      <c r="A3366" s="65" t="str">
        <f t="shared" si="52"/>
        <v>Totaal42644G4 (exclusief Den Haag)ManTotaalTotaalVoortgezet onderwijs</v>
      </c>
      <c r="B3366" s="159" t="s">
        <v>8</v>
      </c>
      <c r="C3366" s="166">
        <v>42644</v>
      </c>
      <c r="D3366" s="159" t="s">
        <v>15</v>
      </c>
      <c r="E3366" s="159" t="s">
        <v>28</v>
      </c>
      <c r="F3366" s="159" t="s">
        <v>8</v>
      </c>
      <c r="G3366" s="159" t="s">
        <v>8</v>
      </c>
      <c r="H3366" s="174" t="s">
        <v>56</v>
      </c>
      <c r="I3366" s="175">
        <v>210</v>
      </c>
      <c r="J3366" s="23"/>
    </row>
    <row r="3367" spans="1:10" x14ac:dyDescent="0.25">
      <c r="A3367" s="65" t="str">
        <f t="shared" si="52"/>
        <v xml:space="preserve">Totaal42644G4 (exclusief Den Haag)ManTotaalTotaalMiddelbaar beroepsonderwijs (mbo) </v>
      </c>
      <c r="B3367" s="159" t="s">
        <v>8</v>
      </c>
      <c r="C3367" s="166">
        <v>42644</v>
      </c>
      <c r="D3367" s="159" t="s">
        <v>15</v>
      </c>
      <c r="E3367" s="159" t="s">
        <v>28</v>
      </c>
      <c r="F3367" s="159" t="s">
        <v>8</v>
      </c>
      <c r="G3367" s="159" t="s">
        <v>8</v>
      </c>
      <c r="H3367" s="174" t="s">
        <v>57</v>
      </c>
      <c r="I3367" s="175">
        <v>65</v>
      </c>
      <c r="J3367" s="23"/>
    </row>
    <row r="3368" spans="1:10" x14ac:dyDescent="0.25">
      <c r="A3368" s="65" t="str">
        <f t="shared" si="52"/>
        <v xml:space="preserve">Totaal42644G4 (exclusief Den Haag)ManTotaalTotaalHoger beroepsonderwijs (hbo) </v>
      </c>
      <c r="B3368" s="159" t="s">
        <v>8</v>
      </c>
      <c r="C3368" s="166">
        <v>42644</v>
      </c>
      <c r="D3368" s="159" t="s">
        <v>15</v>
      </c>
      <c r="E3368" s="159" t="s">
        <v>28</v>
      </c>
      <c r="F3368" s="159" t="s">
        <v>8</v>
      </c>
      <c r="G3368" s="159" t="s">
        <v>8</v>
      </c>
      <c r="H3368" s="174" t="s">
        <v>58</v>
      </c>
      <c r="I3368" s="175">
        <v>10</v>
      </c>
      <c r="J3368" s="23"/>
    </row>
    <row r="3369" spans="1:10" x14ac:dyDescent="0.25">
      <c r="A3369" s="65" t="str">
        <f t="shared" si="52"/>
        <v xml:space="preserve">Totaal42644G4 (exclusief Den Haag)ManTotaalTotaalWetenschappelijk onderwijs (wo) </v>
      </c>
      <c r="B3369" s="159" t="s">
        <v>8</v>
      </c>
      <c r="C3369" s="166">
        <v>42644</v>
      </c>
      <c r="D3369" s="159" t="s">
        <v>15</v>
      </c>
      <c r="E3369" s="159" t="s">
        <v>28</v>
      </c>
      <c r="F3369" s="159" t="s">
        <v>8</v>
      </c>
      <c r="G3369" s="159" t="s">
        <v>8</v>
      </c>
      <c r="H3369" s="174" t="s">
        <v>59</v>
      </c>
      <c r="I3369" s="175">
        <v>10</v>
      </c>
      <c r="J3369" s="23"/>
    </row>
    <row r="3370" spans="1:10" x14ac:dyDescent="0.25">
      <c r="A3370" s="65" t="str">
        <f t="shared" si="52"/>
        <v>Totaal42644G4 (exclusief Den Haag)ManTotaalTotaalGeen onderwijs</v>
      </c>
      <c r="B3370" s="159" t="s">
        <v>8</v>
      </c>
      <c r="C3370" s="166">
        <v>42644</v>
      </c>
      <c r="D3370" s="159" t="s">
        <v>15</v>
      </c>
      <c r="E3370" s="159" t="s">
        <v>28</v>
      </c>
      <c r="F3370" s="159" t="s">
        <v>8</v>
      </c>
      <c r="G3370" s="159" t="s">
        <v>8</v>
      </c>
      <c r="H3370" s="159" t="s">
        <v>60</v>
      </c>
      <c r="I3370" s="175">
        <v>1710</v>
      </c>
      <c r="J3370" s="23"/>
    </row>
    <row r="3371" spans="1:10" x14ac:dyDescent="0.25">
      <c r="A3371" s="65" t="str">
        <f t="shared" si="52"/>
        <v>Totaal42644G4 (exclusief Den Haag)ManTotaalSyriëTotaal</v>
      </c>
      <c r="B3371" s="159" t="s">
        <v>8</v>
      </c>
      <c r="C3371" s="166">
        <v>42644</v>
      </c>
      <c r="D3371" s="159" t="s">
        <v>15</v>
      </c>
      <c r="E3371" s="159" t="s">
        <v>28</v>
      </c>
      <c r="F3371" s="159" t="s">
        <v>8</v>
      </c>
      <c r="G3371" s="159" t="s">
        <v>23</v>
      </c>
      <c r="H3371" s="162" t="s">
        <v>8</v>
      </c>
      <c r="I3371" s="175">
        <v>1350</v>
      </c>
      <c r="J3371" s="23"/>
    </row>
    <row r="3372" spans="1:10" x14ac:dyDescent="0.25">
      <c r="A3372" s="65" t="str">
        <f t="shared" si="52"/>
        <v xml:space="preserve">Totaal42644G4 (exclusief Den Haag)ManTotaalSyriëPrimair onderwijs </v>
      </c>
      <c r="B3372" s="159" t="s">
        <v>8</v>
      </c>
      <c r="C3372" s="166">
        <v>42644</v>
      </c>
      <c r="D3372" s="159" t="s">
        <v>15</v>
      </c>
      <c r="E3372" s="159" t="s">
        <v>28</v>
      </c>
      <c r="F3372" s="159" t="s">
        <v>8</v>
      </c>
      <c r="G3372" s="159" t="s">
        <v>23</v>
      </c>
      <c r="H3372" s="174" t="s">
        <v>55</v>
      </c>
      <c r="I3372" s="175">
        <v>225</v>
      </c>
      <c r="J3372" s="23"/>
    </row>
    <row r="3373" spans="1:10" x14ac:dyDescent="0.25">
      <c r="A3373" s="65" t="str">
        <f t="shared" si="52"/>
        <v>Totaal42644G4 (exclusief Den Haag)ManTotaalSyriëVoortgezet onderwijs</v>
      </c>
      <c r="B3373" s="159" t="s">
        <v>8</v>
      </c>
      <c r="C3373" s="166">
        <v>42644</v>
      </c>
      <c r="D3373" s="159" t="s">
        <v>15</v>
      </c>
      <c r="E3373" s="159" t="s">
        <v>28</v>
      </c>
      <c r="F3373" s="159" t="s">
        <v>8</v>
      </c>
      <c r="G3373" s="159" t="s">
        <v>23</v>
      </c>
      <c r="H3373" s="174" t="s">
        <v>56</v>
      </c>
      <c r="I3373" s="175">
        <v>135</v>
      </c>
      <c r="J3373" s="23"/>
    </row>
    <row r="3374" spans="1:10" x14ac:dyDescent="0.25">
      <c r="A3374" s="65" t="str">
        <f t="shared" si="52"/>
        <v xml:space="preserve">Totaal42644G4 (exclusief Den Haag)ManTotaalSyriëMiddelbaar beroepsonderwijs (mbo) </v>
      </c>
      <c r="B3374" s="159" t="s">
        <v>8</v>
      </c>
      <c r="C3374" s="166">
        <v>42644</v>
      </c>
      <c r="D3374" s="159" t="s">
        <v>15</v>
      </c>
      <c r="E3374" s="159" t="s">
        <v>28</v>
      </c>
      <c r="F3374" s="159" t="s">
        <v>8</v>
      </c>
      <c r="G3374" s="159" t="s">
        <v>23</v>
      </c>
      <c r="H3374" s="174" t="s">
        <v>57</v>
      </c>
      <c r="I3374" s="175">
        <v>30</v>
      </c>
      <c r="J3374" s="23"/>
    </row>
    <row r="3375" spans="1:10" x14ac:dyDescent="0.25">
      <c r="A3375" s="65" t="str">
        <f t="shared" si="52"/>
        <v xml:space="preserve">Totaal42644G4 (exclusief Den Haag)ManTotaalSyriëHoger beroepsonderwijs (hbo) </v>
      </c>
      <c r="B3375" s="159" t="s">
        <v>8</v>
      </c>
      <c r="C3375" s="166">
        <v>42644</v>
      </c>
      <c r="D3375" s="159" t="s">
        <v>15</v>
      </c>
      <c r="E3375" s="159" t="s">
        <v>28</v>
      </c>
      <c r="F3375" s="159" t="s">
        <v>8</v>
      </c>
      <c r="G3375" s="159" t="s">
        <v>23</v>
      </c>
      <c r="H3375" s="174" t="s">
        <v>58</v>
      </c>
      <c r="I3375" s="175">
        <v>5</v>
      </c>
      <c r="J3375" s="23"/>
    </row>
    <row r="3376" spans="1:10" x14ac:dyDescent="0.25">
      <c r="A3376" s="65" t="str">
        <f t="shared" si="52"/>
        <v xml:space="preserve">Totaal42644G4 (exclusief Den Haag)ManTotaalSyriëWetenschappelijk onderwijs (wo) </v>
      </c>
      <c r="B3376" s="159" t="s">
        <v>8</v>
      </c>
      <c r="C3376" s="166">
        <v>42644</v>
      </c>
      <c r="D3376" s="159" t="s">
        <v>15</v>
      </c>
      <c r="E3376" s="159" t="s">
        <v>28</v>
      </c>
      <c r="F3376" s="159" t="s">
        <v>8</v>
      </c>
      <c r="G3376" s="159" t="s">
        <v>23</v>
      </c>
      <c r="H3376" s="174" t="s">
        <v>59</v>
      </c>
      <c r="I3376" s="175">
        <v>5</v>
      </c>
      <c r="J3376" s="23"/>
    </row>
    <row r="3377" spans="1:10" x14ac:dyDescent="0.25">
      <c r="A3377" s="65" t="str">
        <f t="shared" si="52"/>
        <v>Totaal42644G4 (exclusief Den Haag)ManTotaalSyriëGeen onderwijs</v>
      </c>
      <c r="B3377" s="159" t="s">
        <v>8</v>
      </c>
      <c r="C3377" s="166">
        <v>42644</v>
      </c>
      <c r="D3377" s="159" t="s">
        <v>15</v>
      </c>
      <c r="E3377" s="159" t="s">
        <v>28</v>
      </c>
      <c r="F3377" s="159" t="s">
        <v>8</v>
      </c>
      <c r="G3377" s="159" t="s">
        <v>23</v>
      </c>
      <c r="H3377" s="159" t="s">
        <v>60</v>
      </c>
      <c r="I3377" s="175">
        <v>955</v>
      </c>
      <c r="J3377" s="23"/>
    </row>
    <row r="3378" spans="1:10" x14ac:dyDescent="0.25">
      <c r="A3378" s="65" t="str">
        <f t="shared" si="52"/>
        <v>Totaal42644G4 (exclusief Den Haag)ManTotaalEritreaTotaal</v>
      </c>
      <c r="B3378" s="159" t="s">
        <v>8</v>
      </c>
      <c r="C3378" s="166">
        <v>42644</v>
      </c>
      <c r="D3378" s="159" t="s">
        <v>15</v>
      </c>
      <c r="E3378" s="159" t="s">
        <v>28</v>
      </c>
      <c r="F3378" s="159" t="s">
        <v>8</v>
      </c>
      <c r="G3378" s="159" t="s">
        <v>24</v>
      </c>
      <c r="H3378" s="162" t="s">
        <v>8</v>
      </c>
      <c r="I3378" s="175">
        <v>515</v>
      </c>
      <c r="J3378" s="23"/>
    </row>
    <row r="3379" spans="1:10" x14ac:dyDescent="0.25">
      <c r="A3379" s="65" t="str">
        <f t="shared" si="52"/>
        <v xml:space="preserve">Totaal42644G4 (exclusief Den Haag)ManTotaalEritreaPrimair onderwijs </v>
      </c>
      <c r="B3379" s="159" t="s">
        <v>8</v>
      </c>
      <c r="C3379" s="166">
        <v>42644</v>
      </c>
      <c r="D3379" s="159" t="s">
        <v>15</v>
      </c>
      <c r="E3379" s="159" t="s">
        <v>28</v>
      </c>
      <c r="F3379" s="159" t="s">
        <v>8</v>
      </c>
      <c r="G3379" s="159" t="s">
        <v>24</v>
      </c>
      <c r="H3379" s="174" t="s">
        <v>55</v>
      </c>
      <c r="I3379" s="175">
        <v>25</v>
      </c>
      <c r="J3379" s="23"/>
    </row>
    <row r="3380" spans="1:10" x14ac:dyDescent="0.25">
      <c r="A3380" s="65" t="str">
        <f t="shared" si="52"/>
        <v>Totaal42644G4 (exclusief Den Haag)ManTotaalEritreaVoortgezet onderwijs</v>
      </c>
      <c r="B3380" s="159" t="s">
        <v>8</v>
      </c>
      <c r="C3380" s="166">
        <v>42644</v>
      </c>
      <c r="D3380" s="159" t="s">
        <v>15</v>
      </c>
      <c r="E3380" s="159" t="s">
        <v>28</v>
      </c>
      <c r="F3380" s="159" t="s">
        <v>8</v>
      </c>
      <c r="G3380" s="159" t="s">
        <v>24</v>
      </c>
      <c r="H3380" s="174" t="s">
        <v>56</v>
      </c>
      <c r="I3380" s="175">
        <v>15</v>
      </c>
      <c r="J3380" s="23"/>
    </row>
    <row r="3381" spans="1:10" x14ac:dyDescent="0.25">
      <c r="A3381" s="65" t="str">
        <f t="shared" si="52"/>
        <v xml:space="preserve">Totaal42644G4 (exclusief Den Haag)ManTotaalEritreaMiddelbaar beroepsonderwijs (mbo) </v>
      </c>
      <c r="B3381" s="159" t="s">
        <v>8</v>
      </c>
      <c r="C3381" s="166">
        <v>42644</v>
      </c>
      <c r="D3381" s="159" t="s">
        <v>15</v>
      </c>
      <c r="E3381" s="159" t="s">
        <v>28</v>
      </c>
      <c r="F3381" s="159" t="s">
        <v>8</v>
      </c>
      <c r="G3381" s="159" t="s">
        <v>24</v>
      </c>
      <c r="H3381" s="174" t="s">
        <v>57</v>
      </c>
      <c r="I3381" s="175">
        <v>10</v>
      </c>
      <c r="J3381" s="23"/>
    </row>
    <row r="3382" spans="1:10" x14ac:dyDescent="0.25">
      <c r="A3382" s="65" t="str">
        <f t="shared" si="52"/>
        <v xml:space="preserve">Totaal42644G4 (exclusief Den Haag)ManTotaalEritreaHoger beroepsonderwijs (hbo) </v>
      </c>
      <c r="B3382" s="159" t="s">
        <v>8</v>
      </c>
      <c r="C3382" s="166">
        <v>42644</v>
      </c>
      <c r="D3382" s="159" t="s">
        <v>15</v>
      </c>
      <c r="E3382" s="159" t="s">
        <v>28</v>
      </c>
      <c r="F3382" s="159" t="s">
        <v>8</v>
      </c>
      <c r="G3382" s="159" t="s">
        <v>24</v>
      </c>
      <c r="H3382" s="174" t="s">
        <v>58</v>
      </c>
      <c r="I3382" s="175">
        <v>0</v>
      </c>
      <c r="J3382" s="23"/>
    </row>
    <row r="3383" spans="1:10" x14ac:dyDescent="0.25">
      <c r="A3383" s="65" t="str">
        <f t="shared" si="52"/>
        <v xml:space="preserve">Totaal42644G4 (exclusief Den Haag)ManTotaalEritreaWetenschappelijk onderwijs (wo) </v>
      </c>
      <c r="B3383" s="159" t="s">
        <v>8</v>
      </c>
      <c r="C3383" s="166">
        <v>42644</v>
      </c>
      <c r="D3383" s="159" t="s">
        <v>15</v>
      </c>
      <c r="E3383" s="159" t="s">
        <v>28</v>
      </c>
      <c r="F3383" s="159" t="s">
        <v>8</v>
      </c>
      <c r="G3383" s="159" t="s">
        <v>24</v>
      </c>
      <c r="H3383" s="174" t="s">
        <v>59</v>
      </c>
      <c r="I3383" s="175">
        <v>0</v>
      </c>
      <c r="J3383" s="23"/>
    </row>
    <row r="3384" spans="1:10" x14ac:dyDescent="0.25">
      <c r="A3384" s="65" t="str">
        <f t="shared" si="52"/>
        <v>Totaal42644G4 (exclusief Den Haag)ManTotaalEritreaGeen onderwijs</v>
      </c>
      <c r="B3384" s="159" t="s">
        <v>8</v>
      </c>
      <c r="C3384" s="166">
        <v>42644</v>
      </c>
      <c r="D3384" s="159" t="s">
        <v>15</v>
      </c>
      <c r="E3384" s="159" t="s">
        <v>28</v>
      </c>
      <c r="F3384" s="159" t="s">
        <v>8</v>
      </c>
      <c r="G3384" s="159" t="s">
        <v>24</v>
      </c>
      <c r="H3384" s="159" t="s">
        <v>60</v>
      </c>
      <c r="I3384" s="175">
        <v>470</v>
      </c>
      <c r="J3384" s="23"/>
    </row>
    <row r="3385" spans="1:10" x14ac:dyDescent="0.25">
      <c r="A3385" s="65" t="str">
        <f t="shared" si="52"/>
        <v>Totaal42644G4 (exclusief Den Haag)ManTotaalOverigTotaal</v>
      </c>
      <c r="B3385" s="159" t="s">
        <v>8</v>
      </c>
      <c r="C3385" s="166">
        <v>42644</v>
      </c>
      <c r="D3385" s="159" t="s">
        <v>15</v>
      </c>
      <c r="E3385" s="159" t="s">
        <v>28</v>
      </c>
      <c r="F3385" s="159" t="s">
        <v>8</v>
      </c>
      <c r="G3385" s="159" t="s">
        <v>25</v>
      </c>
      <c r="H3385" s="162" t="s">
        <v>8</v>
      </c>
      <c r="I3385" s="175">
        <v>425</v>
      </c>
      <c r="J3385" s="23"/>
    </row>
    <row r="3386" spans="1:10" x14ac:dyDescent="0.25">
      <c r="A3386" s="65" t="str">
        <f t="shared" si="52"/>
        <v xml:space="preserve">Totaal42644G4 (exclusief Den Haag)ManTotaalOverigPrimair onderwijs </v>
      </c>
      <c r="B3386" s="159" t="s">
        <v>8</v>
      </c>
      <c r="C3386" s="166">
        <v>42644</v>
      </c>
      <c r="D3386" s="159" t="s">
        <v>15</v>
      </c>
      <c r="E3386" s="159" t="s">
        <v>28</v>
      </c>
      <c r="F3386" s="159" t="s">
        <v>8</v>
      </c>
      <c r="G3386" s="159" t="s">
        <v>25</v>
      </c>
      <c r="H3386" s="174" t="s">
        <v>55</v>
      </c>
      <c r="I3386" s="175">
        <v>65</v>
      </c>
      <c r="J3386" s="23"/>
    </row>
    <row r="3387" spans="1:10" x14ac:dyDescent="0.25">
      <c r="A3387" s="65" t="str">
        <f t="shared" si="52"/>
        <v>Totaal42644G4 (exclusief Den Haag)ManTotaalOverigVoortgezet onderwijs</v>
      </c>
      <c r="B3387" s="159" t="s">
        <v>8</v>
      </c>
      <c r="C3387" s="166">
        <v>42644</v>
      </c>
      <c r="D3387" s="159" t="s">
        <v>15</v>
      </c>
      <c r="E3387" s="159" t="s">
        <v>28</v>
      </c>
      <c r="F3387" s="159" t="s">
        <v>8</v>
      </c>
      <c r="G3387" s="159" t="s">
        <v>25</v>
      </c>
      <c r="H3387" s="174" t="s">
        <v>56</v>
      </c>
      <c r="I3387" s="175">
        <v>60</v>
      </c>
      <c r="J3387" s="23"/>
    </row>
    <row r="3388" spans="1:10" x14ac:dyDescent="0.25">
      <c r="A3388" s="65" t="str">
        <f t="shared" si="52"/>
        <v xml:space="preserve">Totaal42644G4 (exclusief Den Haag)ManTotaalOverigMiddelbaar beroepsonderwijs (mbo) </v>
      </c>
      <c r="B3388" s="159" t="s">
        <v>8</v>
      </c>
      <c r="C3388" s="166">
        <v>42644</v>
      </c>
      <c r="D3388" s="159" t="s">
        <v>15</v>
      </c>
      <c r="E3388" s="159" t="s">
        <v>28</v>
      </c>
      <c r="F3388" s="159" t="s">
        <v>8</v>
      </c>
      <c r="G3388" s="159" t="s">
        <v>25</v>
      </c>
      <c r="H3388" s="174" t="s">
        <v>57</v>
      </c>
      <c r="I3388" s="175">
        <v>25</v>
      </c>
      <c r="J3388" s="23"/>
    </row>
    <row r="3389" spans="1:10" x14ac:dyDescent="0.25">
      <c r="A3389" s="65" t="str">
        <f t="shared" si="52"/>
        <v xml:space="preserve">Totaal42644G4 (exclusief Den Haag)ManTotaalOverigHoger beroepsonderwijs (hbo) </v>
      </c>
      <c r="B3389" s="159" t="s">
        <v>8</v>
      </c>
      <c r="C3389" s="166">
        <v>42644</v>
      </c>
      <c r="D3389" s="159" t="s">
        <v>15</v>
      </c>
      <c r="E3389" s="159" t="s">
        <v>28</v>
      </c>
      <c r="F3389" s="159" t="s">
        <v>8</v>
      </c>
      <c r="G3389" s="159" t="s">
        <v>25</v>
      </c>
      <c r="H3389" s="174" t="s">
        <v>58</v>
      </c>
      <c r="I3389" s="175">
        <v>5</v>
      </c>
      <c r="J3389" s="23"/>
    </row>
    <row r="3390" spans="1:10" x14ac:dyDescent="0.25">
      <c r="A3390" s="65" t="str">
        <f t="shared" si="52"/>
        <v xml:space="preserve">Totaal42644G4 (exclusief Den Haag)ManTotaalOverigWetenschappelijk onderwijs (wo) </v>
      </c>
      <c r="B3390" s="159" t="s">
        <v>8</v>
      </c>
      <c r="C3390" s="166">
        <v>42644</v>
      </c>
      <c r="D3390" s="159" t="s">
        <v>15</v>
      </c>
      <c r="E3390" s="159" t="s">
        <v>28</v>
      </c>
      <c r="F3390" s="159" t="s">
        <v>8</v>
      </c>
      <c r="G3390" s="159" t="s">
        <v>25</v>
      </c>
      <c r="H3390" s="174" t="s">
        <v>59</v>
      </c>
      <c r="I3390" s="175">
        <v>0</v>
      </c>
      <c r="J3390" s="23"/>
    </row>
    <row r="3391" spans="1:10" x14ac:dyDescent="0.25">
      <c r="A3391" s="65" t="str">
        <f t="shared" si="52"/>
        <v>Totaal42644G4 (exclusief Den Haag)ManTotaalOverigGeen onderwijs</v>
      </c>
      <c r="B3391" s="159" t="s">
        <v>8</v>
      </c>
      <c r="C3391" s="166">
        <v>42644</v>
      </c>
      <c r="D3391" s="159" t="s">
        <v>15</v>
      </c>
      <c r="E3391" s="159" t="s">
        <v>28</v>
      </c>
      <c r="F3391" s="159" t="s">
        <v>8</v>
      </c>
      <c r="G3391" s="159" t="s">
        <v>25</v>
      </c>
      <c r="H3391" s="159" t="s">
        <v>60</v>
      </c>
      <c r="I3391" s="175">
        <v>285</v>
      </c>
      <c r="J3391" s="23"/>
    </row>
    <row r="3392" spans="1:10" x14ac:dyDescent="0.25">
      <c r="A3392" s="65" t="str">
        <f t="shared" si="52"/>
        <v>Totaal42644G4 (exclusief Den Haag)Man0 tot 23 jaarTotaalTotaal</v>
      </c>
      <c r="B3392" s="159" t="s">
        <v>8</v>
      </c>
      <c r="C3392" s="166">
        <v>42644</v>
      </c>
      <c r="D3392" s="159" t="s">
        <v>15</v>
      </c>
      <c r="E3392" s="159" t="s">
        <v>28</v>
      </c>
      <c r="F3392" s="159" t="s">
        <v>26</v>
      </c>
      <c r="G3392" s="159" t="s">
        <v>8</v>
      </c>
      <c r="H3392" s="162" t="s">
        <v>8</v>
      </c>
      <c r="I3392" s="175">
        <v>1160</v>
      </c>
      <c r="J3392" s="23"/>
    </row>
    <row r="3393" spans="1:10" x14ac:dyDescent="0.25">
      <c r="A3393" s="65" t="str">
        <f t="shared" si="52"/>
        <v xml:space="preserve">Totaal42644G4 (exclusief Den Haag)Man0 tot 23 jaarTotaalPrimair onderwijs </v>
      </c>
      <c r="B3393" s="159" t="s">
        <v>8</v>
      </c>
      <c r="C3393" s="166">
        <v>42644</v>
      </c>
      <c r="D3393" s="159" t="s">
        <v>15</v>
      </c>
      <c r="E3393" s="159" t="s">
        <v>28</v>
      </c>
      <c r="F3393" s="159" t="s">
        <v>26</v>
      </c>
      <c r="G3393" s="159" t="s">
        <v>8</v>
      </c>
      <c r="H3393" s="174" t="s">
        <v>55</v>
      </c>
      <c r="I3393" s="175">
        <v>320</v>
      </c>
      <c r="J3393" s="23"/>
    </row>
    <row r="3394" spans="1:10" x14ac:dyDescent="0.25">
      <c r="A3394" s="65" t="str">
        <f t="shared" si="52"/>
        <v>Totaal42644G4 (exclusief Den Haag)Man0 tot 23 jaarTotaalVoortgezet onderwijs</v>
      </c>
      <c r="B3394" s="159" t="s">
        <v>8</v>
      </c>
      <c r="C3394" s="166">
        <v>42644</v>
      </c>
      <c r="D3394" s="159" t="s">
        <v>15</v>
      </c>
      <c r="E3394" s="159" t="s">
        <v>28</v>
      </c>
      <c r="F3394" s="159" t="s">
        <v>26</v>
      </c>
      <c r="G3394" s="159" t="s">
        <v>8</v>
      </c>
      <c r="H3394" s="174" t="s">
        <v>56</v>
      </c>
      <c r="I3394" s="175">
        <v>205</v>
      </c>
      <c r="J3394" s="23"/>
    </row>
    <row r="3395" spans="1:10" x14ac:dyDescent="0.25">
      <c r="A3395" s="65" t="str">
        <f t="shared" si="52"/>
        <v xml:space="preserve">Totaal42644G4 (exclusief Den Haag)Man0 tot 23 jaarTotaalMiddelbaar beroepsonderwijs (mbo) </v>
      </c>
      <c r="B3395" s="159" t="s">
        <v>8</v>
      </c>
      <c r="C3395" s="166">
        <v>42644</v>
      </c>
      <c r="D3395" s="159" t="s">
        <v>15</v>
      </c>
      <c r="E3395" s="159" t="s">
        <v>28</v>
      </c>
      <c r="F3395" s="159" t="s">
        <v>26</v>
      </c>
      <c r="G3395" s="159" t="s">
        <v>8</v>
      </c>
      <c r="H3395" s="174" t="s">
        <v>57</v>
      </c>
      <c r="I3395" s="175">
        <v>40</v>
      </c>
      <c r="J3395" s="23"/>
    </row>
    <row r="3396" spans="1:10" x14ac:dyDescent="0.25">
      <c r="A3396" s="65" t="str">
        <f t="shared" si="52"/>
        <v xml:space="preserve">Totaal42644G4 (exclusief Den Haag)Man0 tot 23 jaarTotaalHoger beroepsonderwijs (hbo) </v>
      </c>
      <c r="B3396" s="159" t="s">
        <v>8</v>
      </c>
      <c r="C3396" s="166">
        <v>42644</v>
      </c>
      <c r="D3396" s="159" t="s">
        <v>15</v>
      </c>
      <c r="E3396" s="159" t="s">
        <v>28</v>
      </c>
      <c r="F3396" s="159" t="s">
        <v>26</v>
      </c>
      <c r="G3396" s="159" t="s">
        <v>8</v>
      </c>
      <c r="H3396" s="174" t="s">
        <v>58</v>
      </c>
      <c r="I3396" s="175">
        <v>5</v>
      </c>
      <c r="J3396" s="23"/>
    </row>
    <row r="3397" spans="1:10" x14ac:dyDescent="0.25">
      <c r="A3397" s="65" t="str">
        <f t="shared" ref="A3397:A3460" si="53">B3397&amp;C3397&amp;D3397&amp;E3397&amp;F3397&amp;G3397&amp;H3397</f>
        <v xml:space="preserve">Totaal42644G4 (exclusief Den Haag)Man0 tot 23 jaarTotaalWetenschappelijk onderwijs (wo) </v>
      </c>
      <c r="B3397" s="159" t="s">
        <v>8</v>
      </c>
      <c r="C3397" s="166">
        <v>42644</v>
      </c>
      <c r="D3397" s="159" t="s">
        <v>15</v>
      </c>
      <c r="E3397" s="159" t="s">
        <v>28</v>
      </c>
      <c r="F3397" s="159" t="s">
        <v>26</v>
      </c>
      <c r="G3397" s="159" t="s">
        <v>8</v>
      </c>
      <c r="H3397" s="174" t="s">
        <v>59</v>
      </c>
      <c r="I3397" s="175">
        <v>0</v>
      </c>
      <c r="J3397" s="23"/>
    </row>
    <row r="3398" spans="1:10" x14ac:dyDescent="0.25">
      <c r="A3398" s="65" t="str">
        <f t="shared" si="53"/>
        <v>Totaal42644G4 (exclusief Den Haag)Man0 tot 23 jaarTotaalGeen onderwijs</v>
      </c>
      <c r="B3398" s="159" t="s">
        <v>8</v>
      </c>
      <c r="C3398" s="166">
        <v>42644</v>
      </c>
      <c r="D3398" s="159" t="s">
        <v>15</v>
      </c>
      <c r="E3398" s="159" t="s">
        <v>28</v>
      </c>
      <c r="F3398" s="159" t="s">
        <v>26</v>
      </c>
      <c r="G3398" s="159" t="s">
        <v>8</v>
      </c>
      <c r="H3398" s="159" t="s">
        <v>60</v>
      </c>
      <c r="I3398" s="175">
        <v>620</v>
      </c>
      <c r="J3398" s="23"/>
    </row>
    <row r="3399" spans="1:10" x14ac:dyDescent="0.25">
      <c r="A3399" s="65" t="str">
        <f t="shared" si="53"/>
        <v>Totaal42644G4 (exclusief Den Haag)Man0 tot 23 jaarSyriëTotaal</v>
      </c>
      <c r="B3399" s="159" t="s">
        <v>8</v>
      </c>
      <c r="C3399" s="166">
        <v>42644</v>
      </c>
      <c r="D3399" s="159" t="s">
        <v>15</v>
      </c>
      <c r="E3399" s="159" t="s">
        <v>28</v>
      </c>
      <c r="F3399" s="159" t="s">
        <v>26</v>
      </c>
      <c r="G3399" s="159" t="s">
        <v>23</v>
      </c>
      <c r="H3399" s="162" t="s">
        <v>8</v>
      </c>
      <c r="I3399" s="175">
        <v>740</v>
      </c>
      <c r="J3399" s="23"/>
    </row>
    <row r="3400" spans="1:10" x14ac:dyDescent="0.25">
      <c r="A3400" s="65" t="str">
        <f t="shared" si="53"/>
        <v xml:space="preserve">Totaal42644G4 (exclusief Den Haag)Man0 tot 23 jaarSyriëPrimair onderwijs </v>
      </c>
      <c r="B3400" s="159" t="s">
        <v>8</v>
      </c>
      <c r="C3400" s="166">
        <v>42644</v>
      </c>
      <c r="D3400" s="159" t="s">
        <v>15</v>
      </c>
      <c r="E3400" s="159" t="s">
        <v>28</v>
      </c>
      <c r="F3400" s="159" t="s">
        <v>26</v>
      </c>
      <c r="G3400" s="159" t="s">
        <v>23</v>
      </c>
      <c r="H3400" s="174" t="s">
        <v>55</v>
      </c>
      <c r="I3400" s="175">
        <v>225</v>
      </c>
      <c r="J3400" s="23"/>
    </row>
    <row r="3401" spans="1:10" x14ac:dyDescent="0.25">
      <c r="A3401" s="65" t="str">
        <f t="shared" si="53"/>
        <v>Totaal42644G4 (exclusief Den Haag)Man0 tot 23 jaarSyriëVoortgezet onderwijs</v>
      </c>
      <c r="B3401" s="159" t="s">
        <v>8</v>
      </c>
      <c r="C3401" s="166">
        <v>42644</v>
      </c>
      <c r="D3401" s="159" t="s">
        <v>15</v>
      </c>
      <c r="E3401" s="159" t="s">
        <v>28</v>
      </c>
      <c r="F3401" s="159" t="s">
        <v>26</v>
      </c>
      <c r="G3401" s="159" t="s">
        <v>23</v>
      </c>
      <c r="H3401" s="174" t="s">
        <v>56</v>
      </c>
      <c r="I3401" s="175">
        <v>135</v>
      </c>
      <c r="J3401" s="23"/>
    </row>
    <row r="3402" spans="1:10" x14ac:dyDescent="0.25">
      <c r="A3402" s="65" t="str">
        <f t="shared" si="53"/>
        <v xml:space="preserve">Totaal42644G4 (exclusief Den Haag)Man0 tot 23 jaarSyriëMiddelbaar beroepsonderwijs (mbo) </v>
      </c>
      <c r="B3402" s="159" t="s">
        <v>8</v>
      </c>
      <c r="C3402" s="166">
        <v>42644</v>
      </c>
      <c r="D3402" s="159" t="s">
        <v>15</v>
      </c>
      <c r="E3402" s="159" t="s">
        <v>28</v>
      </c>
      <c r="F3402" s="159" t="s">
        <v>26</v>
      </c>
      <c r="G3402" s="159" t="s">
        <v>23</v>
      </c>
      <c r="H3402" s="174" t="s">
        <v>57</v>
      </c>
      <c r="I3402" s="175">
        <v>20</v>
      </c>
      <c r="J3402" s="23"/>
    </row>
    <row r="3403" spans="1:10" x14ac:dyDescent="0.25">
      <c r="A3403" s="65" t="str">
        <f t="shared" si="53"/>
        <v xml:space="preserve">Totaal42644G4 (exclusief Den Haag)Man0 tot 23 jaarSyriëHoger beroepsonderwijs (hbo) </v>
      </c>
      <c r="B3403" s="159" t="s">
        <v>8</v>
      </c>
      <c r="C3403" s="166">
        <v>42644</v>
      </c>
      <c r="D3403" s="159" t="s">
        <v>15</v>
      </c>
      <c r="E3403" s="159" t="s">
        <v>28</v>
      </c>
      <c r="F3403" s="159" t="s">
        <v>26</v>
      </c>
      <c r="G3403" s="159" t="s">
        <v>23</v>
      </c>
      <c r="H3403" s="174" t="s">
        <v>58</v>
      </c>
      <c r="I3403" s="175">
        <v>0</v>
      </c>
      <c r="J3403" s="23"/>
    </row>
    <row r="3404" spans="1:10" x14ac:dyDescent="0.25">
      <c r="A3404" s="65" t="str">
        <f t="shared" si="53"/>
        <v xml:space="preserve">Totaal42644G4 (exclusief Den Haag)Man0 tot 23 jaarSyriëWetenschappelijk onderwijs (wo) </v>
      </c>
      <c r="B3404" s="159" t="s">
        <v>8</v>
      </c>
      <c r="C3404" s="166">
        <v>42644</v>
      </c>
      <c r="D3404" s="159" t="s">
        <v>15</v>
      </c>
      <c r="E3404" s="159" t="s">
        <v>28</v>
      </c>
      <c r="F3404" s="159" t="s">
        <v>26</v>
      </c>
      <c r="G3404" s="159" t="s">
        <v>23</v>
      </c>
      <c r="H3404" s="174" t="s">
        <v>59</v>
      </c>
      <c r="I3404" s="175">
        <v>0</v>
      </c>
      <c r="J3404" s="23"/>
    </row>
    <row r="3405" spans="1:10" x14ac:dyDescent="0.25">
      <c r="A3405" s="65" t="str">
        <f t="shared" si="53"/>
        <v>Totaal42644G4 (exclusief Den Haag)Man0 tot 23 jaarSyriëGeen onderwijs</v>
      </c>
      <c r="B3405" s="159" t="s">
        <v>8</v>
      </c>
      <c r="C3405" s="166">
        <v>42644</v>
      </c>
      <c r="D3405" s="159" t="s">
        <v>15</v>
      </c>
      <c r="E3405" s="159" t="s">
        <v>28</v>
      </c>
      <c r="F3405" s="159" t="s">
        <v>26</v>
      </c>
      <c r="G3405" s="159" t="s">
        <v>23</v>
      </c>
      <c r="H3405" s="159" t="s">
        <v>60</v>
      </c>
      <c r="I3405" s="175">
        <v>370</v>
      </c>
      <c r="J3405" s="23"/>
    </row>
    <row r="3406" spans="1:10" x14ac:dyDescent="0.25">
      <c r="A3406" s="65" t="str">
        <f t="shared" si="53"/>
        <v>Totaal42644G4 (exclusief Den Haag)Man0 tot 23 jaarEritreaTotaal</v>
      </c>
      <c r="B3406" s="159" t="s">
        <v>8</v>
      </c>
      <c r="C3406" s="166">
        <v>42644</v>
      </c>
      <c r="D3406" s="159" t="s">
        <v>15</v>
      </c>
      <c r="E3406" s="159" t="s">
        <v>28</v>
      </c>
      <c r="F3406" s="159" t="s">
        <v>26</v>
      </c>
      <c r="G3406" s="159" t="s">
        <v>24</v>
      </c>
      <c r="H3406" s="162" t="s">
        <v>8</v>
      </c>
      <c r="I3406" s="175">
        <v>195</v>
      </c>
      <c r="J3406" s="23"/>
    </row>
    <row r="3407" spans="1:10" x14ac:dyDescent="0.25">
      <c r="A3407" s="65" t="str">
        <f t="shared" si="53"/>
        <v xml:space="preserve">Totaal42644G4 (exclusief Den Haag)Man0 tot 23 jaarEritreaPrimair onderwijs </v>
      </c>
      <c r="B3407" s="159" t="s">
        <v>8</v>
      </c>
      <c r="C3407" s="166">
        <v>42644</v>
      </c>
      <c r="D3407" s="159" t="s">
        <v>15</v>
      </c>
      <c r="E3407" s="159" t="s">
        <v>28</v>
      </c>
      <c r="F3407" s="159" t="s">
        <v>26</v>
      </c>
      <c r="G3407" s="159" t="s">
        <v>24</v>
      </c>
      <c r="H3407" s="174" t="s">
        <v>55</v>
      </c>
      <c r="I3407" s="175">
        <v>25</v>
      </c>
      <c r="J3407" s="23"/>
    </row>
    <row r="3408" spans="1:10" x14ac:dyDescent="0.25">
      <c r="A3408" s="65" t="str">
        <f t="shared" si="53"/>
        <v>Totaal42644G4 (exclusief Den Haag)Man0 tot 23 jaarEritreaVoortgezet onderwijs</v>
      </c>
      <c r="B3408" s="159" t="s">
        <v>8</v>
      </c>
      <c r="C3408" s="166">
        <v>42644</v>
      </c>
      <c r="D3408" s="159" t="s">
        <v>15</v>
      </c>
      <c r="E3408" s="159" t="s">
        <v>28</v>
      </c>
      <c r="F3408" s="159" t="s">
        <v>26</v>
      </c>
      <c r="G3408" s="159" t="s">
        <v>24</v>
      </c>
      <c r="H3408" s="174" t="s">
        <v>56</v>
      </c>
      <c r="I3408" s="175">
        <v>15</v>
      </c>
      <c r="J3408" s="23"/>
    </row>
    <row r="3409" spans="1:10" x14ac:dyDescent="0.25">
      <c r="A3409" s="65" t="str">
        <f t="shared" si="53"/>
        <v xml:space="preserve">Totaal42644G4 (exclusief Den Haag)Man0 tot 23 jaarEritreaMiddelbaar beroepsonderwijs (mbo) </v>
      </c>
      <c r="B3409" s="159" t="s">
        <v>8</v>
      </c>
      <c r="C3409" s="166">
        <v>42644</v>
      </c>
      <c r="D3409" s="159" t="s">
        <v>15</v>
      </c>
      <c r="E3409" s="159" t="s">
        <v>28</v>
      </c>
      <c r="F3409" s="159" t="s">
        <v>26</v>
      </c>
      <c r="G3409" s="159" t="s">
        <v>24</v>
      </c>
      <c r="H3409" s="174" t="s">
        <v>57</v>
      </c>
      <c r="I3409" s="175">
        <v>5</v>
      </c>
      <c r="J3409" s="23"/>
    </row>
    <row r="3410" spans="1:10" x14ac:dyDescent="0.25">
      <c r="A3410" s="65" t="str">
        <f t="shared" si="53"/>
        <v xml:space="preserve">Totaal42644G4 (exclusief Den Haag)Man0 tot 23 jaarEritreaHoger beroepsonderwijs (hbo) </v>
      </c>
      <c r="B3410" s="159" t="s">
        <v>8</v>
      </c>
      <c r="C3410" s="166">
        <v>42644</v>
      </c>
      <c r="D3410" s="159" t="s">
        <v>15</v>
      </c>
      <c r="E3410" s="159" t="s">
        <v>28</v>
      </c>
      <c r="F3410" s="159" t="s">
        <v>26</v>
      </c>
      <c r="G3410" s="159" t="s">
        <v>24</v>
      </c>
      <c r="H3410" s="174" t="s">
        <v>58</v>
      </c>
      <c r="I3410" s="175">
        <v>0</v>
      </c>
      <c r="J3410" s="23"/>
    </row>
    <row r="3411" spans="1:10" x14ac:dyDescent="0.25">
      <c r="A3411" s="65" t="str">
        <f t="shared" si="53"/>
        <v xml:space="preserve">Totaal42644G4 (exclusief Den Haag)Man0 tot 23 jaarEritreaWetenschappelijk onderwijs (wo) </v>
      </c>
      <c r="B3411" s="159" t="s">
        <v>8</v>
      </c>
      <c r="C3411" s="166">
        <v>42644</v>
      </c>
      <c r="D3411" s="159" t="s">
        <v>15</v>
      </c>
      <c r="E3411" s="159" t="s">
        <v>28</v>
      </c>
      <c r="F3411" s="159" t="s">
        <v>26</v>
      </c>
      <c r="G3411" s="159" t="s">
        <v>24</v>
      </c>
      <c r="H3411" s="174" t="s">
        <v>59</v>
      </c>
      <c r="I3411" s="175">
        <v>0</v>
      </c>
      <c r="J3411" s="23"/>
    </row>
    <row r="3412" spans="1:10" x14ac:dyDescent="0.25">
      <c r="A3412" s="65" t="str">
        <f t="shared" si="53"/>
        <v>Totaal42644G4 (exclusief Den Haag)Man0 tot 23 jaarEritreaGeen onderwijs</v>
      </c>
      <c r="B3412" s="159" t="s">
        <v>8</v>
      </c>
      <c r="C3412" s="166">
        <v>42644</v>
      </c>
      <c r="D3412" s="159" t="s">
        <v>15</v>
      </c>
      <c r="E3412" s="159" t="s">
        <v>28</v>
      </c>
      <c r="F3412" s="159" t="s">
        <v>26</v>
      </c>
      <c r="G3412" s="159" t="s">
        <v>24</v>
      </c>
      <c r="H3412" s="159" t="s">
        <v>60</v>
      </c>
      <c r="I3412" s="175">
        <v>155</v>
      </c>
      <c r="J3412" s="23"/>
    </row>
    <row r="3413" spans="1:10" x14ac:dyDescent="0.25">
      <c r="A3413" s="65" t="str">
        <f t="shared" si="53"/>
        <v>Totaal42644G4 (exclusief Den Haag)Man0 tot 23 jaarOverigTotaal</v>
      </c>
      <c r="B3413" s="159" t="s">
        <v>8</v>
      </c>
      <c r="C3413" s="166">
        <v>42644</v>
      </c>
      <c r="D3413" s="159" t="s">
        <v>15</v>
      </c>
      <c r="E3413" s="159" t="s">
        <v>28</v>
      </c>
      <c r="F3413" s="159" t="s">
        <v>26</v>
      </c>
      <c r="G3413" s="159" t="s">
        <v>25</v>
      </c>
      <c r="H3413" s="162" t="s">
        <v>8</v>
      </c>
      <c r="I3413" s="175">
        <v>225</v>
      </c>
      <c r="J3413" s="23"/>
    </row>
    <row r="3414" spans="1:10" x14ac:dyDescent="0.25">
      <c r="A3414" s="65" t="str">
        <f t="shared" si="53"/>
        <v xml:space="preserve">Totaal42644G4 (exclusief Den Haag)Man0 tot 23 jaarOverigPrimair onderwijs </v>
      </c>
      <c r="B3414" s="159" t="s">
        <v>8</v>
      </c>
      <c r="C3414" s="166">
        <v>42644</v>
      </c>
      <c r="D3414" s="159" t="s">
        <v>15</v>
      </c>
      <c r="E3414" s="159" t="s">
        <v>28</v>
      </c>
      <c r="F3414" s="159" t="s">
        <v>26</v>
      </c>
      <c r="G3414" s="159" t="s">
        <v>25</v>
      </c>
      <c r="H3414" s="174" t="s">
        <v>55</v>
      </c>
      <c r="I3414" s="175">
        <v>65</v>
      </c>
      <c r="J3414" s="23"/>
    </row>
    <row r="3415" spans="1:10" x14ac:dyDescent="0.25">
      <c r="A3415" s="65" t="str">
        <f t="shared" si="53"/>
        <v>Totaal42644G4 (exclusief Den Haag)Man0 tot 23 jaarOverigVoortgezet onderwijs</v>
      </c>
      <c r="B3415" s="159" t="s">
        <v>8</v>
      </c>
      <c r="C3415" s="166">
        <v>42644</v>
      </c>
      <c r="D3415" s="159" t="s">
        <v>15</v>
      </c>
      <c r="E3415" s="159" t="s">
        <v>28</v>
      </c>
      <c r="F3415" s="159" t="s">
        <v>26</v>
      </c>
      <c r="G3415" s="159" t="s">
        <v>25</v>
      </c>
      <c r="H3415" s="174" t="s">
        <v>56</v>
      </c>
      <c r="I3415" s="175">
        <v>60</v>
      </c>
      <c r="J3415" s="23"/>
    </row>
    <row r="3416" spans="1:10" x14ac:dyDescent="0.25">
      <c r="A3416" s="65" t="str">
        <f t="shared" si="53"/>
        <v xml:space="preserve">Totaal42644G4 (exclusief Den Haag)Man0 tot 23 jaarOverigMiddelbaar beroepsonderwijs (mbo) </v>
      </c>
      <c r="B3416" s="159" t="s">
        <v>8</v>
      </c>
      <c r="C3416" s="166">
        <v>42644</v>
      </c>
      <c r="D3416" s="159" t="s">
        <v>15</v>
      </c>
      <c r="E3416" s="159" t="s">
        <v>28</v>
      </c>
      <c r="F3416" s="159" t="s">
        <v>26</v>
      </c>
      <c r="G3416" s="159" t="s">
        <v>25</v>
      </c>
      <c r="H3416" s="174" t="s">
        <v>57</v>
      </c>
      <c r="I3416" s="175">
        <v>15</v>
      </c>
      <c r="J3416" s="23"/>
    </row>
    <row r="3417" spans="1:10" x14ac:dyDescent="0.25">
      <c r="A3417" s="65" t="str">
        <f t="shared" si="53"/>
        <v xml:space="preserve">Totaal42644G4 (exclusief Den Haag)Man0 tot 23 jaarOverigHoger beroepsonderwijs (hbo) </v>
      </c>
      <c r="B3417" s="159" t="s">
        <v>8</v>
      </c>
      <c r="C3417" s="166">
        <v>42644</v>
      </c>
      <c r="D3417" s="159" t="s">
        <v>15</v>
      </c>
      <c r="E3417" s="159" t="s">
        <v>28</v>
      </c>
      <c r="F3417" s="159" t="s">
        <v>26</v>
      </c>
      <c r="G3417" s="159" t="s">
        <v>25</v>
      </c>
      <c r="H3417" s="174" t="s">
        <v>58</v>
      </c>
      <c r="I3417" s="175">
        <v>0</v>
      </c>
      <c r="J3417" s="23"/>
    </row>
    <row r="3418" spans="1:10" x14ac:dyDescent="0.25">
      <c r="A3418" s="65" t="str">
        <f t="shared" si="53"/>
        <v xml:space="preserve">Totaal42644G4 (exclusief Den Haag)Man0 tot 23 jaarOverigWetenschappelijk onderwijs (wo) </v>
      </c>
      <c r="B3418" s="159" t="s">
        <v>8</v>
      </c>
      <c r="C3418" s="166">
        <v>42644</v>
      </c>
      <c r="D3418" s="159" t="s">
        <v>15</v>
      </c>
      <c r="E3418" s="159" t="s">
        <v>28</v>
      </c>
      <c r="F3418" s="159" t="s">
        <v>26</v>
      </c>
      <c r="G3418" s="159" t="s">
        <v>25</v>
      </c>
      <c r="H3418" s="174" t="s">
        <v>59</v>
      </c>
      <c r="I3418" s="175">
        <v>0</v>
      </c>
      <c r="J3418" s="23"/>
    </row>
    <row r="3419" spans="1:10" x14ac:dyDescent="0.25">
      <c r="A3419" s="65" t="str">
        <f t="shared" si="53"/>
        <v>Totaal42644G4 (exclusief Den Haag)Man0 tot 23 jaarOverigGeen onderwijs</v>
      </c>
      <c r="B3419" s="159" t="s">
        <v>8</v>
      </c>
      <c r="C3419" s="166">
        <v>42644</v>
      </c>
      <c r="D3419" s="159" t="s">
        <v>15</v>
      </c>
      <c r="E3419" s="159" t="s">
        <v>28</v>
      </c>
      <c r="F3419" s="159" t="s">
        <v>26</v>
      </c>
      <c r="G3419" s="159" t="s">
        <v>25</v>
      </c>
      <c r="H3419" s="159" t="s">
        <v>60</v>
      </c>
      <c r="I3419" s="175">
        <v>95</v>
      </c>
      <c r="J3419" s="23"/>
    </row>
    <row r="3420" spans="1:10" x14ac:dyDescent="0.25">
      <c r="A3420" s="65" t="str">
        <f t="shared" si="53"/>
        <v>Totaal42644G4 (exclusief Den Haag)Man23 tot 30 jaarTotaalTotaal</v>
      </c>
      <c r="B3420" s="159" t="s">
        <v>8</v>
      </c>
      <c r="C3420" s="166">
        <v>42644</v>
      </c>
      <c r="D3420" s="159" t="s">
        <v>15</v>
      </c>
      <c r="E3420" s="159" t="s">
        <v>28</v>
      </c>
      <c r="F3420" s="159" t="s">
        <v>61</v>
      </c>
      <c r="G3420" s="159" t="s">
        <v>8</v>
      </c>
      <c r="H3420" s="162" t="s">
        <v>8</v>
      </c>
      <c r="I3420" s="175">
        <v>1130</v>
      </c>
      <c r="J3420" s="23"/>
    </row>
    <row r="3421" spans="1:10" x14ac:dyDescent="0.25">
      <c r="A3421" s="65" t="str">
        <f t="shared" si="53"/>
        <v xml:space="preserve">Totaal42644G4 (exclusief Den Haag)Man23 tot 30 jaarTotaalPrimair onderwijs </v>
      </c>
      <c r="B3421" s="159" t="s">
        <v>8</v>
      </c>
      <c r="C3421" s="166">
        <v>42644</v>
      </c>
      <c r="D3421" s="159" t="s">
        <v>15</v>
      </c>
      <c r="E3421" s="159" t="s">
        <v>28</v>
      </c>
      <c r="F3421" s="159" t="s">
        <v>61</v>
      </c>
      <c r="G3421" s="159" t="s">
        <v>8</v>
      </c>
      <c r="H3421" s="174" t="s">
        <v>55</v>
      </c>
      <c r="I3421" s="175">
        <v>0</v>
      </c>
      <c r="J3421" s="23"/>
    </row>
    <row r="3422" spans="1:10" x14ac:dyDescent="0.25">
      <c r="A3422" s="65" t="str">
        <f t="shared" si="53"/>
        <v>Totaal42644G4 (exclusief Den Haag)Man23 tot 30 jaarTotaalVoortgezet onderwijs</v>
      </c>
      <c r="B3422" s="159" t="s">
        <v>8</v>
      </c>
      <c r="C3422" s="166">
        <v>42644</v>
      </c>
      <c r="D3422" s="159" t="s">
        <v>15</v>
      </c>
      <c r="E3422" s="159" t="s">
        <v>28</v>
      </c>
      <c r="F3422" s="159" t="s">
        <v>61</v>
      </c>
      <c r="G3422" s="159" t="s">
        <v>8</v>
      </c>
      <c r="H3422" s="174" t="s">
        <v>56</v>
      </c>
      <c r="I3422" s="175">
        <v>0</v>
      </c>
      <c r="J3422" s="23"/>
    </row>
    <row r="3423" spans="1:10" x14ac:dyDescent="0.25">
      <c r="A3423" s="65" t="str">
        <f t="shared" si="53"/>
        <v xml:space="preserve">Totaal42644G4 (exclusief Den Haag)Man23 tot 30 jaarTotaalMiddelbaar beroepsonderwijs (mbo) </v>
      </c>
      <c r="B3423" s="159" t="s">
        <v>8</v>
      </c>
      <c r="C3423" s="166">
        <v>42644</v>
      </c>
      <c r="D3423" s="159" t="s">
        <v>15</v>
      </c>
      <c r="E3423" s="159" t="s">
        <v>28</v>
      </c>
      <c r="F3423" s="159" t="s">
        <v>61</v>
      </c>
      <c r="G3423" s="159" t="s">
        <v>8</v>
      </c>
      <c r="H3423" s="174" t="s">
        <v>57</v>
      </c>
      <c r="I3423" s="175">
        <v>25</v>
      </c>
      <c r="J3423" s="23"/>
    </row>
    <row r="3424" spans="1:10" x14ac:dyDescent="0.25">
      <c r="A3424" s="65" t="str">
        <f t="shared" si="53"/>
        <v xml:space="preserve">Totaal42644G4 (exclusief Den Haag)Man23 tot 30 jaarTotaalHoger beroepsonderwijs (hbo) </v>
      </c>
      <c r="B3424" s="159" t="s">
        <v>8</v>
      </c>
      <c r="C3424" s="166">
        <v>42644</v>
      </c>
      <c r="D3424" s="159" t="s">
        <v>15</v>
      </c>
      <c r="E3424" s="159" t="s">
        <v>28</v>
      </c>
      <c r="F3424" s="159" t="s">
        <v>61</v>
      </c>
      <c r="G3424" s="159" t="s">
        <v>8</v>
      </c>
      <c r="H3424" s="174" t="s">
        <v>58</v>
      </c>
      <c r="I3424" s="175">
        <v>5</v>
      </c>
      <c r="J3424" s="23"/>
    </row>
    <row r="3425" spans="1:10" x14ac:dyDescent="0.25">
      <c r="A3425" s="65" t="str">
        <f t="shared" si="53"/>
        <v xml:space="preserve">Totaal42644G4 (exclusief Den Haag)Man23 tot 30 jaarTotaalWetenschappelijk onderwijs (wo) </v>
      </c>
      <c r="B3425" s="159" t="s">
        <v>8</v>
      </c>
      <c r="C3425" s="166">
        <v>42644</v>
      </c>
      <c r="D3425" s="159" t="s">
        <v>15</v>
      </c>
      <c r="E3425" s="159" t="s">
        <v>28</v>
      </c>
      <c r="F3425" s="159" t="s">
        <v>61</v>
      </c>
      <c r="G3425" s="159" t="s">
        <v>8</v>
      </c>
      <c r="H3425" s="174" t="s">
        <v>59</v>
      </c>
      <c r="I3425" s="175">
        <v>10</v>
      </c>
      <c r="J3425" s="23"/>
    </row>
    <row r="3426" spans="1:10" x14ac:dyDescent="0.25">
      <c r="A3426" s="65" t="str">
        <f t="shared" si="53"/>
        <v>Totaal42644G4 (exclusief Den Haag)Man23 tot 30 jaarTotaalGeen onderwijs</v>
      </c>
      <c r="B3426" s="159" t="s">
        <v>8</v>
      </c>
      <c r="C3426" s="166">
        <v>42644</v>
      </c>
      <c r="D3426" s="159" t="s">
        <v>15</v>
      </c>
      <c r="E3426" s="159" t="s">
        <v>28</v>
      </c>
      <c r="F3426" s="159" t="s">
        <v>61</v>
      </c>
      <c r="G3426" s="159" t="s">
        <v>8</v>
      </c>
      <c r="H3426" s="159" t="s">
        <v>60</v>
      </c>
      <c r="I3426" s="175">
        <v>1090</v>
      </c>
      <c r="J3426" s="23"/>
    </row>
    <row r="3427" spans="1:10" x14ac:dyDescent="0.25">
      <c r="A3427" s="65" t="str">
        <f t="shared" si="53"/>
        <v>Totaal42644G4 (exclusief Den Haag)Man23 tot 30 jaarSyriëTotaal</v>
      </c>
      <c r="B3427" s="159" t="s">
        <v>8</v>
      </c>
      <c r="C3427" s="166">
        <v>42644</v>
      </c>
      <c r="D3427" s="159" t="s">
        <v>15</v>
      </c>
      <c r="E3427" s="159" t="s">
        <v>28</v>
      </c>
      <c r="F3427" s="159" t="s">
        <v>61</v>
      </c>
      <c r="G3427" s="159" t="s">
        <v>23</v>
      </c>
      <c r="H3427" s="162" t="s">
        <v>8</v>
      </c>
      <c r="I3427" s="175">
        <v>605</v>
      </c>
      <c r="J3427" s="23"/>
    </row>
    <row r="3428" spans="1:10" x14ac:dyDescent="0.25">
      <c r="A3428" s="65" t="str">
        <f t="shared" si="53"/>
        <v xml:space="preserve">Totaal42644G4 (exclusief Den Haag)Man23 tot 30 jaarSyriëPrimair onderwijs </v>
      </c>
      <c r="B3428" s="159" t="s">
        <v>8</v>
      </c>
      <c r="C3428" s="166">
        <v>42644</v>
      </c>
      <c r="D3428" s="159" t="s">
        <v>15</v>
      </c>
      <c r="E3428" s="159" t="s">
        <v>28</v>
      </c>
      <c r="F3428" s="159" t="s">
        <v>61</v>
      </c>
      <c r="G3428" s="159" t="s">
        <v>23</v>
      </c>
      <c r="H3428" s="174" t="s">
        <v>55</v>
      </c>
      <c r="I3428" s="175">
        <v>0</v>
      </c>
      <c r="J3428" s="23"/>
    </row>
    <row r="3429" spans="1:10" x14ac:dyDescent="0.25">
      <c r="A3429" s="65" t="str">
        <f t="shared" si="53"/>
        <v>Totaal42644G4 (exclusief Den Haag)Man23 tot 30 jaarSyriëVoortgezet onderwijs</v>
      </c>
      <c r="B3429" s="159" t="s">
        <v>8</v>
      </c>
      <c r="C3429" s="166">
        <v>42644</v>
      </c>
      <c r="D3429" s="159" t="s">
        <v>15</v>
      </c>
      <c r="E3429" s="159" t="s">
        <v>28</v>
      </c>
      <c r="F3429" s="159" t="s">
        <v>61</v>
      </c>
      <c r="G3429" s="159" t="s">
        <v>23</v>
      </c>
      <c r="H3429" s="174" t="s">
        <v>56</v>
      </c>
      <c r="I3429" s="175">
        <v>0</v>
      </c>
      <c r="J3429" s="23"/>
    </row>
    <row r="3430" spans="1:10" x14ac:dyDescent="0.25">
      <c r="A3430" s="65" t="str">
        <f t="shared" si="53"/>
        <v xml:space="preserve">Totaal42644G4 (exclusief Den Haag)Man23 tot 30 jaarSyriëMiddelbaar beroepsonderwijs (mbo) </v>
      </c>
      <c r="B3430" s="159" t="s">
        <v>8</v>
      </c>
      <c r="C3430" s="166">
        <v>42644</v>
      </c>
      <c r="D3430" s="159" t="s">
        <v>15</v>
      </c>
      <c r="E3430" s="159" t="s">
        <v>28</v>
      </c>
      <c r="F3430" s="159" t="s">
        <v>61</v>
      </c>
      <c r="G3430" s="159" t="s">
        <v>23</v>
      </c>
      <c r="H3430" s="174" t="s">
        <v>57</v>
      </c>
      <c r="I3430" s="175">
        <v>15</v>
      </c>
      <c r="J3430" s="23"/>
    </row>
    <row r="3431" spans="1:10" x14ac:dyDescent="0.25">
      <c r="A3431" s="65" t="str">
        <f t="shared" si="53"/>
        <v xml:space="preserve">Totaal42644G4 (exclusief Den Haag)Man23 tot 30 jaarSyriëHoger beroepsonderwijs (hbo) </v>
      </c>
      <c r="B3431" s="159" t="s">
        <v>8</v>
      </c>
      <c r="C3431" s="166">
        <v>42644</v>
      </c>
      <c r="D3431" s="159" t="s">
        <v>15</v>
      </c>
      <c r="E3431" s="159" t="s">
        <v>28</v>
      </c>
      <c r="F3431" s="159" t="s">
        <v>61</v>
      </c>
      <c r="G3431" s="159" t="s">
        <v>23</v>
      </c>
      <c r="H3431" s="174" t="s">
        <v>58</v>
      </c>
      <c r="I3431" s="175">
        <v>5</v>
      </c>
      <c r="J3431" s="23"/>
    </row>
    <row r="3432" spans="1:10" x14ac:dyDescent="0.25">
      <c r="A3432" s="65" t="str">
        <f t="shared" si="53"/>
        <v xml:space="preserve">Totaal42644G4 (exclusief Den Haag)Man23 tot 30 jaarSyriëWetenschappelijk onderwijs (wo) </v>
      </c>
      <c r="B3432" s="159" t="s">
        <v>8</v>
      </c>
      <c r="C3432" s="166">
        <v>42644</v>
      </c>
      <c r="D3432" s="159" t="s">
        <v>15</v>
      </c>
      <c r="E3432" s="159" t="s">
        <v>28</v>
      </c>
      <c r="F3432" s="159" t="s">
        <v>61</v>
      </c>
      <c r="G3432" s="159" t="s">
        <v>23</v>
      </c>
      <c r="H3432" s="174" t="s">
        <v>59</v>
      </c>
      <c r="I3432" s="175">
        <v>5</v>
      </c>
      <c r="J3432" s="23"/>
    </row>
    <row r="3433" spans="1:10" x14ac:dyDescent="0.25">
      <c r="A3433" s="65" t="str">
        <f t="shared" si="53"/>
        <v>Totaal42644G4 (exclusief Den Haag)Man23 tot 30 jaarSyriëGeen onderwijs</v>
      </c>
      <c r="B3433" s="159" t="s">
        <v>8</v>
      </c>
      <c r="C3433" s="166">
        <v>42644</v>
      </c>
      <c r="D3433" s="159" t="s">
        <v>15</v>
      </c>
      <c r="E3433" s="159" t="s">
        <v>28</v>
      </c>
      <c r="F3433" s="159" t="s">
        <v>61</v>
      </c>
      <c r="G3433" s="159" t="s">
        <v>23</v>
      </c>
      <c r="H3433" s="159" t="s">
        <v>60</v>
      </c>
      <c r="I3433" s="175">
        <v>585</v>
      </c>
      <c r="J3433" s="23"/>
    </row>
    <row r="3434" spans="1:10" x14ac:dyDescent="0.25">
      <c r="A3434" s="65" t="str">
        <f t="shared" si="53"/>
        <v>Totaal42644G4 (exclusief Den Haag)Man23 tot 30 jaarEritreaTotaal</v>
      </c>
      <c r="B3434" s="159" t="s">
        <v>8</v>
      </c>
      <c r="C3434" s="166">
        <v>42644</v>
      </c>
      <c r="D3434" s="159" t="s">
        <v>15</v>
      </c>
      <c r="E3434" s="159" t="s">
        <v>28</v>
      </c>
      <c r="F3434" s="159" t="s">
        <v>61</v>
      </c>
      <c r="G3434" s="159" t="s">
        <v>24</v>
      </c>
      <c r="H3434" s="162" t="s">
        <v>8</v>
      </c>
      <c r="I3434" s="175">
        <v>320</v>
      </c>
      <c r="J3434" s="23"/>
    </row>
    <row r="3435" spans="1:10" x14ac:dyDescent="0.25">
      <c r="A3435" s="65" t="str">
        <f t="shared" si="53"/>
        <v xml:space="preserve">Totaal42644G4 (exclusief Den Haag)Man23 tot 30 jaarEritreaPrimair onderwijs </v>
      </c>
      <c r="B3435" s="159" t="s">
        <v>8</v>
      </c>
      <c r="C3435" s="166">
        <v>42644</v>
      </c>
      <c r="D3435" s="159" t="s">
        <v>15</v>
      </c>
      <c r="E3435" s="159" t="s">
        <v>28</v>
      </c>
      <c r="F3435" s="159" t="s">
        <v>61</v>
      </c>
      <c r="G3435" s="159" t="s">
        <v>24</v>
      </c>
      <c r="H3435" s="174" t="s">
        <v>55</v>
      </c>
      <c r="I3435" s="175">
        <v>0</v>
      </c>
      <c r="J3435" s="23"/>
    </row>
    <row r="3436" spans="1:10" x14ac:dyDescent="0.25">
      <c r="A3436" s="65" t="str">
        <f t="shared" si="53"/>
        <v>Totaal42644G4 (exclusief Den Haag)Man23 tot 30 jaarEritreaVoortgezet onderwijs</v>
      </c>
      <c r="B3436" s="159" t="s">
        <v>8</v>
      </c>
      <c r="C3436" s="166">
        <v>42644</v>
      </c>
      <c r="D3436" s="159" t="s">
        <v>15</v>
      </c>
      <c r="E3436" s="159" t="s">
        <v>28</v>
      </c>
      <c r="F3436" s="159" t="s">
        <v>61</v>
      </c>
      <c r="G3436" s="159" t="s">
        <v>24</v>
      </c>
      <c r="H3436" s="174" t="s">
        <v>56</v>
      </c>
      <c r="I3436" s="175">
        <v>0</v>
      </c>
      <c r="J3436" s="23"/>
    </row>
    <row r="3437" spans="1:10" x14ac:dyDescent="0.25">
      <c r="A3437" s="65" t="str">
        <f t="shared" si="53"/>
        <v xml:space="preserve">Totaal42644G4 (exclusief Den Haag)Man23 tot 30 jaarEritreaMiddelbaar beroepsonderwijs (mbo) </v>
      </c>
      <c r="B3437" s="159" t="s">
        <v>8</v>
      </c>
      <c r="C3437" s="166">
        <v>42644</v>
      </c>
      <c r="D3437" s="159" t="s">
        <v>15</v>
      </c>
      <c r="E3437" s="159" t="s">
        <v>28</v>
      </c>
      <c r="F3437" s="159" t="s">
        <v>61</v>
      </c>
      <c r="G3437" s="159" t="s">
        <v>24</v>
      </c>
      <c r="H3437" s="174" t="s">
        <v>57</v>
      </c>
      <c r="I3437" s="175">
        <v>0</v>
      </c>
      <c r="J3437" s="23"/>
    </row>
    <row r="3438" spans="1:10" x14ac:dyDescent="0.25">
      <c r="A3438" s="65" t="str">
        <f t="shared" si="53"/>
        <v xml:space="preserve">Totaal42644G4 (exclusief Den Haag)Man23 tot 30 jaarEritreaHoger beroepsonderwijs (hbo) </v>
      </c>
      <c r="B3438" s="159" t="s">
        <v>8</v>
      </c>
      <c r="C3438" s="166">
        <v>42644</v>
      </c>
      <c r="D3438" s="159" t="s">
        <v>15</v>
      </c>
      <c r="E3438" s="159" t="s">
        <v>28</v>
      </c>
      <c r="F3438" s="159" t="s">
        <v>61</v>
      </c>
      <c r="G3438" s="159" t="s">
        <v>24</v>
      </c>
      <c r="H3438" s="174" t="s">
        <v>58</v>
      </c>
      <c r="I3438" s="175">
        <v>0</v>
      </c>
      <c r="J3438" s="23"/>
    </row>
    <row r="3439" spans="1:10" x14ac:dyDescent="0.25">
      <c r="A3439" s="65" t="str">
        <f t="shared" si="53"/>
        <v xml:space="preserve">Totaal42644G4 (exclusief Den Haag)Man23 tot 30 jaarEritreaWetenschappelijk onderwijs (wo) </v>
      </c>
      <c r="B3439" s="159" t="s">
        <v>8</v>
      </c>
      <c r="C3439" s="166">
        <v>42644</v>
      </c>
      <c r="D3439" s="159" t="s">
        <v>15</v>
      </c>
      <c r="E3439" s="159" t="s">
        <v>28</v>
      </c>
      <c r="F3439" s="159" t="s">
        <v>61</v>
      </c>
      <c r="G3439" s="159" t="s">
        <v>24</v>
      </c>
      <c r="H3439" s="174" t="s">
        <v>59</v>
      </c>
      <c r="I3439" s="175">
        <v>0</v>
      </c>
      <c r="J3439" s="23"/>
    </row>
    <row r="3440" spans="1:10" x14ac:dyDescent="0.25">
      <c r="A3440" s="65" t="str">
        <f t="shared" si="53"/>
        <v>Totaal42644G4 (exclusief Den Haag)Man23 tot 30 jaarEritreaGeen onderwijs</v>
      </c>
      <c r="B3440" s="159" t="s">
        <v>8</v>
      </c>
      <c r="C3440" s="166">
        <v>42644</v>
      </c>
      <c r="D3440" s="159" t="s">
        <v>15</v>
      </c>
      <c r="E3440" s="159" t="s">
        <v>28</v>
      </c>
      <c r="F3440" s="159" t="s">
        <v>61</v>
      </c>
      <c r="G3440" s="159" t="s">
        <v>24</v>
      </c>
      <c r="H3440" s="159" t="s">
        <v>60</v>
      </c>
      <c r="I3440" s="175">
        <v>315</v>
      </c>
      <c r="J3440" s="23"/>
    </row>
    <row r="3441" spans="1:10" x14ac:dyDescent="0.25">
      <c r="A3441" s="65" t="str">
        <f t="shared" si="53"/>
        <v>Totaal42644G4 (exclusief Den Haag)Man23 tot 30 jaarOverigTotaal</v>
      </c>
      <c r="B3441" s="159" t="s">
        <v>8</v>
      </c>
      <c r="C3441" s="166">
        <v>42644</v>
      </c>
      <c r="D3441" s="159" t="s">
        <v>15</v>
      </c>
      <c r="E3441" s="159" t="s">
        <v>28</v>
      </c>
      <c r="F3441" s="159" t="s">
        <v>61</v>
      </c>
      <c r="G3441" s="159" t="s">
        <v>25</v>
      </c>
      <c r="H3441" s="162" t="s">
        <v>8</v>
      </c>
      <c r="I3441" s="175">
        <v>200</v>
      </c>
      <c r="J3441" s="23"/>
    </row>
    <row r="3442" spans="1:10" x14ac:dyDescent="0.25">
      <c r="A3442" s="65" t="str">
        <f t="shared" si="53"/>
        <v xml:space="preserve">Totaal42644G4 (exclusief Den Haag)Man23 tot 30 jaarOverigPrimair onderwijs </v>
      </c>
      <c r="B3442" s="159" t="s">
        <v>8</v>
      </c>
      <c r="C3442" s="166">
        <v>42644</v>
      </c>
      <c r="D3442" s="159" t="s">
        <v>15</v>
      </c>
      <c r="E3442" s="159" t="s">
        <v>28</v>
      </c>
      <c r="F3442" s="159" t="s">
        <v>61</v>
      </c>
      <c r="G3442" s="159" t="s">
        <v>25</v>
      </c>
      <c r="H3442" s="174" t="s">
        <v>55</v>
      </c>
      <c r="I3442" s="175">
        <v>0</v>
      </c>
      <c r="J3442" s="23"/>
    </row>
    <row r="3443" spans="1:10" x14ac:dyDescent="0.25">
      <c r="A3443" s="65" t="str">
        <f t="shared" si="53"/>
        <v>Totaal42644G4 (exclusief Den Haag)Man23 tot 30 jaarOverigVoortgezet onderwijs</v>
      </c>
      <c r="B3443" s="159" t="s">
        <v>8</v>
      </c>
      <c r="C3443" s="166">
        <v>42644</v>
      </c>
      <c r="D3443" s="159" t="s">
        <v>15</v>
      </c>
      <c r="E3443" s="159" t="s">
        <v>28</v>
      </c>
      <c r="F3443" s="159" t="s">
        <v>61</v>
      </c>
      <c r="G3443" s="159" t="s">
        <v>25</v>
      </c>
      <c r="H3443" s="174" t="s">
        <v>56</v>
      </c>
      <c r="I3443" s="175">
        <v>0</v>
      </c>
      <c r="J3443" s="23"/>
    </row>
    <row r="3444" spans="1:10" x14ac:dyDescent="0.25">
      <c r="A3444" s="65" t="str">
        <f t="shared" si="53"/>
        <v xml:space="preserve">Totaal42644G4 (exclusief Den Haag)Man23 tot 30 jaarOverigMiddelbaar beroepsonderwijs (mbo) </v>
      </c>
      <c r="B3444" s="159" t="s">
        <v>8</v>
      </c>
      <c r="C3444" s="166">
        <v>42644</v>
      </c>
      <c r="D3444" s="159" t="s">
        <v>15</v>
      </c>
      <c r="E3444" s="159" t="s">
        <v>28</v>
      </c>
      <c r="F3444" s="159" t="s">
        <v>61</v>
      </c>
      <c r="G3444" s="159" t="s">
        <v>25</v>
      </c>
      <c r="H3444" s="174" t="s">
        <v>57</v>
      </c>
      <c r="I3444" s="175">
        <v>10</v>
      </c>
      <c r="J3444" s="23"/>
    </row>
    <row r="3445" spans="1:10" x14ac:dyDescent="0.25">
      <c r="A3445" s="65" t="str">
        <f t="shared" si="53"/>
        <v xml:space="preserve">Totaal42644G4 (exclusief Den Haag)Man23 tot 30 jaarOverigHoger beroepsonderwijs (hbo) </v>
      </c>
      <c r="B3445" s="159" t="s">
        <v>8</v>
      </c>
      <c r="C3445" s="166">
        <v>42644</v>
      </c>
      <c r="D3445" s="159" t="s">
        <v>15</v>
      </c>
      <c r="E3445" s="159" t="s">
        <v>28</v>
      </c>
      <c r="F3445" s="159" t="s">
        <v>61</v>
      </c>
      <c r="G3445" s="159" t="s">
        <v>25</v>
      </c>
      <c r="H3445" s="174" t="s">
        <v>58</v>
      </c>
      <c r="I3445" s="175">
        <v>5</v>
      </c>
      <c r="J3445" s="23"/>
    </row>
    <row r="3446" spans="1:10" x14ac:dyDescent="0.25">
      <c r="A3446" s="65" t="str">
        <f t="shared" si="53"/>
        <v xml:space="preserve">Totaal42644G4 (exclusief Den Haag)Man23 tot 30 jaarOverigWetenschappelijk onderwijs (wo) </v>
      </c>
      <c r="B3446" s="159" t="s">
        <v>8</v>
      </c>
      <c r="C3446" s="166">
        <v>42644</v>
      </c>
      <c r="D3446" s="159" t="s">
        <v>15</v>
      </c>
      <c r="E3446" s="159" t="s">
        <v>28</v>
      </c>
      <c r="F3446" s="159" t="s">
        <v>61</v>
      </c>
      <c r="G3446" s="159" t="s">
        <v>25</v>
      </c>
      <c r="H3446" s="174" t="s">
        <v>59</v>
      </c>
      <c r="I3446" s="175">
        <v>0</v>
      </c>
      <c r="J3446" s="23"/>
    </row>
    <row r="3447" spans="1:10" x14ac:dyDescent="0.25">
      <c r="A3447" s="65" t="str">
        <f t="shared" si="53"/>
        <v>Totaal42644G4 (exclusief Den Haag)Man23 tot 30 jaarOverigGeen onderwijs</v>
      </c>
      <c r="B3447" s="159" t="s">
        <v>8</v>
      </c>
      <c r="C3447" s="166">
        <v>42644</v>
      </c>
      <c r="D3447" s="159" t="s">
        <v>15</v>
      </c>
      <c r="E3447" s="159" t="s">
        <v>28</v>
      </c>
      <c r="F3447" s="159" t="s">
        <v>61</v>
      </c>
      <c r="G3447" s="159" t="s">
        <v>25</v>
      </c>
      <c r="H3447" s="159" t="s">
        <v>60</v>
      </c>
      <c r="I3447" s="175">
        <v>185</v>
      </c>
      <c r="J3447" s="23"/>
    </row>
    <row r="3448" spans="1:10" x14ac:dyDescent="0.25">
      <c r="A3448" s="65" t="str">
        <f t="shared" si="53"/>
        <v>Totaal42644G4 (exclusief Den Haag)VrouwTotaalTotaalTotaal</v>
      </c>
      <c r="B3448" s="159" t="s">
        <v>8</v>
      </c>
      <c r="C3448" s="166">
        <v>42644</v>
      </c>
      <c r="D3448" s="159" t="s">
        <v>15</v>
      </c>
      <c r="E3448" s="159" t="s">
        <v>29</v>
      </c>
      <c r="F3448" s="159" t="s">
        <v>8</v>
      </c>
      <c r="G3448" s="159" t="s">
        <v>8</v>
      </c>
      <c r="H3448" s="162" t="s">
        <v>8</v>
      </c>
      <c r="I3448" s="175">
        <v>1320</v>
      </c>
      <c r="J3448" s="23"/>
    </row>
    <row r="3449" spans="1:10" x14ac:dyDescent="0.25">
      <c r="A3449" s="65" t="str">
        <f t="shared" si="53"/>
        <v xml:space="preserve">Totaal42644G4 (exclusief Den Haag)VrouwTotaalTotaalPrimair onderwijs </v>
      </c>
      <c r="B3449" s="159" t="s">
        <v>8</v>
      </c>
      <c r="C3449" s="166">
        <v>42644</v>
      </c>
      <c r="D3449" s="159" t="s">
        <v>15</v>
      </c>
      <c r="E3449" s="159" t="s">
        <v>29</v>
      </c>
      <c r="F3449" s="159" t="s">
        <v>8</v>
      </c>
      <c r="G3449" s="159" t="s">
        <v>8</v>
      </c>
      <c r="H3449" s="174" t="s">
        <v>55</v>
      </c>
      <c r="I3449" s="175">
        <v>305</v>
      </c>
      <c r="J3449" s="23"/>
    </row>
    <row r="3450" spans="1:10" x14ac:dyDescent="0.25">
      <c r="A3450" s="65" t="str">
        <f t="shared" si="53"/>
        <v>Totaal42644G4 (exclusief Den Haag)VrouwTotaalTotaalVoortgezet onderwijs</v>
      </c>
      <c r="B3450" s="159" t="s">
        <v>8</v>
      </c>
      <c r="C3450" s="166">
        <v>42644</v>
      </c>
      <c r="D3450" s="159" t="s">
        <v>15</v>
      </c>
      <c r="E3450" s="159" t="s">
        <v>29</v>
      </c>
      <c r="F3450" s="159" t="s">
        <v>8</v>
      </c>
      <c r="G3450" s="159" t="s">
        <v>8</v>
      </c>
      <c r="H3450" s="174" t="s">
        <v>56</v>
      </c>
      <c r="I3450" s="175">
        <v>160</v>
      </c>
      <c r="J3450" s="23"/>
    </row>
    <row r="3451" spans="1:10" x14ac:dyDescent="0.25">
      <c r="A3451" s="65" t="str">
        <f t="shared" si="53"/>
        <v xml:space="preserve">Totaal42644G4 (exclusief Den Haag)VrouwTotaalTotaalMiddelbaar beroepsonderwijs (mbo) </v>
      </c>
      <c r="B3451" s="159" t="s">
        <v>8</v>
      </c>
      <c r="C3451" s="166">
        <v>42644</v>
      </c>
      <c r="D3451" s="159" t="s">
        <v>15</v>
      </c>
      <c r="E3451" s="159" t="s">
        <v>29</v>
      </c>
      <c r="F3451" s="159" t="s">
        <v>8</v>
      </c>
      <c r="G3451" s="159" t="s">
        <v>8</v>
      </c>
      <c r="H3451" s="174" t="s">
        <v>57</v>
      </c>
      <c r="I3451" s="175">
        <v>20</v>
      </c>
      <c r="J3451" s="23"/>
    </row>
    <row r="3452" spans="1:10" x14ac:dyDescent="0.25">
      <c r="A3452" s="65" t="str">
        <f t="shared" si="53"/>
        <v xml:space="preserve">Totaal42644G4 (exclusief Den Haag)VrouwTotaalTotaalHoger beroepsonderwijs (hbo) </v>
      </c>
      <c r="B3452" s="159" t="s">
        <v>8</v>
      </c>
      <c r="C3452" s="166">
        <v>42644</v>
      </c>
      <c r="D3452" s="159" t="s">
        <v>15</v>
      </c>
      <c r="E3452" s="159" t="s">
        <v>29</v>
      </c>
      <c r="F3452" s="159" t="s">
        <v>8</v>
      </c>
      <c r="G3452" s="159" t="s">
        <v>8</v>
      </c>
      <c r="H3452" s="174" t="s">
        <v>58</v>
      </c>
      <c r="I3452" s="175">
        <v>10</v>
      </c>
      <c r="J3452" s="23"/>
    </row>
    <row r="3453" spans="1:10" x14ac:dyDescent="0.25">
      <c r="A3453" s="65" t="str">
        <f t="shared" si="53"/>
        <v xml:space="preserve">Totaal42644G4 (exclusief Den Haag)VrouwTotaalTotaalWetenschappelijk onderwijs (wo) </v>
      </c>
      <c r="B3453" s="159" t="s">
        <v>8</v>
      </c>
      <c r="C3453" s="166">
        <v>42644</v>
      </c>
      <c r="D3453" s="159" t="s">
        <v>15</v>
      </c>
      <c r="E3453" s="159" t="s">
        <v>29</v>
      </c>
      <c r="F3453" s="159" t="s">
        <v>8</v>
      </c>
      <c r="G3453" s="159" t="s">
        <v>8</v>
      </c>
      <c r="H3453" s="174" t="s">
        <v>59</v>
      </c>
      <c r="I3453" s="175">
        <v>0</v>
      </c>
      <c r="J3453" s="23"/>
    </row>
    <row r="3454" spans="1:10" x14ac:dyDescent="0.25">
      <c r="A3454" s="65" t="str">
        <f t="shared" si="53"/>
        <v>Totaal42644G4 (exclusief Den Haag)VrouwTotaalTotaalGeen onderwijs</v>
      </c>
      <c r="B3454" s="159" t="s">
        <v>8</v>
      </c>
      <c r="C3454" s="166">
        <v>42644</v>
      </c>
      <c r="D3454" s="159" t="s">
        <v>15</v>
      </c>
      <c r="E3454" s="159" t="s">
        <v>29</v>
      </c>
      <c r="F3454" s="159" t="s">
        <v>8</v>
      </c>
      <c r="G3454" s="159" t="s">
        <v>8</v>
      </c>
      <c r="H3454" s="159" t="s">
        <v>60</v>
      </c>
      <c r="I3454" s="175">
        <v>850</v>
      </c>
      <c r="J3454" s="23"/>
    </row>
    <row r="3455" spans="1:10" x14ac:dyDescent="0.25">
      <c r="A3455" s="65" t="str">
        <f t="shared" si="53"/>
        <v>Totaal42644G4 (exclusief Den Haag)VrouwTotaalSyriëTotaal</v>
      </c>
      <c r="B3455" s="159" t="s">
        <v>8</v>
      </c>
      <c r="C3455" s="166">
        <v>42644</v>
      </c>
      <c r="D3455" s="159" t="s">
        <v>15</v>
      </c>
      <c r="E3455" s="159" t="s">
        <v>29</v>
      </c>
      <c r="F3455" s="159" t="s">
        <v>8</v>
      </c>
      <c r="G3455" s="159" t="s">
        <v>23</v>
      </c>
      <c r="H3455" s="162" t="s">
        <v>8</v>
      </c>
      <c r="I3455" s="175">
        <v>670</v>
      </c>
      <c r="J3455" s="23"/>
    </row>
    <row r="3456" spans="1:10" x14ac:dyDescent="0.25">
      <c r="A3456" s="65" t="str">
        <f t="shared" si="53"/>
        <v xml:space="preserve">Totaal42644G4 (exclusief Den Haag)VrouwTotaalSyriëPrimair onderwijs </v>
      </c>
      <c r="B3456" s="159" t="s">
        <v>8</v>
      </c>
      <c r="C3456" s="166">
        <v>42644</v>
      </c>
      <c r="D3456" s="159" t="s">
        <v>15</v>
      </c>
      <c r="E3456" s="159" t="s">
        <v>29</v>
      </c>
      <c r="F3456" s="159" t="s">
        <v>8</v>
      </c>
      <c r="G3456" s="159" t="s">
        <v>23</v>
      </c>
      <c r="H3456" s="174" t="s">
        <v>55</v>
      </c>
      <c r="I3456" s="175">
        <v>205</v>
      </c>
      <c r="J3456" s="23"/>
    </row>
    <row r="3457" spans="1:10" x14ac:dyDescent="0.25">
      <c r="A3457" s="65" t="str">
        <f t="shared" si="53"/>
        <v>Totaal42644G4 (exclusief Den Haag)VrouwTotaalSyriëVoortgezet onderwijs</v>
      </c>
      <c r="B3457" s="159" t="s">
        <v>8</v>
      </c>
      <c r="C3457" s="166">
        <v>42644</v>
      </c>
      <c r="D3457" s="159" t="s">
        <v>15</v>
      </c>
      <c r="E3457" s="159" t="s">
        <v>29</v>
      </c>
      <c r="F3457" s="159" t="s">
        <v>8</v>
      </c>
      <c r="G3457" s="159" t="s">
        <v>23</v>
      </c>
      <c r="H3457" s="174" t="s">
        <v>56</v>
      </c>
      <c r="I3457" s="175">
        <v>85</v>
      </c>
      <c r="J3457" s="23"/>
    </row>
    <row r="3458" spans="1:10" x14ac:dyDescent="0.25">
      <c r="A3458" s="65" t="str">
        <f t="shared" si="53"/>
        <v xml:space="preserve">Totaal42644G4 (exclusief Den Haag)VrouwTotaalSyriëMiddelbaar beroepsonderwijs (mbo) </v>
      </c>
      <c r="B3458" s="159" t="s">
        <v>8</v>
      </c>
      <c r="C3458" s="166">
        <v>42644</v>
      </c>
      <c r="D3458" s="159" t="s">
        <v>15</v>
      </c>
      <c r="E3458" s="159" t="s">
        <v>29</v>
      </c>
      <c r="F3458" s="159" t="s">
        <v>8</v>
      </c>
      <c r="G3458" s="159" t="s">
        <v>23</v>
      </c>
      <c r="H3458" s="174" t="s">
        <v>57</v>
      </c>
      <c r="I3458" s="175">
        <v>5</v>
      </c>
      <c r="J3458" s="23"/>
    </row>
    <row r="3459" spans="1:10" x14ac:dyDescent="0.25">
      <c r="A3459" s="65" t="str">
        <f t="shared" si="53"/>
        <v xml:space="preserve">Totaal42644G4 (exclusief Den Haag)VrouwTotaalSyriëHoger beroepsonderwijs (hbo) </v>
      </c>
      <c r="B3459" s="159" t="s">
        <v>8</v>
      </c>
      <c r="C3459" s="166">
        <v>42644</v>
      </c>
      <c r="D3459" s="159" t="s">
        <v>15</v>
      </c>
      <c r="E3459" s="159" t="s">
        <v>29</v>
      </c>
      <c r="F3459" s="159" t="s">
        <v>8</v>
      </c>
      <c r="G3459" s="159" t="s">
        <v>23</v>
      </c>
      <c r="H3459" s="174" t="s">
        <v>58</v>
      </c>
      <c r="I3459" s="175">
        <v>5</v>
      </c>
      <c r="J3459" s="23"/>
    </row>
    <row r="3460" spans="1:10" x14ac:dyDescent="0.25">
      <c r="A3460" s="65" t="str">
        <f t="shared" si="53"/>
        <v xml:space="preserve">Totaal42644G4 (exclusief Den Haag)VrouwTotaalSyriëWetenschappelijk onderwijs (wo) </v>
      </c>
      <c r="B3460" s="159" t="s">
        <v>8</v>
      </c>
      <c r="C3460" s="166">
        <v>42644</v>
      </c>
      <c r="D3460" s="159" t="s">
        <v>15</v>
      </c>
      <c r="E3460" s="159" t="s">
        <v>29</v>
      </c>
      <c r="F3460" s="159" t="s">
        <v>8</v>
      </c>
      <c r="G3460" s="159" t="s">
        <v>23</v>
      </c>
      <c r="H3460" s="174" t="s">
        <v>59</v>
      </c>
      <c r="I3460" s="175">
        <v>0</v>
      </c>
      <c r="J3460" s="23"/>
    </row>
    <row r="3461" spans="1:10" x14ac:dyDescent="0.25">
      <c r="A3461" s="65" t="str">
        <f t="shared" ref="A3461:A3524" si="54">B3461&amp;C3461&amp;D3461&amp;E3461&amp;F3461&amp;G3461&amp;H3461</f>
        <v>Totaal42644G4 (exclusief Den Haag)VrouwTotaalSyriëGeen onderwijs</v>
      </c>
      <c r="B3461" s="159" t="s">
        <v>8</v>
      </c>
      <c r="C3461" s="166">
        <v>42644</v>
      </c>
      <c r="D3461" s="159" t="s">
        <v>15</v>
      </c>
      <c r="E3461" s="159" t="s">
        <v>29</v>
      </c>
      <c r="F3461" s="159" t="s">
        <v>8</v>
      </c>
      <c r="G3461" s="159" t="s">
        <v>23</v>
      </c>
      <c r="H3461" s="159" t="s">
        <v>60</v>
      </c>
      <c r="I3461" s="175">
        <v>380</v>
      </c>
      <c r="J3461" s="23"/>
    </row>
    <row r="3462" spans="1:10" x14ac:dyDescent="0.25">
      <c r="A3462" s="65" t="str">
        <f t="shared" si="54"/>
        <v>Totaal42644G4 (exclusief Den Haag)VrouwTotaalEritreaTotaal</v>
      </c>
      <c r="B3462" s="159" t="s">
        <v>8</v>
      </c>
      <c r="C3462" s="166">
        <v>42644</v>
      </c>
      <c r="D3462" s="159" t="s">
        <v>15</v>
      </c>
      <c r="E3462" s="159" t="s">
        <v>29</v>
      </c>
      <c r="F3462" s="159" t="s">
        <v>8</v>
      </c>
      <c r="G3462" s="159" t="s">
        <v>24</v>
      </c>
      <c r="H3462" s="162" t="s">
        <v>8</v>
      </c>
      <c r="I3462" s="175">
        <v>330</v>
      </c>
      <c r="J3462" s="23"/>
    </row>
    <row r="3463" spans="1:10" x14ac:dyDescent="0.25">
      <c r="A3463" s="65" t="str">
        <f t="shared" si="54"/>
        <v xml:space="preserve">Totaal42644G4 (exclusief Den Haag)VrouwTotaalEritreaPrimair onderwijs </v>
      </c>
      <c r="B3463" s="159" t="s">
        <v>8</v>
      </c>
      <c r="C3463" s="166">
        <v>42644</v>
      </c>
      <c r="D3463" s="159" t="s">
        <v>15</v>
      </c>
      <c r="E3463" s="159" t="s">
        <v>29</v>
      </c>
      <c r="F3463" s="159" t="s">
        <v>8</v>
      </c>
      <c r="G3463" s="159" t="s">
        <v>24</v>
      </c>
      <c r="H3463" s="174" t="s">
        <v>55</v>
      </c>
      <c r="I3463" s="175">
        <v>30</v>
      </c>
      <c r="J3463" s="23"/>
    </row>
    <row r="3464" spans="1:10" x14ac:dyDescent="0.25">
      <c r="A3464" s="65" t="str">
        <f t="shared" si="54"/>
        <v>Totaal42644G4 (exclusief Den Haag)VrouwTotaalEritreaVoortgezet onderwijs</v>
      </c>
      <c r="B3464" s="159" t="s">
        <v>8</v>
      </c>
      <c r="C3464" s="166">
        <v>42644</v>
      </c>
      <c r="D3464" s="159" t="s">
        <v>15</v>
      </c>
      <c r="E3464" s="159" t="s">
        <v>29</v>
      </c>
      <c r="F3464" s="159" t="s">
        <v>8</v>
      </c>
      <c r="G3464" s="159" t="s">
        <v>24</v>
      </c>
      <c r="H3464" s="174" t="s">
        <v>56</v>
      </c>
      <c r="I3464" s="175">
        <v>15</v>
      </c>
      <c r="J3464" s="23"/>
    </row>
    <row r="3465" spans="1:10" x14ac:dyDescent="0.25">
      <c r="A3465" s="65" t="str">
        <f t="shared" si="54"/>
        <v xml:space="preserve">Totaal42644G4 (exclusief Den Haag)VrouwTotaalEritreaMiddelbaar beroepsonderwijs (mbo) </v>
      </c>
      <c r="B3465" s="159" t="s">
        <v>8</v>
      </c>
      <c r="C3465" s="166">
        <v>42644</v>
      </c>
      <c r="D3465" s="159" t="s">
        <v>15</v>
      </c>
      <c r="E3465" s="159" t="s">
        <v>29</v>
      </c>
      <c r="F3465" s="159" t="s">
        <v>8</v>
      </c>
      <c r="G3465" s="159" t="s">
        <v>24</v>
      </c>
      <c r="H3465" s="174" t="s">
        <v>57</v>
      </c>
      <c r="I3465" s="175">
        <v>0</v>
      </c>
      <c r="J3465" s="23"/>
    </row>
    <row r="3466" spans="1:10" x14ac:dyDescent="0.25">
      <c r="A3466" s="65" t="str">
        <f t="shared" si="54"/>
        <v xml:space="preserve">Totaal42644G4 (exclusief Den Haag)VrouwTotaalEritreaHoger beroepsonderwijs (hbo) </v>
      </c>
      <c r="B3466" s="159" t="s">
        <v>8</v>
      </c>
      <c r="C3466" s="166">
        <v>42644</v>
      </c>
      <c r="D3466" s="159" t="s">
        <v>15</v>
      </c>
      <c r="E3466" s="159" t="s">
        <v>29</v>
      </c>
      <c r="F3466" s="159" t="s">
        <v>8</v>
      </c>
      <c r="G3466" s="159" t="s">
        <v>24</v>
      </c>
      <c r="H3466" s="174" t="s">
        <v>58</v>
      </c>
      <c r="I3466" s="175">
        <v>0</v>
      </c>
      <c r="J3466" s="23"/>
    </row>
    <row r="3467" spans="1:10" x14ac:dyDescent="0.25">
      <c r="A3467" s="65" t="str">
        <f t="shared" si="54"/>
        <v xml:space="preserve">Totaal42644G4 (exclusief Den Haag)VrouwTotaalEritreaWetenschappelijk onderwijs (wo) </v>
      </c>
      <c r="B3467" s="159" t="s">
        <v>8</v>
      </c>
      <c r="C3467" s="166">
        <v>42644</v>
      </c>
      <c r="D3467" s="159" t="s">
        <v>15</v>
      </c>
      <c r="E3467" s="159" t="s">
        <v>29</v>
      </c>
      <c r="F3467" s="159" t="s">
        <v>8</v>
      </c>
      <c r="G3467" s="159" t="s">
        <v>24</v>
      </c>
      <c r="H3467" s="174" t="s">
        <v>59</v>
      </c>
      <c r="I3467" s="175">
        <v>0</v>
      </c>
      <c r="J3467" s="23"/>
    </row>
    <row r="3468" spans="1:10" x14ac:dyDescent="0.25">
      <c r="A3468" s="65" t="str">
        <f t="shared" si="54"/>
        <v>Totaal42644G4 (exclusief Den Haag)VrouwTotaalEritreaGeen onderwijs</v>
      </c>
      <c r="B3468" s="159" t="s">
        <v>8</v>
      </c>
      <c r="C3468" s="166">
        <v>42644</v>
      </c>
      <c r="D3468" s="159" t="s">
        <v>15</v>
      </c>
      <c r="E3468" s="159" t="s">
        <v>29</v>
      </c>
      <c r="F3468" s="159" t="s">
        <v>8</v>
      </c>
      <c r="G3468" s="159" t="s">
        <v>24</v>
      </c>
      <c r="H3468" s="159" t="s">
        <v>60</v>
      </c>
      <c r="I3468" s="175">
        <v>285</v>
      </c>
      <c r="J3468" s="23"/>
    </row>
    <row r="3469" spans="1:10" x14ac:dyDescent="0.25">
      <c r="A3469" s="65" t="str">
        <f t="shared" si="54"/>
        <v>Totaal42644G4 (exclusief Den Haag)VrouwTotaalOverigTotaal</v>
      </c>
      <c r="B3469" s="159" t="s">
        <v>8</v>
      </c>
      <c r="C3469" s="166">
        <v>42644</v>
      </c>
      <c r="D3469" s="159" t="s">
        <v>15</v>
      </c>
      <c r="E3469" s="159" t="s">
        <v>29</v>
      </c>
      <c r="F3469" s="159" t="s">
        <v>8</v>
      </c>
      <c r="G3469" s="159" t="s">
        <v>25</v>
      </c>
      <c r="H3469" s="162" t="s">
        <v>8</v>
      </c>
      <c r="I3469" s="175">
        <v>325</v>
      </c>
      <c r="J3469" s="23"/>
    </row>
    <row r="3470" spans="1:10" x14ac:dyDescent="0.25">
      <c r="A3470" s="65" t="str">
        <f t="shared" si="54"/>
        <v xml:space="preserve">Totaal42644G4 (exclusief Den Haag)VrouwTotaalOverigPrimair onderwijs </v>
      </c>
      <c r="B3470" s="159" t="s">
        <v>8</v>
      </c>
      <c r="C3470" s="166">
        <v>42644</v>
      </c>
      <c r="D3470" s="159" t="s">
        <v>15</v>
      </c>
      <c r="E3470" s="159" t="s">
        <v>29</v>
      </c>
      <c r="F3470" s="159" t="s">
        <v>8</v>
      </c>
      <c r="G3470" s="159" t="s">
        <v>25</v>
      </c>
      <c r="H3470" s="174" t="s">
        <v>55</v>
      </c>
      <c r="I3470" s="175">
        <v>75</v>
      </c>
      <c r="J3470" s="23"/>
    </row>
    <row r="3471" spans="1:10" x14ac:dyDescent="0.25">
      <c r="A3471" s="65" t="str">
        <f t="shared" si="54"/>
        <v>Totaal42644G4 (exclusief Den Haag)VrouwTotaalOverigVoortgezet onderwijs</v>
      </c>
      <c r="B3471" s="159" t="s">
        <v>8</v>
      </c>
      <c r="C3471" s="166">
        <v>42644</v>
      </c>
      <c r="D3471" s="159" t="s">
        <v>15</v>
      </c>
      <c r="E3471" s="159" t="s">
        <v>29</v>
      </c>
      <c r="F3471" s="159" t="s">
        <v>8</v>
      </c>
      <c r="G3471" s="159" t="s">
        <v>25</v>
      </c>
      <c r="H3471" s="174" t="s">
        <v>56</v>
      </c>
      <c r="I3471" s="175">
        <v>60</v>
      </c>
      <c r="J3471" s="23"/>
    </row>
    <row r="3472" spans="1:10" x14ac:dyDescent="0.25">
      <c r="A3472" s="65" t="str">
        <f t="shared" si="54"/>
        <v xml:space="preserve">Totaal42644G4 (exclusief Den Haag)VrouwTotaalOverigMiddelbaar beroepsonderwijs (mbo) </v>
      </c>
      <c r="B3472" s="159" t="s">
        <v>8</v>
      </c>
      <c r="C3472" s="166">
        <v>42644</v>
      </c>
      <c r="D3472" s="159" t="s">
        <v>15</v>
      </c>
      <c r="E3472" s="159" t="s">
        <v>29</v>
      </c>
      <c r="F3472" s="159" t="s">
        <v>8</v>
      </c>
      <c r="G3472" s="159" t="s">
        <v>25</v>
      </c>
      <c r="H3472" s="174" t="s">
        <v>57</v>
      </c>
      <c r="I3472" s="175">
        <v>10</v>
      </c>
      <c r="J3472" s="23"/>
    </row>
    <row r="3473" spans="1:10" x14ac:dyDescent="0.25">
      <c r="A3473" s="65" t="str">
        <f t="shared" si="54"/>
        <v xml:space="preserve">Totaal42644G4 (exclusief Den Haag)VrouwTotaalOverigHoger beroepsonderwijs (hbo) </v>
      </c>
      <c r="B3473" s="159" t="s">
        <v>8</v>
      </c>
      <c r="C3473" s="166">
        <v>42644</v>
      </c>
      <c r="D3473" s="159" t="s">
        <v>15</v>
      </c>
      <c r="E3473" s="159" t="s">
        <v>29</v>
      </c>
      <c r="F3473" s="159" t="s">
        <v>8</v>
      </c>
      <c r="G3473" s="159" t="s">
        <v>25</v>
      </c>
      <c r="H3473" s="174" t="s">
        <v>58</v>
      </c>
      <c r="I3473" s="175">
        <v>5</v>
      </c>
      <c r="J3473" s="23"/>
    </row>
    <row r="3474" spans="1:10" x14ac:dyDescent="0.25">
      <c r="A3474" s="65" t="str">
        <f t="shared" si="54"/>
        <v xml:space="preserve">Totaal42644G4 (exclusief Den Haag)VrouwTotaalOverigWetenschappelijk onderwijs (wo) </v>
      </c>
      <c r="B3474" s="159" t="s">
        <v>8</v>
      </c>
      <c r="C3474" s="166">
        <v>42644</v>
      </c>
      <c r="D3474" s="159" t="s">
        <v>15</v>
      </c>
      <c r="E3474" s="159" t="s">
        <v>29</v>
      </c>
      <c r="F3474" s="159" t="s">
        <v>8</v>
      </c>
      <c r="G3474" s="159" t="s">
        <v>25</v>
      </c>
      <c r="H3474" s="174" t="s">
        <v>59</v>
      </c>
      <c r="I3474" s="175">
        <v>0</v>
      </c>
      <c r="J3474" s="23"/>
    </row>
    <row r="3475" spans="1:10" x14ac:dyDescent="0.25">
      <c r="A3475" s="65" t="str">
        <f t="shared" si="54"/>
        <v>Totaal42644G4 (exclusief Den Haag)VrouwTotaalOverigGeen onderwijs</v>
      </c>
      <c r="B3475" s="159" t="s">
        <v>8</v>
      </c>
      <c r="C3475" s="166">
        <v>42644</v>
      </c>
      <c r="D3475" s="159" t="s">
        <v>15</v>
      </c>
      <c r="E3475" s="159" t="s">
        <v>29</v>
      </c>
      <c r="F3475" s="159" t="s">
        <v>8</v>
      </c>
      <c r="G3475" s="159" t="s">
        <v>25</v>
      </c>
      <c r="H3475" s="159" t="s">
        <v>60</v>
      </c>
      <c r="I3475" s="175">
        <v>190</v>
      </c>
      <c r="J3475" s="23"/>
    </row>
    <row r="3476" spans="1:10" x14ac:dyDescent="0.25">
      <c r="A3476" s="65" t="str">
        <f t="shared" si="54"/>
        <v>Totaal42644G4 (exclusief Den Haag)Vrouw0 tot 23 jaarTotaalTotaal</v>
      </c>
      <c r="B3476" s="159" t="s">
        <v>8</v>
      </c>
      <c r="C3476" s="166">
        <v>42644</v>
      </c>
      <c r="D3476" s="159" t="s">
        <v>15</v>
      </c>
      <c r="E3476" s="159" t="s">
        <v>29</v>
      </c>
      <c r="F3476" s="159" t="s">
        <v>26</v>
      </c>
      <c r="G3476" s="159" t="s">
        <v>8</v>
      </c>
      <c r="H3476" s="162" t="s">
        <v>8</v>
      </c>
      <c r="I3476" s="175">
        <v>815</v>
      </c>
      <c r="J3476" s="23"/>
    </row>
    <row r="3477" spans="1:10" x14ac:dyDescent="0.25">
      <c r="A3477" s="65" t="str">
        <f t="shared" si="54"/>
        <v xml:space="preserve">Totaal42644G4 (exclusief Den Haag)Vrouw0 tot 23 jaarTotaalPrimair onderwijs </v>
      </c>
      <c r="B3477" s="159" t="s">
        <v>8</v>
      </c>
      <c r="C3477" s="166">
        <v>42644</v>
      </c>
      <c r="D3477" s="159" t="s">
        <v>15</v>
      </c>
      <c r="E3477" s="159" t="s">
        <v>29</v>
      </c>
      <c r="F3477" s="159" t="s">
        <v>26</v>
      </c>
      <c r="G3477" s="159" t="s">
        <v>8</v>
      </c>
      <c r="H3477" s="174" t="s">
        <v>55</v>
      </c>
      <c r="I3477" s="175">
        <v>305</v>
      </c>
      <c r="J3477" s="23"/>
    </row>
    <row r="3478" spans="1:10" x14ac:dyDescent="0.25">
      <c r="A3478" s="65" t="str">
        <f t="shared" si="54"/>
        <v>Totaal42644G4 (exclusief Den Haag)Vrouw0 tot 23 jaarTotaalVoortgezet onderwijs</v>
      </c>
      <c r="B3478" s="159" t="s">
        <v>8</v>
      </c>
      <c r="C3478" s="166">
        <v>42644</v>
      </c>
      <c r="D3478" s="159" t="s">
        <v>15</v>
      </c>
      <c r="E3478" s="159" t="s">
        <v>29</v>
      </c>
      <c r="F3478" s="159" t="s">
        <v>26</v>
      </c>
      <c r="G3478" s="159" t="s">
        <v>8</v>
      </c>
      <c r="H3478" s="174" t="s">
        <v>56</v>
      </c>
      <c r="I3478" s="175">
        <v>155</v>
      </c>
      <c r="J3478" s="23"/>
    </row>
    <row r="3479" spans="1:10" x14ac:dyDescent="0.25">
      <c r="A3479" s="65" t="str">
        <f t="shared" si="54"/>
        <v xml:space="preserve">Totaal42644G4 (exclusief Den Haag)Vrouw0 tot 23 jaarTotaalMiddelbaar beroepsonderwijs (mbo) </v>
      </c>
      <c r="B3479" s="159" t="s">
        <v>8</v>
      </c>
      <c r="C3479" s="166">
        <v>42644</v>
      </c>
      <c r="D3479" s="159" t="s">
        <v>15</v>
      </c>
      <c r="E3479" s="159" t="s">
        <v>29</v>
      </c>
      <c r="F3479" s="159" t="s">
        <v>26</v>
      </c>
      <c r="G3479" s="159" t="s">
        <v>8</v>
      </c>
      <c r="H3479" s="174" t="s">
        <v>57</v>
      </c>
      <c r="I3479" s="175">
        <v>15</v>
      </c>
      <c r="J3479" s="23"/>
    </row>
    <row r="3480" spans="1:10" x14ac:dyDescent="0.25">
      <c r="A3480" s="65" t="str">
        <f t="shared" si="54"/>
        <v xml:space="preserve">Totaal42644G4 (exclusief Den Haag)Vrouw0 tot 23 jaarTotaalHoger beroepsonderwijs (hbo) </v>
      </c>
      <c r="B3480" s="159" t="s">
        <v>8</v>
      </c>
      <c r="C3480" s="166">
        <v>42644</v>
      </c>
      <c r="D3480" s="159" t="s">
        <v>15</v>
      </c>
      <c r="E3480" s="159" t="s">
        <v>29</v>
      </c>
      <c r="F3480" s="159" t="s">
        <v>26</v>
      </c>
      <c r="G3480" s="159" t="s">
        <v>8</v>
      </c>
      <c r="H3480" s="174" t="s">
        <v>58</v>
      </c>
      <c r="I3480" s="175">
        <v>0</v>
      </c>
      <c r="J3480" s="23"/>
    </row>
    <row r="3481" spans="1:10" x14ac:dyDescent="0.25">
      <c r="A3481" s="65" t="str">
        <f t="shared" si="54"/>
        <v xml:space="preserve">Totaal42644G4 (exclusief Den Haag)Vrouw0 tot 23 jaarTotaalWetenschappelijk onderwijs (wo) </v>
      </c>
      <c r="B3481" s="159" t="s">
        <v>8</v>
      </c>
      <c r="C3481" s="166">
        <v>42644</v>
      </c>
      <c r="D3481" s="159" t="s">
        <v>15</v>
      </c>
      <c r="E3481" s="159" t="s">
        <v>29</v>
      </c>
      <c r="F3481" s="159" t="s">
        <v>26</v>
      </c>
      <c r="G3481" s="159" t="s">
        <v>8</v>
      </c>
      <c r="H3481" s="174" t="s">
        <v>59</v>
      </c>
      <c r="I3481" s="175">
        <v>0</v>
      </c>
      <c r="J3481" s="23"/>
    </row>
    <row r="3482" spans="1:10" x14ac:dyDescent="0.25">
      <c r="A3482" s="65" t="str">
        <f t="shared" si="54"/>
        <v>Totaal42644G4 (exclusief Den Haag)Vrouw0 tot 23 jaarTotaalGeen onderwijs</v>
      </c>
      <c r="B3482" s="159" t="s">
        <v>8</v>
      </c>
      <c r="C3482" s="166">
        <v>42644</v>
      </c>
      <c r="D3482" s="159" t="s">
        <v>15</v>
      </c>
      <c r="E3482" s="159" t="s">
        <v>29</v>
      </c>
      <c r="F3482" s="159" t="s">
        <v>26</v>
      </c>
      <c r="G3482" s="159" t="s">
        <v>8</v>
      </c>
      <c r="H3482" s="159" t="s">
        <v>60</v>
      </c>
      <c r="I3482" s="175">
        <v>355</v>
      </c>
      <c r="J3482" s="23"/>
    </row>
    <row r="3483" spans="1:10" x14ac:dyDescent="0.25">
      <c r="A3483" s="65" t="str">
        <f t="shared" si="54"/>
        <v>Totaal42644G4 (exclusief Den Haag)Vrouw0 tot 23 jaarSyriëTotaal</v>
      </c>
      <c r="B3483" s="159" t="s">
        <v>8</v>
      </c>
      <c r="C3483" s="166">
        <v>42644</v>
      </c>
      <c r="D3483" s="159" t="s">
        <v>15</v>
      </c>
      <c r="E3483" s="159" t="s">
        <v>29</v>
      </c>
      <c r="F3483" s="159" t="s">
        <v>26</v>
      </c>
      <c r="G3483" s="159" t="s">
        <v>23</v>
      </c>
      <c r="H3483" s="162" t="s">
        <v>8</v>
      </c>
      <c r="I3483" s="175">
        <v>470</v>
      </c>
      <c r="J3483" s="23"/>
    </row>
    <row r="3484" spans="1:10" x14ac:dyDescent="0.25">
      <c r="A3484" s="65" t="str">
        <f t="shared" si="54"/>
        <v xml:space="preserve">Totaal42644G4 (exclusief Den Haag)Vrouw0 tot 23 jaarSyriëPrimair onderwijs </v>
      </c>
      <c r="B3484" s="159" t="s">
        <v>8</v>
      </c>
      <c r="C3484" s="166">
        <v>42644</v>
      </c>
      <c r="D3484" s="159" t="s">
        <v>15</v>
      </c>
      <c r="E3484" s="159" t="s">
        <v>29</v>
      </c>
      <c r="F3484" s="159" t="s">
        <v>26</v>
      </c>
      <c r="G3484" s="159" t="s">
        <v>23</v>
      </c>
      <c r="H3484" s="174" t="s">
        <v>55</v>
      </c>
      <c r="I3484" s="175">
        <v>205</v>
      </c>
      <c r="J3484" s="23"/>
    </row>
    <row r="3485" spans="1:10" x14ac:dyDescent="0.25">
      <c r="A3485" s="65" t="str">
        <f t="shared" si="54"/>
        <v>Totaal42644G4 (exclusief Den Haag)Vrouw0 tot 23 jaarSyriëVoortgezet onderwijs</v>
      </c>
      <c r="B3485" s="159" t="s">
        <v>8</v>
      </c>
      <c r="C3485" s="166">
        <v>42644</v>
      </c>
      <c r="D3485" s="159" t="s">
        <v>15</v>
      </c>
      <c r="E3485" s="159" t="s">
        <v>29</v>
      </c>
      <c r="F3485" s="159" t="s">
        <v>26</v>
      </c>
      <c r="G3485" s="159" t="s">
        <v>23</v>
      </c>
      <c r="H3485" s="174" t="s">
        <v>56</v>
      </c>
      <c r="I3485" s="175">
        <v>85</v>
      </c>
      <c r="J3485" s="23"/>
    </row>
    <row r="3486" spans="1:10" x14ac:dyDescent="0.25">
      <c r="A3486" s="65" t="str">
        <f t="shared" si="54"/>
        <v xml:space="preserve">Totaal42644G4 (exclusief Den Haag)Vrouw0 tot 23 jaarSyriëMiddelbaar beroepsonderwijs (mbo) </v>
      </c>
      <c r="B3486" s="159" t="s">
        <v>8</v>
      </c>
      <c r="C3486" s="166">
        <v>42644</v>
      </c>
      <c r="D3486" s="159" t="s">
        <v>15</v>
      </c>
      <c r="E3486" s="159" t="s">
        <v>29</v>
      </c>
      <c r="F3486" s="159" t="s">
        <v>26</v>
      </c>
      <c r="G3486" s="159" t="s">
        <v>23</v>
      </c>
      <c r="H3486" s="174" t="s">
        <v>57</v>
      </c>
      <c r="I3486" s="175">
        <v>5</v>
      </c>
      <c r="J3486" s="23"/>
    </row>
    <row r="3487" spans="1:10" x14ac:dyDescent="0.25">
      <c r="A3487" s="65" t="str">
        <f t="shared" si="54"/>
        <v xml:space="preserve">Totaal42644G4 (exclusief Den Haag)Vrouw0 tot 23 jaarSyriëHoger beroepsonderwijs (hbo) </v>
      </c>
      <c r="B3487" s="159" t="s">
        <v>8</v>
      </c>
      <c r="C3487" s="166">
        <v>42644</v>
      </c>
      <c r="D3487" s="159" t="s">
        <v>15</v>
      </c>
      <c r="E3487" s="159" t="s">
        <v>29</v>
      </c>
      <c r="F3487" s="159" t="s">
        <v>26</v>
      </c>
      <c r="G3487" s="159" t="s">
        <v>23</v>
      </c>
      <c r="H3487" s="174" t="s">
        <v>58</v>
      </c>
      <c r="I3487" s="175">
        <v>0</v>
      </c>
      <c r="J3487" s="23"/>
    </row>
    <row r="3488" spans="1:10" x14ac:dyDescent="0.25">
      <c r="A3488" s="65" t="str">
        <f t="shared" si="54"/>
        <v xml:space="preserve">Totaal42644G4 (exclusief Den Haag)Vrouw0 tot 23 jaarSyriëWetenschappelijk onderwijs (wo) </v>
      </c>
      <c r="B3488" s="159" t="s">
        <v>8</v>
      </c>
      <c r="C3488" s="166">
        <v>42644</v>
      </c>
      <c r="D3488" s="159" t="s">
        <v>15</v>
      </c>
      <c r="E3488" s="159" t="s">
        <v>29</v>
      </c>
      <c r="F3488" s="159" t="s">
        <v>26</v>
      </c>
      <c r="G3488" s="159" t="s">
        <v>23</v>
      </c>
      <c r="H3488" s="174" t="s">
        <v>59</v>
      </c>
      <c r="I3488" s="175">
        <v>0</v>
      </c>
      <c r="J3488" s="23"/>
    </row>
    <row r="3489" spans="1:10" x14ac:dyDescent="0.25">
      <c r="A3489" s="65" t="str">
        <f t="shared" si="54"/>
        <v>Totaal42644G4 (exclusief Den Haag)Vrouw0 tot 23 jaarSyriëGeen onderwijs</v>
      </c>
      <c r="B3489" s="159" t="s">
        <v>8</v>
      </c>
      <c r="C3489" s="166">
        <v>42644</v>
      </c>
      <c r="D3489" s="159" t="s">
        <v>15</v>
      </c>
      <c r="E3489" s="159" t="s">
        <v>29</v>
      </c>
      <c r="F3489" s="159" t="s">
        <v>26</v>
      </c>
      <c r="G3489" s="159" t="s">
        <v>23</v>
      </c>
      <c r="H3489" s="159" t="s">
        <v>60</v>
      </c>
      <c r="I3489" s="175">
        <v>185</v>
      </c>
      <c r="J3489" s="23"/>
    </row>
    <row r="3490" spans="1:10" x14ac:dyDescent="0.25">
      <c r="A3490" s="65" t="str">
        <f t="shared" si="54"/>
        <v>Totaal42644G4 (exclusief Den Haag)Vrouw0 tot 23 jaarEritreaTotaal</v>
      </c>
      <c r="B3490" s="159" t="s">
        <v>8</v>
      </c>
      <c r="C3490" s="166">
        <v>42644</v>
      </c>
      <c r="D3490" s="159" t="s">
        <v>15</v>
      </c>
      <c r="E3490" s="159" t="s">
        <v>29</v>
      </c>
      <c r="F3490" s="159" t="s">
        <v>26</v>
      </c>
      <c r="G3490" s="159" t="s">
        <v>24</v>
      </c>
      <c r="H3490" s="162" t="s">
        <v>8</v>
      </c>
      <c r="I3490" s="175">
        <v>125</v>
      </c>
      <c r="J3490" s="23"/>
    </row>
    <row r="3491" spans="1:10" x14ac:dyDescent="0.25">
      <c r="A3491" s="65" t="str">
        <f t="shared" si="54"/>
        <v xml:space="preserve">Totaal42644G4 (exclusief Den Haag)Vrouw0 tot 23 jaarEritreaPrimair onderwijs </v>
      </c>
      <c r="B3491" s="159" t="s">
        <v>8</v>
      </c>
      <c r="C3491" s="166">
        <v>42644</v>
      </c>
      <c r="D3491" s="159" t="s">
        <v>15</v>
      </c>
      <c r="E3491" s="159" t="s">
        <v>29</v>
      </c>
      <c r="F3491" s="159" t="s">
        <v>26</v>
      </c>
      <c r="G3491" s="159" t="s">
        <v>24</v>
      </c>
      <c r="H3491" s="174" t="s">
        <v>55</v>
      </c>
      <c r="I3491" s="175">
        <v>30</v>
      </c>
      <c r="J3491" s="23"/>
    </row>
    <row r="3492" spans="1:10" x14ac:dyDescent="0.25">
      <c r="A3492" s="65" t="str">
        <f t="shared" si="54"/>
        <v>Totaal42644G4 (exclusief Den Haag)Vrouw0 tot 23 jaarEritreaVoortgezet onderwijs</v>
      </c>
      <c r="B3492" s="159" t="s">
        <v>8</v>
      </c>
      <c r="C3492" s="166">
        <v>42644</v>
      </c>
      <c r="D3492" s="159" t="s">
        <v>15</v>
      </c>
      <c r="E3492" s="159" t="s">
        <v>29</v>
      </c>
      <c r="F3492" s="159" t="s">
        <v>26</v>
      </c>
      <c r="G3492" s="159" t="s">
        <v>24</v>
      </c>
      <c r="H3492" s="174" t="s">
        <v>56</v>
      </c>
      <c r="I3492" s="175">
        <v>15</v>
      </c>
      <c r="J3492" s="23"/>
    </row>
    <row r="3493" spans="1:10" x14ac:dyDescent="0.25">
      <c r="A3493" s="65" t="str">
        <f t="shared" si="54"/>
        <v xml:space="preserve">Totaal42644G4 (exclusief Den Haag)Vrouw0 tot 23 jaarEritreaMiddelbaar beroepsonderwijs (mbo) </v>
      </c>
      <c r="B3493" s="159" t="s">
        <v>8</v>
      </c>
      <c r="C3493" s="166">
        <v>42644</v>
      </c>
      <c r="D3493" s="159" t="s">
        <v>15</v>
      </c>
      <c r="E3493" s="159" t="s">
        <v>29</v>
      </c>
      <c r="F3493" s="159" t="s">
        <v>26</v>
      </c>
      <c r="G3493" s="159" t="s">
        <v>24</v>
      </c>
      <c r="H3493" s="174" t="s">
        <v>57</v>
      </c>
      <c r="I3493" s="175">
        <v>0</v>
      </c>
      <c r="J3493" s="23"/>
    </row>
    <row r="3494" spans="1:10" x14ac:dyDescent="0.25">
      <c r="A3494" s="65" t="str">
        <f t="shared" si="54"/>
        <v xml:space="preserve">Totaal42644G4 (exclusief Den Haag)Vrouw0 tot 23 jaarEritreaHoger beroepsonderwijs (hbo) </v>
      </c>
      <c r="B3494" s="159" t="s">
        <v>8</v>
      </c>
      <c r="C3494" s="166">
        <v>42644</v>
      </c>
      <c r="D3494" s="159" t="s">
        <v>15</v>
      </c>
      <c r="E3494" s="159" t="s">
        <v>29</v>
      </c>
      <c r="F3494" s="159" t="s">
        <v>26</v>
      </c>
      <c r="G3494" s="159" t="s">
        <v>24</v>
      </c>
      <c r="H3494" s="174" t="s">
        <v>58</v>
      </c>
      <c r="I3494" s="175">
        <v>0</v>
      </c>
      <c r="J3494" s="23"/>
    </row>
    <row r="3495" spans="1:10" x14ac:dyDescent="0.25">
      <c r="A3495" s="65" t="str">
        <f t="shared" si="54"/>
        <v xml:space="preserve">Totaal42644G4 (exclusief Den Haag)Vrouw0 tot 23 jaarEritreaWetenschappelijk onderwijs (wo) </v>
      </c>
      <c r="B3495" s="159" t="s">
        <v>8</v>
      </c>
      <c r="C3495" s="166">
        <v>42644</v>
      </c>
      <c r="D3495" s="159" t="s">
        <v>15</v>
      </c>
      <c r="E3495" s="159" t="s">
        <v>29</v>
      </c>
      <c r="F3495" s="159" t="s">
        <v>26</v>
      </c>
      <c r="G3495" s="159" t="s">
        <v>24</v>
      </c>
      <c r="H3495" s="174" t="s">
        <v>59</v>
      </c>
      <c r="I3495" s="175">
        <v>0</v>
      </c>
      <c r="J3495" s="23"/>
    </row>
    <row r="3496" spans="1:10" x14ac:dyDescent="0.25">
      <c r="A3496" s="65" t="str">
        <f t="shared" si="54"/>
        <v>Totaal42644G4 (exclusief Den Haag)Vrouw0 tot 23 jaarEritreaGeen onderwijs</v>
      </c>
      <c r="B3496" s="159" t="s">
        <v>8</v>
      </c>
      <c r="C3496" s="166">
        <v>42644</v>
      </c>
      <c r="D3496" s="159" t="s">
        <v>15</v>
      </c>
      <c r="E3496" s="159" t="s">
        <v>29</v>
      </c>
      <c r="F3496" s="159" t="s">
        <v>26</v>
      </c>
      <c r="G3496" s="159" t="s">
        <v>24</v>
      </c>
      <c r="H3496" s="159" t="s">
        <v>60</v>
      </c>
      <c r="I3496" s="175">
        <v>80</v>
      </c>
      <c r="J3496" s="23"/>
    </row>
    <row r="3497" spans="1:10" x14ac:dyDescent="0.25">
      <c r="A3497" s="65" t="str">
        <f t="shared" si="54"/>
        <v>Totaal42644G4 (exclusief Den Haag)Vrouw0 tot 23 jaarOverigTotaal</v>
      </c>
      <c r="B3497" s="159" t="s">
        <v>8</v>
      </c>
      <c r="C3497" s="166">
        <v>42644</v>
      </c>
      <c r="D3497" s="159" t="s">
        <v>15</v>
      </c>
      <c r="E3497" s="159" t="s">
        <v>29</v>
      </c>
      <c r="F3497" s="159" t="s">
        <v>26</v>
      </c>
      <c r="G3497" s="159" t="s">
        <v>25</v>
      </c>
      <c r="H3497" s="162" t="s">
        <v>8</v>
      </c>
      <c r="I3497" s="175">
        <v>220</v>
      </c>
      <c r="J3497" s="23"/>
    </row>
    <row r="3498" spans="1:10" x14ac:dyDescent="0.25">
      <c r="A3498" s="65" t="str">
        <f t="shared" si="54"/>
        <v xml:space="preserve">Totaal42644G4 (exclusief Den Haag)Vrouw0 tot 23 jaarOverigPrimair onderwijs </v>
      </c>
      <c r="B3498" s="159" t="s">
        <v>8</v>
      </c>
      <c r="C3498" s="166">
        <v>42644</v>
      </c>
      <c r="D3498" s="159" t="s">
        <v>15</v>
      </c>
      <c r="E3498" s="159" t="s">
        <v>29</v>
      </c>
      <c r="F3498" s="159" t="s">
        <v>26</v>
      </c>
      <c r="G3498" s="159" t="s">
        <v>25</v>
      </c>
      <c r="H3498" s="174" t="s">
        <v>55</v>
      </c>
      <c r="I3498" s="175">
        <v>75</v>
      </c>
      <c r="J3498" s="23"/>
    </row>
    <row r="3499" spans="1:10" x14ac:dyDescent="0.25">
      <c r="A3499" s="65" t="str">
        <f t="shared" si="54"/>
        <v>Totaal42644G4 (exclusief Den Haag)Vrouw0 tot 23 jaarOverigVoortgezet onderwijs</v>
      </c>
      <c r="B3499" s="159" t="s">
        <v>8</v>
      </c>
      <c r="C3499" s="166">
        <v>42644</v>
      </c>
      <c r="D3499" s="159" t="s">
        <v>15</v>
      </c>
      <c r="E3499" s="159" t="s">
        <v>29</v>
      </c>
      <c r="F3499" s="159" t="s">
        <v>26</v>
      </c>
      <c r="G3499" s="159" t="s">
        <v>25</v>
      </c>
      <c r="H3499" s="174" t="s">
        <v>56</v>
      </c>
      <c r="I3499" s="175">
        <v>60</v>
      </c>
      <c r="J3499" s="23"/>
    </row>
    <row r="3500" spans="1:10" x14ac:dyDescent="0.25">
      <c r="A3500" s="65" t="str">
        <f t="shared" si="54"/>
        <v xml:space="preserve">Totaal42644G4 (exclusief Den Haag)Vrouw0 tot 23 jaarOverigMiddelbaar beroepsonderwijs (mbo) </v>
      </c>
      <c r="B3500" s="159" t="s">
        <v>8</v>
      </c>
      <c r="C3500" s="166">
        <v>42644</v>
      </c>
      <c r="D3500" s="159" t="s">
        <v>15</v>
      </c>
      <c r="E3500" s="159" t="s">
        <v>29</v>
      </c>
      <c r="F3500" s="159" t="s">
        <v>26</v>
      </c>
      <c r="G3500" s="159" t="s">
        <v>25</v>
      </c>
      <c r="H3500" s="174" t="s">
        <v>57</v>
      </c>
      <c r="I3500" s="175">
        <v>10</v>
      </c>
      <c r="J3500" s="23"/>
    </row>
    <row r="3501" spans="1:10" x14ac:dyDescent="0.25">
      <c r="A3501" s="65" t="str">
        <f t="shared" si="54"/>
        <v xml:space="preserve">Totaal42644G4 (exclusief Den Haag)Vrouw0 tot 23 jaarOverigHoger beroepsonderwijs (hbo) </v>
      </c>
      <c r="B3501" s="159" t="s">
        <v>8</v>
      </c>
      <c r="C3501" s="166">
        <v>42644</v>
      </c>
      <c r="D3501" s="159" t="s">
        <v>15</v>
      </c>
      <c r="E3501" s="159" t="s">
        <v>29</v>
      </c>
      <c r="F3501" s="159" t="s">
        <v>26</v>
      </c>
      <c r="G3501" s="159" t="s">
        <v>25</v>
      </c>
      <c r="H3501" s="174" t="s">
        <v>58</v>
      </c>
      <c r="I3501" s="175">
        <v>0</v>
      </c>
      <c r="J3501" s="23"/>
    </row>
    <row r="3502" spans="1:10" x14ac:dyDescent="0.25">
      <c r="A3502" s="65" t="str">
        <f t="shared" si="54"/>
        <v xml:space="preserve">Totaal42644G4 (exclusief Den Haag)Vrouw0 tot 23 jaarOverigWetenschappelijk onderwijs (wo) </v>
      </c>
      <c r="B3502" s="159" t="s">
        <v>8</v>
      </c>
      <c r="C3502" s="166">
        <v>42644</v>
      </c>
      <c r="D3502" s="159" t="s">
        <v>15</v>
      </c>
      <c r="E3502" s="159" t="s">
        <v>29</v>
      </c>
      <c r="F3502" s="159" t="s">
        <v>26</v>
      </c>
      <c r="G3502" s="159" t="s">
        <v>25</v>
      </c>
      <c r="H3502" s="174" t="s">
        <v>59</v>
      </c>
      <c r="I3502" s="175">
        <v>0</v>
      </c>
      <c r="J3502" s="23"/>
    </row>
    <row r="3503" spans="1:10" x14ac:dyDescent="0.25">
      <c r="A3503" s="65" t="str">
        <f t="shared" si="54"/>
        <v>Totaal42644G4 (exclusief Den Haag)Vrouw0 tot 23 jaarOverigGeen onderwijs</v>
      </c>
      <c r="B3503" s="159" t="s">
        <v>8</v>
      </c>
      <c r="C3503" s="166">
        <v>42644</v>
      </c>
      <c r="D3503" s="159" t="s">
        <v>15</v>
      </c>
      <c r="E3503" s="159" t="s">
        <v>29</v>
      </c>
      <c r="F3503" s="159" t="s">
        <v>26</v>
      </c>
      <c r="G3503" s="159" t="s">
        <v>25</v>
      </c>
      <c r="H3503" s="159" t="s">
        <v>60</v>
      </c>
      <c r="I3503" s="175">
        <v>90</v>
      </c>
      <c r="J3503" s="23"/>
    </row>
    <row r="3504" spans="1:10" x14ac:dyDescent="0.25">
      <c r="A3504" s="65" t="str">
        <f t="shared" si="54"/>
        <v>Totaal42644G4 (exclusief Den Haag)Vrouw23 tot 30 jaarTotaalTotaal</v>
      </c>
      <c r="B3504" s="159" t="s">
        <v>8</v>
      </c>
      <c r="C3504" s="166">
        <v>42644</v>
      </c>
      <c r="D3504" s="159" t="s">
        <v>15</v>
      </c>
      <c r="E3504" s="159" t="s">
        <v>29</v>
      </c>
      <c r="F3504" s="159" t="s">
        <v>61</v>
      </c>
      <c r="G3504" s="159" t="s">
        <v>8</v>
      </c>
      <c r="H3504" s="162" t="s">
        <v>8</v>
      </c>
      <c r="I3504" s="175">
        <v>505</v>
      </c>
      <c r="J3504" s="23"/>
    </row>
    <row r="3505" spans="1:10" x14ac:dyDescent="0.25">
      <c r="A3505" s="65" t="str">
        <f t="shared" si="54"/>
        <v xml:space="preserve">Totaal42644G4 (exclusief Den Haag)Vrouw23 tot 30 jaarTotaalPrimair onderwijs </v>
      </c>
      <c r="B3505" s="159" t="s">
        <v>8</v>
      </c>
      <c r="C3505" s="166">
        <v>42644</v>
      </c>
      <c r="D3505" s="159" t="s">
        <v>15</v>
      </c>
      <c r="E3505" s="159" t="s">
        <v>29</v>
      </c>
      <c r="F3505" s="159" t="s">
        <v>61</v>
      </c>
      <c r="G3505" s="159" t="s">
        <v>8</v>
      </c>
      <c r="H3505" s="174" t="s">
        <v>55</v>
      </c>
      <c r="I3505" s="175">
        <v>0</v>
      </c>
      <c r="J3505" s="23"/>
    </row>
    <row r="3506" spans="1:10" x14ac:dyDescent="0.25">
      <c r="A3506" s="65" t="str">
        <f t="shared" si="54"/>
        <v>Totaal42644G4 (exclusief Den Haag)Vrouw23 tot 30 jaarTotaalVoortgezet onderwijs</v>
      </c>
      <c r="B3506" s="159" t="s">
        <v>8</v>
      </c>
      <c r="C3506" s="166">
        <v>42644</v>
      </c>
      <c r="D3506" s="159" t="s">
        <v>15</v>
      </c>
      <c r="E3506" s="159" t="s">
        <v>29</v>
      </c>
      <c r="F3506" s="159" t="s">
        <v>61</v>
      </c>
      <c r="G3506" s="159" t="s">
        <v>8</v>
      </c>
      <c r="H3506" s="174" t="s">
        <v>56</v>
      </c>
      <c r="I3506" s="175">
        <v>0</v>
      </c>
      <c r="J3506" s="23"/>
    </row>
    <row r="3507" spans="1:10" x14ac:dyDescent="0.25">
      <c r="A3507" s="65" t="str">
        <f t="shared" si="54"/>
        <v xml:space="preserve">Totaal42644G4 (exclusief Den Haag)Vrouw23 tot 30 jaarTotaalMiddelbaar beroepsonderwijs (mbo) </v>
      </c>
      <c r="B3507" s="159" t="s">
        <v>8</v>
      </c>
      <c r="C3507" s="166">
        <v>42644</v>
      </c>
      <c r="D3507" s="159" t="s">
        <v>15</v>
      </c>
      <c r="E3507" s="159" t="s">
        <v>29</v>
      </c>
      <c r="F3507" s="159" t="s">
        <v>61</v>
      </c>
      <c r="G3507" s="159" t="s">
        <v>8</v>
      </c>
      <c r="H3507" s="174" t="s">
        <v>57</v>
      </c>
      <c r="I3507" s="175">
        <v>5</v>
      </c>
      <c r="J3507" s="23"/>
    </row>
    <row r="3508" spans="1:10" x14ac:dyDescent="0.25">
      <c r="A3508" s="65" t="str">
        <f t="shared" si="54"/>
        <v xml:space="preserve">Totaal42644G4 (exclusief Den Haag)Vrouw23 tot 30 jaarTotaalHoger beroepsonderwijs (hbo) </v>
      </c>
      <c r="B3508" s="159" t="s">
        <v>8</v>
      </c>
      <c r="C3508" s="166">
        <v>42644</v>
      </c>
      <c r="D3508" s="159" t="s">
        <v>15</v>
      </c>
      <c r="E3508" s="159" t="s">
        <v>29</v>
      </c>
      <c r="F3508" s="159" t="s">
        <v>61</v>
      </c>
      <c r="G3508" s="159" t="s">
        <v>8</v>
      </c>
      <c r="H3508" s="174" t="s">
        <v>58</v>
      </c>
      <c r="I3508" s="175">
        <v>5</v>
      </c>
      <c r="J3508" s="23"/>
    </row>
    <row r="3509" spans="1:10" x14ac:dyDescent="0.25">
      <c r="A3509" s="65" t="str">
        <f t="shared" si="54"/>
        <v xml:space="preserve">Totaal42644G4 (exclusief Den Haag)Vrouw23 tot 30 jaarTotaalWetenschappelijk onderwijs (wo) </v>
      </c>
      <c r="B3509" s="159" t="s">
        <v>8</v>
      </c>
      <c r="C3509" s="166">
        <v>42644</v>
      </c>
      <c r="D3509" s="159" t="s">
        <v>15</v>
      </c>
      <c r="E3509" s="159" t="s">
        <v>29</v>
      </c>
      <c r="F3509" s="159" t="s">
        <v>61</v>
      </c>
      <c r="G3509" s="159" t="s">
        <v>8</v>
      </c>
      <c r="H3509" s="174" t="s">
        <v>59</v>
      </c>
      <c r="I3509" s="175">
        <v>0</v>
      </c>
      <c r="J3509" s="23"/>
    </row>
    <row r="3510" spans="1:10" x14ac:dyDescent="0.25">
      <c r="A3510" s="65" t="str">
        <f t="shared" si="54"/>
        <v>Totaal42644G4 (exclusief Den Haag)Vrouw23 tot 30 jaarTotaalGeen onderwijs</v>
      </c>
      <c r="B3510" s="159" t="s">
        <v>8</v>
      </c>
      <c r="C3510" s="166">
        <v>42644</v>
      </c>
      <c r="D3510" s="159" t="s">
        <v>15</v>
      </c>
      <c r="E3510" s="159" t="s">
        <v>29</v>
      </c>
      <c r="F3510" s="159" t="s">
        <v>61</v>
      </c>
      <c r="G3510" s="159" t="s">
        <v>8</v>
      </c>
      <c r="H3510" s="159" t="s">
        <v>60</v>
      </c>
      <c r="I3510" s="175">
        <v>495</v>
      </c>
      <c r="J3510" s="23"/>
    </row>
    <row r="3511" spans="1:10" x14ac:dyDescent="0.25">
      <c r="A3511" s="65" t="str">
        <f t="shared" si="54"/>
        <v>Totaal42644G4 (exclusief Den Haag)Vrouw23 tot 30 jaarSyriëTotaal</v>
      </c>
      <c r="B3511" s="159" t="s">
        <v>8</v>
      </c>
      <c r="C3511" s="166">
        <v>42644</v>
      </c>
      <c r="D3511" s="159" t="s">
        <v>15</v>
      </c>
      <c r="E3511" s="159" t="s">
        <v>29</v>
      </c>
      <c r="F3511" s="159" t="s">
        <v>61</v>
      </c>
      <c r="G3511" s="159" t="s">
        <v>23</v>
      </c>
      <c r="H3511" s="162" t="s">
        <v>8</v>
      </c>
      <c r="I3511" s="175">
        <v>200</v>
      </c>
      <c r="J3511" s="23"/>
    </row>
    <row r="3512" spans="1:10" x14ac:dyDescent="0.25">
      <c r="A3512" s="65" t="str">
        <f t="shared" si="54"/>
        <v xml:space="preserve">Totaal42644G4 (exclusief Den Haag)Vrouw23 tot 30 jaarSyriëPrimair onderwijs </v>
      </c>
      <c r="B3512" s="159" t="s">
        <v>8</v>
      </c>
      <c r="C3512" s="166">
        <v>42644</v>
      </c>
      <c r="D3512" s="159" t="s">
        <v>15</v>
      </c>
      <c r="E3512" s="159" t="s">
        <v>29</v>
      </c>
      <c r="F3512" s="159" t="s">
        <v>61</v>
      </c>
      <c r="G3512" s="159" t="s">
        <v>23</v>
      </c>
      <c r="H3512" s="174" t="s">
        <v>55</v>
      </c>
      <c r="I3512" s="175">
        <v>0</v>
      </c>
      <c r="J3512" s="23"/>
    </row>
    <row r="3513" spans="1:10" x14ac:dyDescent="0.25">
      <c r="A3513" s="65" t="str">
        <f t="shared" si="54"/>
        <v>Totaal42644G4 (exclusief Den Haag)Vrouw23 tot 30 jaarSyriëVoortgezet onderwijs</v>
      </c>
      <c r="B3513" s="159" t="s">
        <v>8</v>
      </c>
      <c r="C3513" s="166">
        <v>42644</v>
      </c>
      <c r="D3513" s="159" t="s">
        <v>15</v>
      </c>
      <c r="E3513" s="159" t="s">
        <v>29</v>
      </c>
      <c r="F3513" s="159" t="s">
        <v>61</v>
      </c>
      <c r="G3513" s="159" t="s">
        <v>23</v>
      </c>
      <c r="H3513" s="174" t="s">
        <v>56</v>
      </c>
      <c r="I3513" s="175">
        <v>0</v>
      </c>
      <c r="J3513" s="23"/>
    </row>
    <row r="3514" spans="1:10" x14ac:dyDescent="0.25">
      <c r="A3514" s="65" t="str">
        <f t="shared" si="54"/>
        <v xml:space="preserve">Totaal42644G4 (exclusief Den Haag)Vrouw23 tot 30 jaarSyriëMiddelbaar beroepsonderwijs (mbo) </v>
      </c>
      <c r="B3514" s="159" t="s">
        <v>8</v>
      </c>
      <c r="C3514" s="166">
        <v>42644</v>
      </c>
      <c r="D3514" s="159" t="s">
        <v>15</v>
      </c>
      <c r="E3514" s="159" t="s">
        <v>29</v>
      </c>
      <c r="F3514" s="159" t="s">
        <v>61</v>
      </c>
      <c r="G3514" s="159" t="s">
        <v>23</v>
      </c>
      <c r="H3514" s="174" t="s">
        <v>57</v>
      </c>
      <c r="I3514" s="175">
        <v>0</v>
      </c>
      <c r="J3514" s="23"/>
    </row>
    <row r="3515" spans="1:10" x14ac:dyDescent="0.25">
      <c r="A3515" s="65" t="str">
        <f t="shared" si="54"/>
        <v xml:space="preserve">Totaal42644G4 (exclusief Den Haag)Vrouw23 tot 30 jaarSyriëHoger beroepsonderwijs (hbo) </v>
      </c>
      <c r="B3515" s="159" t="s">
        <v>8</v>
      </c>
      <c r="C3515" s="166">
        <v>42644</v>
      </c>
      <c r="D3515" s="159" t="s">
        <v>15</v>
      </c>
      <c r="E3515" s="159" t="s">
        <v>29</v>
      </c>
      <c r="F3515" s="159" t="s">
        <v>61</v>
      </c>
      <c r="G3515" s="159" t="s">
        <v>23</v>
      </c>
      <c r="H3515" s="174" t="s">
        <v>58</v>
      </c>
      <c r="I3515" s="175">
        <v>5</v>
      </c>
      <c r="J3515" s="23"/>
    </row>
    <row r="3516" spans="1:10" x14ac:dyDescent="0.25">
      <c r="A3516" s="65" t="str">
        <f t="shared" si="54"/>
        <v xml:space="preserve">Totaal42644G4 (exclusief Den Haag)Vrouw23 tot 30 jaarSyriëWetenschappelijk onderwijs (wo) </v>
      </c>
      <c r="B3516" s="159" t="s">
        <v>8</v>
      </c>
      <c r="C3516" s="166">
        <v>42644</v>
      </c>
      <c r="D3516" s="159" t="s">
        <v>15</v>
      </c>
      <c r="E3516" s="159" t="s">
        <v>29</v>
      </c>
      <c r="F3516" s="159" t="s">
        <v>61</v>
      </c>
      <c r="G3516" s="159" t="s">
        <v>23</v>
      </c>
      <c r="H3516" s="174" t="s">
        <v>59</v>
      </c>
      <c r="I3516" s="175">
        <v>0</v>
      </c>
      <c r="J3516" s="23"/>
    </row>
    <row r="3517" spans="1:10" x14ac:dyDescent="0.25">
      <c r="A3517" s="65" t="str">
        <f t="shared" si="54"/>
        <v>Totaal42644G4 (exclusief Den Haag)Vrouw23 tot 30 jaarSyriëGeen onderwijs</v>
      </c>
      <c r="B3517" s="159" t="s">
        <v>8</v>
      </c>
      <c r="C3517" s="166">
        <v>42644</v>
      </c>
      <c r="D3517" s="159" t="s">
        <v>15</v>
      </c>
      <c r="E3517" s="159" t="s">
        <v>29</v>
      </c>
      <c r="F3517" s="159" t="s">
        <v>61</v>
      </c>
      <c r="G3517" s="159" t="s">
        <v>23</v>
      </c>
      <c r="H3517" s="159" t="s">
        <v>60</v>
      </c>
      <c r="I3517" s="175">
        <v>195</v>
      </c>
      <c r="J3517" s="23"/>
    </row>
    <row r="3518" spans="1:10" x14ac:dyDescent="0.25">
      <c r="A3518" s="65" t="str">
        <f t="shared" si="54"/>
        <v>Totaal42644G4 (exclusief Den Haag)Vrouw23 tot 30 jaarEritreaTotaal</v>
      </c>
      <c r="B3518" s="159" t="s">
        <v>8</v>
      </c>
      <c r="C3518" s="166">
        <v>42644</v>
      </c>
      <c r="D3518" s="159" t="s">
        <v>15</v>
      </c>
      <c r="E3518" s="159" t="s">
        <v>29</v>
      </c>
      <c r="F3518" s="159" t="s">
        <v>61</v>
      </c>
      <c r="G3518" s="159" t="s">
        <v>24</v>
      </c>
      <c r="H3518" s="162" t="s">
        <v>8</v>
      </c>
      <c r="I3518" s="175">
        <v>205</v>
      </c>
      <c r="J3518" s="23"/>
    </row>
    <row r="3519" spans="1:10" x14ac:dyDescent="0.25">
      <c r="A3519" s="65" t="str">
        <f t="shared" si="54"/>
        <v xml:space="preserve">Totaal42644G4 (exclusief Den Haag)Vrouw23 tot 30 jaarEritreaPrimair onderwijs </v>
      </c>
      <c r="B3519" s="159" t="s">
        <v>8</v>
      </c>
      <c r="C3519" s="166">
        <v>42644</v>
      </c>
      <c r="D3519" s="159" t="s">
        <v>15</v>
      </c>
      <c r="E3519" s="159" t="s">
        <v>29</v>
      </c>
      <c r="F3519" s="159" t="s">
        <v>61</v>
      </c>
      <c r="G3519" s="159" t="s">
        <v>24</v>
      </c>
      <c r="H3519" s="174" t="s">
        <v>55</v>
      </c>
      <c r="I3519" s="175">
        <v>0</v>
      </c>
      <c r="J3519" s="23"/>
    </row>
    <row r="3520" spans="1:10" x14ac:dyDescent="0.25">
      <c r="A3520" s="65" t="str">
        <f t="shared" si="54"/>
        <v>Totaal42644G4 (exclusief Den Haag)Vrouw23 tot 30 jaarEritreaVoortgezet onderwijs</v>
      </c>
      <c r="B3520" s="159" t="s">
        <v>8</v>
      </c>
      <c r="C3520" s="166">
        <v>42644</v>
      </c>
      <c r="D3520" s="159" t="s">
        <v>15</v>
      </c>
      <c r="E3520" s="159" t="s">
        <v>29</v>
      </c>
      <c r="F3520" s="159" t="s">
        <v>61</v>
      </c>
      <c r="G3520" s="159" t="s">
        <v>24</v>
      </c>
      <c r="H3520" s="174" t="s">
        <v>56</v>
      </c>
      <c r="I3520" s="175">
        <v>0</v>
      </c>
      <c r="J3520" s="23"/>
    </row>
    <row r="3521" spans="1:10" x14ac:dyDescent="0.25">
      <c r="A3521" s="65" t="str">
        <f t="shared" si="54"/>
        <v xml:space="preserve">Totaal42644G4 (exclusief Den Haag)Vrouw23 tot 30 jaarEritreaMiddelbaar beroepsonderwijs (mbo) </v>
      </c>
      <c r="B3521" s="159" t="s">
        <v>8</v>
      </c>
      <c r="C3521" s="166">
        <v>42644</v>
      </c>
      <c r="D3521" s="159" t="s">
        <v>15</v>
      </c>
      <c r="E3521" s="159" t="s">
        <v>29</v>
      </c>
      <c r="F3521" s="159" t="s">
        <v>61</v>
      </c>
      <c r="G3521" s="159" t="s">
        <v>24</v>
      </c>
      <c r="H3521" s="174" t="s">
        <v>57</v>
      </c>
      <c r="I3521" s="175">
        <v>0</v>
      </c>
      <c r="J3521" s="23"/>
    </row>
    <row r="3522" spans="1:10" x14ac:dyDescent="0.25">
      <c r="A3522" s="65" t="str">
        <f t="shared" si="54"/>
        <v xml:space="preserve">Totaal42644G4 (exclusief Den Haag)Vrouw23 tot 30 jaarEritreaHoger beroepsonderwijs (hbo) </v>
      </c>
      <c r="B3522" s="159" t="s">
        <v>8</v>
      </c>
      <c r="C3522" s="166">
        <v>42644</v>
      </c>
      <c r="D3522" s="159" t="s">
        <v>15</v>
      </c>
      <c r="E3522" s="159" t="s">
        <v>29</v>
      </c>
      <c r="F3522" s="159" t="s">
        <v>61</v>
      </c>
      <c r="G3522" s="159" t="s">
        <v>24</v>
      </c>
      <c r="H3522" s="174" t="s">
        <v>58</v>
      </c>
      <c r="I3522" s="175">
        <v>0</v>
      </c>
      <c r="J3522" s="23"/>
    </row>
    <row r="3523" spans="1:10" x14ac:dyDescent="0.25">
      <c r="A3523" s="65" t="str">
        <f t="shared" si="54"/>
        <v xml:space="preserve">Totaal42644G4 (exclusief Den Haag)Vrouw23 tot 30 jaarEritreaWetenschappelijk onderwijs (wo) </v>
      </c>
      <c r="B3523" s="159" t="s">
        <v>8</v>
      </c>
      <c r="C3523" s="166">
        <v>42644</v>
      </c>
      <c r="D3523" s="159" t="s">
        <v>15</v>
      </c>
      <c r="E3523" s="159" t="s">
        <v>29</v>
      </c>
      <c r="F3523" s="159" t="s">
        <v>61</v>
      </c>
      <c r="G3523" s="159" t="s">
        <v>24</v>
      </c>
      <c r="H3523" s="174" t="s">
        <v>59</v>
      </c>
      <c r="I3523" s="175">
        <v>0</v>
      </c>
      <c r="J3523" s="23"/>
    </row>
    <row r="3524" spans="1:10" x14ac:dyDescent="0.25">
      <c r="A3524" s="65" t="str">
        <f t="shared" si="54"/>
        <v>Totaal42644G4 (exclusief Den Haag)Vrouw23 tot 30 jaarEritreaGeen onderwijs</v>
      </c>
      <c r="B3524" s="159" t="s">
        <v>8</v>
      </c>
      <c r="C3524" s="166">
        <v>42644</v>
      </c>
      <c r="D3524" s="159" t="s">
        <v>15</v>
      </c>
      <c r="E3524" s="159" t="s">
        <v>29</v>
      </c>
      <c r="F3524" s="159" t="s">
        <v>61</v>
      </c>
      <c r="G3524" s="159" t="s">
        <v>24</v>
      </c>
      <c r="H3524" s="159" t="s">
        <v>60</v>
      </c>
      <c r="I3524" s="175">
        <v>205</v>
      </c>
      <c r="J3524" s="23"/>
    </row>
    <row r="3525" spans="1:10" x14ac:dyDescent="0.25">
      <c r="A3525" s="65" t="str">
        <f t="shared" ref="A3525:A3531" si="55">B3525&amp;C3525&amp;D3525&amp;E3525&amp;F3525&amp;G3525&amp;H3525</f>
        <v>Totaal42644G4 (exclusief Den Haag)Vrouw23 tot 30 jaarOverigTotaal</v>
      </c>
      <c r="B3525" s="159" t="s">
        <v>8</v>
      </c>
      <c r="C3525" s="166">
        <v>42644</v>
      </c>
      <c r="D3525" s="159" t="s">
        <v>15</v>
      </c>
      <c r="E3525" s="159" t="s">
        <v>29</v>
      </c>
      <c r="F3525" s="159" t="s">
        <v>61</v>
      </c>
      <c r="G3525" s="159" t="s">
        <v>25</v>
      </c>
      <c r="H3525" s="162" t="s">
        <v>8</v>
      </c>
      <c r="I3525" s="175">
        <v>105</v>
      </c>
      <c r="J3525" s="23"/>
    </row>
    <row r="3526" spans="1:10" x14ac:dyDescent="0.25">
      <c r="A3526" s="65" t="str">
        <f t="shared" si="55"/>
        <v xml:space="preserve">Totaal42644G4 (exclusief Den Haag)Vrouw23 tot 30 jaarOverigPrimair onderwijs </v>
      </c>
      <c r="B3526" s="159" t="s">
        <v>8</v>
      </c>
      <c r="C3526" s="166">
        <v>42644</v>
      </c>
      <c r="D3526" s="159" t="s">
        <v>15</v>
      </c>
      <c r="E3526" s="159" t="s">
        <v>29</v>
      </c>
      <c r="F3526" s="159" t="s">
        <v>61</v>
      </c>
      <c r="G3526" s="159" t="s">
        <v>25</v>
      </c>
      <c r="H3526" s="174" t="s">
        <v>55</v>
      </c>
      <c r="I3526" s="175">
        <v>0</v>
      </c>
      <c r="J3526" s="23"/>
    </row>
    <row r="3527" spans="1:10" x14ac:dyDescent="0.25">
      <c r="A3527" s="65" t="str">
        <f t="shared" si="55"/>
        <v>Totaal42644G4 (exclusief Den Haag)Vrouw23 tot 30 jaarOverigVoortgezet onderwijs</v>
      </c>
      <c r="B3527" s="159" t="s">
        <v>8</v>
      </c>
      <c r="C3527" s="166">
        <v>42644</v>
      </c>
      <c r="D3527" s="159" t="s">
        <v>15</v>
      </c>
      <c r="E3527" s="159" t="s">
        <v>29</v>
      </c>
      <c r="F3527" s="159" t="s">
        <v>61</v>
      </c>
      <c r="G3527" s="159" t="s">
        <v>25</v>
      </c>
      <c r="H3527" s="174" t="s">
        <v>56</v>
      </c>
      <c r="I3527" s="175">
        <v>0</v>
      </c>
      <c r="J3527" s="23"/>
    </row>
    <row r="3528" spans="1:10" x14ac:dyDescent="0.25">
      <c r="A3528" s="65" t="str">
        <f t="shared" si="55"/>
        <v xml:space="preserve">Totaal42644G4 (exclusief Den Haag)Vrouw23 tot 30 jaarOverigMiddelbaar beroepsonderwijs (mbo) </v>
      </c>
      <c r="B3528" s="159" t="s">
        <v>8</v>
      </c>
      <c r="C3528" s="166">
        <v>42644</v>
      </c>
      <c r="D3528" s="159" t="s">
        <v>15</v>
      </c>
      <c r="E3528" s="159" t="s">
        <v>29</v>
      </c>
      <c r="F3528" s="159" t="s">
        <v>61</v>
      </c>
      <c r="G3528" s="159" t="s">
        <v>25</v>
      </c>
      <c r="H3528" s="174" t="s">
        <v>57</v>
      </c>
      <c r="I3528" s="175">
        <v>0</v>
      </c>
      <c r="J3528" s="23"/>
    </row>
    <row r="3529" spans="1:10" x14ac:dyDescent="0.25">
      <c r="A3529" s="65" t="str">
        <f t="shared" si="55"/>
        <v xml:space="preserve">Totaal42644G4 (exclusief Den Haag)Vrouw23 tot 30 jaarOverigHoger beroepsonderwijs (hbo) </v>
      </c>
      <c r="B3529" s="159" t="s">
        <v>8</v>
      </c>
      <c r="C3529" s="166">
        <v>42644</v>
      </c>
      <c r="D3529" s="159" t="s">
        <v>15</v>
      </c>
      <c r="E3529" s="159" t="s">
        <v>29</v>
      </c>
      <c r="F3529" s="159" t="s">
        <v>61</v>
      </c>
      <c r="G3529" s="159" t="s">
        <v>25</v>
      </c>
      <c r="H3529" s="174" t="s">
        <v>58</v>
      </c>
      <c r="I3529" s="175">
        <v>5</v>
      </c>
      <c r="J3529" s="23"/>
    </row>
    <row r="3530" spans="1:10" x14ac:dyDescent="0.25">
      <c r="A3530" s="65" t="str">
        <f t="shared" si="55"/>
        <v xml:space="preserve">Totaal42644G4 (exclusief Den Haag)Vrouw23 tot 30 jaarOverigWetenschappelijk onderwijs (wo) </v>
      </c>
      <c r="B3530" s="159" t="s">
        <v>8</v>
      </c>
      <c r="C3530" s="166">
        <v>42644</v>
      </c>
      <c r="D3530" s="159" t="s">
        <v>15</v>
      </c>
      <c r="E3530" s="159" t="s">
        <v>29</v>
      </c>
      <c r="F3530" s="159" t="s">
        <v>61</v>
      </c>
      <c r="G3530" s="159" t="s">
        <v>25</v>
      </c>
      <c r="H3530" s="174" t="s">
        <v>59</v>
      </c>
      <c r="I3530" s="175">
        <v>0</v>
      </c>
      <c r="J3530" s="23"/>
    </row>
    <row r="3531" spans="1:10" x14ac:dyDescent="0.25">
      <c r="A3531" s="65" t="str">
        <f t="shared" si="55"/>
        <v>Totaal42644G4 (exclusief Den Haag)Vrouw23 tot 30 jaarOverigGeen onderwijs</v>
      </c>
      <c r="B3531" s="159" t="s">
        <v>8</v>
      </c>
      <c r="C3531" s="166">
        <v>42644</v>
      </c>
      <c r="D3531" s="159" t="s">
        <v>15</v>
      </c>
      <c r="E3531" s="159" t="s">
        <v>29</v>
      </c>
      <c r="F3531" s="159" t="s">
        <v>61</v>
      </c>
      <c r="G3531" s="159" t="s">
        <v>25</v>
      </c>
      <c r="H3531" s="159" t="s">
        <v>60</v>
      </c>
      <c r="I3531" s="176">
        <v>95</v>
      </c>
      <c r="J3531" s="24"/>
    </row>
    <row r="3532" spans="1:10" x14ac:dyDescent="0.25">
      <c r="H3532" s="162"/>
    </row>
    <row r="3533" spans="1:10" x14ac:dyDescent="0.25">
      <c r="H3533" s="162"/>
    </row>
    <row r="3534" spans="1:10" x14ac:dyDescent="0.25">
      <c r="H3534" s="162"/>
    </row>
    <row r="3535" spans="1:10" x14ac:dyDescent="0.25">
      <c r="H3535" s="162"/>
    </row>
    <row r="3536" spans="1:10" x14ac:dyDescent="0.25">
      <c r="H3536" s="162"/>
    </row>
    <row r="3537" spans="8:8" x14ac:dyDescent="0.25">
      <c r="H3537" s="162"/>
    </row>
    <row r="3539" spans="8:8" x14ac:dyDescent="0.25">
      <c r="H3539" s="162"/>
    </row>
    <row r="3540" spans="8:8" x14ac:dyDescent="0.25">
      <c r="H3540" s="162"/>
    </row>
    <row r="3541" spans="8:8" x14ac:dyDescent="0.25">
      <c r="H3541" s="162"/>
    </row>
    <row r="3542" spans="8:8" x14ac:dyDescent="0.25">
      <c r="H3542" s="162"/>
    </row>
    <row r="3543" spans="8:8" x14ac:dyDescent="0.25">
      <c r="H3543" s="162"/>
    </row>
    <row r="3544" spans="8:8" x14ac:dyDescent="0.25">
      <c r="H3544" s="162"/>
    </row>
    <row r="3546" spans="8:8" x14ac:dyDescent="0.25">
      <c r="H3546" s="162"/>
    </row>
    <row r="3547" spans="8:8" x14ac:dyDescent="0.25">
      <c r="H3547" s="162"/>
    </row>
    <row r="3548" spans="8:8" x14ac:dyDescent="0.25">
      <c r="H3548" s="162"/>
    </row>
    <row r="3549" spans="8:8" x14ac:dyDescent="0.25">
      <c r="H3549" s="162"/>
    </row>
    <row r="3550" spans="8:8" x14ac:dyDescent="0.25">
      <c r="H3550" s="162"/>
    </row>
    <row r="3551" spans="8:8" x14ac:dyDescent="0.25">
      <c r="H3551" s="162"/>
    </row>
    <row r="3553" spans="8:8" x14ac:dyDescent="0.25">
      <c r="H3553" s="162"/>
    </row>
    <row r="3554" spans="8:8" x14ac:dyDescent="0.25">
      <c r="H3554" s="162"/>
    </row>
    <row r="3555" spans="8:8" x14ac:dyDescent="0.25">
      <c r="H3555" s="162"/>
    </row>
    <row r="3556" spans="8:8" x14ac:dyDescent="0.25">
      <c r="H3556" s="162"/>
    </row>
    <row r="3557" spans="8:8" x14ac:dyDescent="0.25">
      <c r="H3557" s="162"/>
    </row>
    <row r="3558" spans="8:8" x14ac:dyDescent="0.25">
      <c r="H3558" s="162"/>
    </row>
    <row r="3560" spans="8:8" x14ac:dyDescent="0.25">
      <c r="H3560" s="162"/>
    </row>
    <row r="3561" spans="8:8" x14ac:dyDescent="0.25">
      <c r="H3561" s="162"/>
    </row>
    <row r="3562" spans="8:8" x14ac:dyDescent="0.25">
      <c r="H3562" s="162"/>
    </row>
    <row r="3563" spans="8:8" x14ac:dyDescent="0.25">
      <c r="H3563" s="162"/>
    </row>
    <row r="3564" spans="8:8" x14ac:dyDescent="0.25">
      <c r="H3564" s="162"/>
    </row>
    <row r="3565" spans="8:8" x14ac:dyDescent="0.25">
      <c r="H3565" s="162"/>
    </row>
    <row r="3567" spans="8:8" x14ac:dyDescent="0.25">
      <c r="H3567" s="162"/>
    </row>
    <row r="3568" spans="8:8" x14ac:dyDescent="0.25">
      <c r="H3568" s="162"/>
    </row>
    <row r="3569" spans="8:8" x14ac:dyDescent="0.25">
      <c r="H3569" s="162"/>
    </row>
    <row r="3570" spans="8:8" x14ac:dyDescent="0.25">
      <c r="H3570" s="162"/>
    </row>
    <row r="3571" spans="8:8" x14ac:dyDescent="0.25">
      <c r="H3571" s="162"/>
    </row>
    <row r="3572" spans="8:8" x14ac:dyDescent="0.25">
      <c r="H3572" s="162"/>
    </row>
    <row r="3574" spans="8:8" x14ac:dyDescent="0.25">
      <c r="H3574" s="162"/>
    </row>
    <row r="3575" spans="8:8" x14ac:dyDescent="0.25">
      <c r="H3575" s="162"/>
    </row>
    <row r="3576" spans="8:8" x14ac:dyDescent="0.25">
      <c r="H3576" s="162"/>
    </row>
    <row r="3577" spans="8:8" x14ac:dyDescent="0.25">
      <c r="H3577" s="162"/>
    </row>
    <row r="3578" spans="8:8" x14ac:dyDescent="0.25">
      <c r="H3578" s="162"/>
    </row>
    <row r="3579" spans="8:8" x14ac:dyDescent="0.25">
      <c r="H3579" s="162"/>
    </row>
    <row r="3581" spans="8:8" x14ac:dyDescent="0.25">
      <c r="H3581" s="162"/>
    </row>
    <row r="3582" spans="8:8" x14ac:dyDescent="0.25">
      <c r="H3582" s="162"/>
    </row>
    <row r="3583" spans="8:8" x14ac:dyDescent="0.25">
      <c r="H3583" s="162"/>
    </row>
    <row r="3584" spans="8:8" x14ac:dyDescent="0.25">
      <c r="H3584" s="162"/>
    </row>
    <row r="3585" spans="8:8" x14ac:dyDescent="0.25">
      <c r="H3585" s="162"/>
    </row>
    <row r="3586" spans="8:8" x14ac:dyDescent="0.25">
      <c r="H3586" s="162"/>
    </row>
    <row r="3588" spans="8:8" x14ac:dyDescent="0.25">
      <c r="H3588" s="162"/>
    </row>
    <row r="3589" spans="8:8" x14ac:dyDescent="0.25">
      <c r="H3589" s="162"/>
    </row>
    <row r="3590" spans="8:8" x14ac:dyDescent="0.25">
      <c r="H3590" s="162"/>
    </row>
    <row r="3591" spans="8:8" x14ac:dyDescent="0.25">
      <c r="H3591" s="162"/>
    </row>
    <row r="3592" spans="8:8" x14ac:dyDescent="0.25">
      <c r="H3592" s="162"/>
    </row>
    <row r="3593" spans="8:8" x14ac:dyDescent="0.25">
      <c r="H3593" s="162"/>
    </row>
    <row r="3595" spans="8:8" x14ac:dyDescent="0.25">
      <c r="H3595" s="162"/>
    </row>
    <row r="3596" spans="8:8" x14ac:dyDescent="0.25">
      <c r="H3596" s="162"/>
    </row>
    <row r="3597" spans="8:8" x14ac:dyDescent="0.25">
      <c r="H3597" s="162"/>
    </row>
    <row r="3598" spans="8:8" x14ac:dyDescent="0.25">
      <c r="H3598" s="162"/>
    </row>
    <row r="3599" spans="8:8" x14ac:dyDescent="0.25">
      <c r="H3599" s="162"/>
    </row>
    <row r="3600" spans="8:8" x14ac:dyDescent="0.25">
      <c r="H3600" s="162"/>
    </row>
    <row r="3602" spans="8:8" x14ac:dyDescent="0.25">
      <c r="H3602" s="162"/>
    </row>
    <row r="3603" spans="8:8" x14ac:dyDescent="0.25">
      <c r="H3603" s="162"/>
    </row>
    <row r="3604" spans="8:8" x14ac:dyDescent="0.25">
      <c r="H3604" s="162"/>
    </row>
    <row r="3605" spans="8:8" x14ac:dyDescent="0.25">
      <c r="H3605" s="162"/>
    </row>
    <row r="3606" spans="8:8" x14ac:dyDescent="0.25">
      <c r="H3606" s="162"/>
    </row>
    <row r="3607" spans="8:8" x14ac:dyDescent="0.25">
      <c r="H3607" s="162"/>
    </row>
    <row r="3609" spans="8:8" x14ac:dyDescent="0.25">
      <c r="H3609" s="162"/>
    </row>
    <row r="3610" spans="8:8" x14ac:dyDescent="0.25">
      <c r="H3610" s="162"/>
    </row>
    <row r="3611" spans="8:8" x14ac:dyDescent="0.25">
      <c r="H3611" s="162"/>
    </row>
    <row r="3612" spans="8:8" x14ac:dyDescent="0.25">
      <c r="H3612" s="162"/>
    </row>
    <row r="3613" spans="8:8" x14ac:dyDescent="0.25">
      <c r="H3613" s="162"/>
    </row>
    <row r="3614" spans="8:8" x14ac:dyDescent="0.25">
      <c r="H3614" s="162"/>
    </row>
    <row r="3616" spans="8:8" x14ac:dyDescent="0.25">
      <c r="H3616" s="162"/>
    </row>
    <row r="3617" spans="8:8" x14ac:dyDescent="0.25">
      <c r="H3617" s="162"/>
    </row>
    <row r="3618" spans="8:8" x14ac:dyDescent="0.25">
      <c r="H3618" s="162"/>
    </row>
    <row r="3619" spans="8:8" x14ac:dyDescent="0.25">
      <c r="H3619" s="162"/>
    </row>
    <row r="3620" spans="8:8" x14ac:dyDescent="0.25">
      <c r="H3620" s="162"/>
    </row>
    <row r="3621" spans="8:8" x14ac:dyDescent="0.25">
      <c r="H3621" s="162"/>
    </row>
    <row r="3623" spans="8:8" x14ac:dyDescent="0.25">
      <c r="H3623" s="162"/>
    </row>
    <row r="3624" spans="8:8" x14ac:dyDescent="0.25">
      <c r="H3624" s="162"/>
    </row>
    <row r="3625" spans="8:8" x14ac:dyDescent="0.25">
      <c r="H3625" s="162"/>
    </row>
    <row r="3626" spans="8:8" x14ac:dyDescent="0.25">
      <c r="H3626" s="162"/>
    </row>
    <row r="3627" spans="8:8" x14ac:dyDescent="0.25">
      <c r="H3627" s="162"/>
    </row>
    <row r="3628" spans="8:8" x14ac:dyDescent="0.25">
      <c r="H3628" s="162"/>
    </row>
    <row r="3630" spans="8:8" x14ac:dyDescent="0.25">
      <c r="H3630" s="162"/>
    </row>
    <row r="3631" spans="8:8" x14ac:dyDescent="0.25">
      <c r="H3631" s="162"/>
    </row>
    <row r="3632" spans="8:8" x14ac:dyDescent="0.25">
      <c r="H3632" s="162"/>
    </row>
    <row r="3633" spans="8:8" x14ac:dyDescent="0.25">
      <c r="H3633" s="162"/>
    </row>
    <row r="3634" spans="8:8" x14ac:dyDescent="0.25">
      <c r="H3634" s="162"/>
    </row>
    <row r="3635" spans="8:8" x14ac:dyDescent="0.25">
      <c r="H3635" s="162"/>
    </row>
    <row r="3637" spans="8:8" x14ac:dyDescent="0.25">
      <c r="H3637" s="162"/>
    </row>
    <row r="3638" spans="8:8" x14ac:dyDescent="0.25">
      <c r="H3638" s="162"/>
    </row>
    <row r="3639" spans="8:8" x14ac:dyDescent="0.25">
      <c r="H3639" s="162"/>
    </row>
    <row r="3640" spans="8:8" x14ac:dyDescent="0.25">
      <c r="H3640" s="162"/>
    </row>
    <row r="3641" spans="8:8" x14ac:dyDescent="0.25">
      <c r="H3641" s="162"/>
    </row>
    <row r="3642" spans="8:8" x14ac:dyDescent="0.25">
      <c r="H3642" s="162"/>
    </row>
    <row r="3644" spans="8:8" x14ac:dyDescent="0.25">
      <c r="H3644" s="162"/>
    </row>
    <row r="3645" spans="8:8" x14ac:dyDescent="0.25">
      <c r="H3645" s="162"/>
    </row>
    <row r="3646" spans="8:8" x14ac:dyDescent="0.25">
      <c r="H3646" s="162"/>
    </row>
    <row r="3647" spans="8:8" x14ac:dyDescent="0.25">
      <c r="H3647" s="162"/>
    </row>
    <row r="3648" spans="8:8" x14ac:dyDescent="0.25">
      <c r="H3648" s="162"/>
    </row>
    <row r="3649" spans="8:8" x14ac:dyDescent="0.25">
      <c r="H3649" s="162"/>
    </row>
    <row r="3651" spans="8:8" x14ac:dyDescent="0.25">
      <c r="H3651" s="162"/>
    </row>
    <row r="3652" spans="8:8" x14ac:dyDescent="0.25">
      <c r="H3652" s="162"/>
    </row>
    <row r="3653" spans="8:8" x14ac:dyDescent="0.25">
      <c r="H3653" s="162"/>
    </row>
    <row r="3654" spans="8:8" x14ac:dyDescent="0.25">
      <c r="H3654" s="162"/>
    </row>
    <row r="3655" spans="8:8" x14ac:dyDescent="0.25">
      <c r="H3655" s="162"/>
    </row>
    <row r="3656" spans="8:8" x14ac:dyDescent="0.25">
      <c r="H3656" s="162"/>
    </row>
    <row r="3658" spans="8:8" x14ac:dyDescent="0.25">
      <c r="H3658" s="162"/>
    </row>
    <row r="3659" spans="8:8" x14ac:dyDescent="0.25">
      <c r="H3659" s="162"/>
    </row>
    <row r="3660" spans="8:8" x14ac:dyDescent="0.25">
      <c r="H3660" s="162"/>
    </row>
    <row r="3661" spans="8:8" x14ac:dyDescent="0.25">
      <c r="H3661" s="162"/>
    </row>
    <row r="3662" spans="8:8" x14ac:dyDescent="0.25">
      <c r="H3662" s="162"/>
    </row>
    <row r="3663" spans="8:8" x14ac:dyDescent="0.25">
      <c r="H3663" s="162"/>
    </row>
    <row r="3665" spans="8:8" x14ac:dyDescent="0.25">
      <c r="H3665" s="162"/>
    </row>
    <row r="3666" spans="8:8" x14ac:dyDescent="0.25">
      <c r="H3666" s="162"/>
    </row>
    <row r="3667" spans="8:8" x14ac:dyDescent="0.25">
      <c r="H3667" s="162"/>
    </row>
    <row r="3668" spans="8:8" x14ac:dyDescent="0.25">
      <c r="H3668" s="162"/>
    </row>
    <row r="3669" spans="8:8" x14ac:dyDescent="0.25">
      <c r="H3669" s="162"/>
    </row>
    <row r="3670" spans="8:8" x14ac:dyDescent="0.25">
      <c r="H3670" s="162"/>
    </row>
    <row r="3672" spans="8:8" x14ac:dyDescent="0.25">
      <c r="H3672" s="162"/>
    </row>
    <row r="3673" spans="8:8" x14ac:dyDescent="0.25">
      <c r="H3673" s="162"/>
    </row>
    <row r="3674" spans="8:8" x14ac:dyDescent="0.25">
      <c r="H3674" s="162"/>
    </row>
    <row r="3675" spans="8:8" x14ac:dyDescent="0.25">
      <c r="H3675" s="162"/>
    </row>
    <row r="3676" spans="8:8" x14ac:dyDescent="0.25">
      <c r="H3676" s="162"/>
    </row>
    <row r="3677" spans="8:8" x14ac:dyDescent="0.25">
      <c r="H3677" s="162"/>
    </row>
    <row r="3679" spans="8:8" x14ac:dyDescent="0.25">
      <c r="H3679" s="162"/>
    </row>
    <row r="3680" spans="8:8" x14ac:dyDescent="0.25">
      <c r="H3680" s="162"/>
    </row>
    <row r="3681" spans="8:8" x14ac:dyDescent="0.25">
      <c r="H3681" s="162"/>
    </row>
    <row r="3682" spans="8:8" x14ac:dyDescent="0.25">
      <c r="H3682" s="162"/>
    </row>
    <row r="3683" spans="8:8" x14ac:dyDescent="0.25">
      <c r="H3683" s="162"/>
    </row>
    <row r="3684" spans="8:8" x14ac:dyDescent="0.25">
      <c r="H3684" s="162"/>
    </row>
    <row r="3686" spans="8:8" x14ac:dyDescent="0.25">
      <c r="H3686" s="162"/>
    </row>
    <row r="3687" spans="8:8" x14ac:dyDescent="0.25">
      <c r="H3687" s="162"/>
    </row>
    <row r="3688" spans="8:8" x14ac:dyDescent="0.25">
      <c r="H3688" s="162"/>
    </row>
    <row r="3689" spans="8:8" x14ac:dyDescent="0.25">
      <c r="H3689" s="162"/>
    </row>
    <row r="3690" spans="8:8" x14ac:dyDescent="0.25">
      <c r="H3690" s="162"/>
    </row>
    <row r="3691" spans="8:8" x14ac:dyDescent="0.25">
      <c r="H3691" s="162"/>
    </row>
    <row r="3693" spans="8:8" x14ac:dyDescent="0.25">
      <c r="H3693" s="162"/>
    </row>
    <row r="3694" spans="8:8" x14ac:dyDescent="0.25">
      <c r="H3694" s="162"/>
    </row>
    <row r="3695" spans="8:8" x14ac:dyDescent="0.25">
      <c r="H3695" s="162"/>
    </row>
    <row r="3696" spans="8:8" x14ac:dyDescent="0.25">
      <c r="H3696" s="162"/>
    </row>
    <row r="3697" spans="8:8" x14ac:dyDescent="0.25">
      <c r="H3697" s="162"/>
    </row>
    <row r="3698" spans="8:8" x14ac:dyDescent="0.25">
      <c r="H3698" s="162"/>
    </row>
    <row r="3700" spans="8:8" x14ac:dyDescent="0.25">
      <c r="H3700" s="162"/>
    </row>
    <row r="3701" spans="8:8" x14ac:dyDescent="0.25">
      <c r="H3701" s="162"/>
    </row>
    <row r="3702" spans="8:8" x14ac:dyDescent="0.25">
      <c r="H3702" s="162"/>
    </row>
    <row r="3703" spans="8:8" x14ac:dyDescent="0.25">
      <c r="H3703" s="162"/>
    </row>
    <row r="3704" spans="8:8" x14ac:dyDescent="0.25">
      <c r="H3704" s="162"/>
    </row>
    <row r="3705" spans="8:8" x14ac:dyDescent="0.25">
      <c r="H3705" s="162"/>
    </row>
    <row r="3707" spans="8:8" x14ac:dyDescent="0.25">
      <c r="H3707" s="162"/>
    </row>
    <row r="3708" spans="8:8" x14ac:dyDescent="0.25">
      <c r="H3708" s="162"/>
    </row>
    <row r="3709" spans="8:8" x14ac:dyDescent="0.25">
      <c r="H3709" s="162"/>
    </row>
    <row r="3710" spans="8:8" x14ac:dyDescent="0.25">
      <c r="H3710" s="162"/>
    </row>
    <row r="3711" spans="8:8" x14ac:dyDescent="0.25">
      <c r="H3711" s="162"/>
    </row>
    <row r="3712" spans="8:8" x14ac:dyDescent="0.25">
      <c r="H3712" s="162"/>
    </row>
    <row r="3714" spans="8:8" x14ac:dyDescent="0.25">
      <c r="H3714" s="162"/>
    </row>
    <row r="3715" spans="8:8" x14ac:dyDescent="0.25">
      <c r="H3715" s="162"/>
    </row>
    <row r="3716" spans="8:8" x14ac:dyDescent="0.25">
      <c r="H3716" s="162"/>
    </row>
    <row r="3717" spans="8:8" x14ac:dyDescent="0.25">
      <c r="H3717" s="162"/>
    </row>
    <row r="3718" spans="8:8" x14ac:dyDescent="0.25">
      <c r="H3718" s="162"/>
    </row>
    <row r="3719" spans="8:8" x14ac:dyDescent="0.25">
      <c r="H3719" s="162"/>
    </row>
    <row r="3721" spans="8:8" x14ac:dyDescent="0.25">
      <c r="H3721" s="162"/>
    </row>
    <row r="3722" spans="8:8" x14ac:dyDescent="0.25">
      <c r="H3722" s="162"/>
    </row>
    <row r="3723" spans="8:8" x14ac:dyDescent="0.25">
      <c r="H3723" s="162"/>
    </row>
    <row r="3724" spans="8:8" x14ac:dyDescent="0.25">
      <c r="H3724" s="162"/>
    </row>
    <row r="3725" spans="8:8" x14ac:dyDescent="0.25">
      <c r="H3725" s="162"/>
    </row>
    <row r="3726" spans="8:8" x14ac:dyDescent="0.25">
      <c r="H3726" s="162"/>
    </row>
    <row r="3728" spans="8:8" x14ac:dyDescent="0.25">
      <c r="H3728" s="162"/>
    </row>
    <row r="3729" spans="8:8" x14ac:dyDescent="0.25">
      <c r="H3729" s="162"/>
    </row>
    <row r="3730" spans="8:8" x14ac:dyDescent="0.25">
      <c r="H3730" s="162"/>
    </row>
    <row r="3731" spans="8:8" x14ac:dyDescent="0.25">
      <c r="H3731" s="162"/>
    </row>
    <row r="3732" spans="8:8" x14ac:dyDescent="0.25">
      <c r="H3732" s="162"/>
    </row>
    <row r="3733" spans="8:8" x14ac:dyDescent="0.25">
      <c r="H3733" s="162"/>
    </row>
    <row r="3735" spans="8:8" x14ac:dyDescent="0.25">
      <c r="H3735" s="162"/>
    </row>
    <row r="3736" spans="8:8" x14ac:dyDescent="0.25">
      <c r="H3736" s="162"/>
    </row>
    <row r="3737" spans="8:8" x14ac:dyDescent="0.25">
      <c r="H3737" s="162"/>
    </row>
    <row r="3738" spans="8:8" x14ac:dyDescent="0.25">
      <c r="H3738" s="162"/>
    </row>
    <row r="3739" spans="8:8" x14ac:dyDescent="0.25">
      <c r="H3739" s="162"/>
    </row>
    <row r="3740" spans="8:8" x14ac:dyDescent="0.25">
      <c r="H3740" s="162"/>
    </row>
    <row r="3742" spans="8:8" x14ac:dyDescent="0.25">
      <c r="H3742" s="162"/>
    </row>
    <row r="3743" spans="8:8" x14ac:dyDescent="0.25">
      <c r="H3743" s="162"/>
    </row>
    <row r="3744" spans="8:8" x14ac:dyDescent="0.25">
      <c r="H3744" s="162"/>
    </row>
    <row r="3745" spans="8:8" x14ac:dyDescent="0.25">
      <c r="H3745" s="162"/>
    </row>
    <row r="3746" spans="8:8" x14ac:dyDescent="0.25">
      <c r="H3746" s="162"/>
    </row>
    <row r="3747" spans="8:8" x14ac:dyDescent="0.25">
      <c r="H3747" s="162"/>
    </row>
    <row r="3749" spans="8:8" x14ac:dyDescent="0.25">
      <c r="H3749" s="162"/>
    </row>
    <row r="3750" spans="8:8" x14ac:dyDescent="0.25">
      <c r="H3750" s="162"/>
    </row>
    <row r="3751" spans="8:8" x14ac:dyDescent="0.25">
      <c r="H3751" s="162"/>
    </row>
    <row r="3752" spans="8:8" x14ac:dyDescent="0.25">
      <c r="H3752" s="162"/>
    </row>
    <row r="3753" spans="8:8" x14ac:dyDescent="0.25">
      <c r="H3753" s="162"/>
    </row>
    <row r="3754" spans="8:8" x14ac:dyDescent="0.25">
      <c r="H3754" s="162"/>
    </row>
    <row r="3756" spans="8:8" x14ac:dyDescent="0.25">
      <c r="H3756" s="162"/>
    </row>
    <row r="3757" spans="8:8" x14ac:dyDescent="0.25">
      <c r="H3757" s="162"/>
    </row>
    <row r="3758" spans="8:8" x14ac:dyDescent="0.25">
      <c r="H3758" s="162"/>
    </row>
    <row r="3759" spans="8:8" x14ac:dyDescent="0.25">
      <c r="H3759" s="162"/>
    </row>
    <row r="3760" spans="8:8" x14ac:dyDescent="0.25">
      <c r="H3760" s="162"/>
    </row>
    <row r="3761" spans="8:8" x14ac:dyDescent="0.25">
      <c r="H3761" s="162"/>
    </row>
    <row r="3763" spans="8:8" x14ac:dyDescent="0.25">
      <c r="H3763" s="162"/>
    </row>
    <row r="3764" spans="8:8" x14ac:dyDescent="0.25">
      <c r="H3764" s="162"/>
    </row>
    <row r="3765" spans="8:8" x14ac:dyDescent="0.25">
      <c r="H3765" s="162"/>
    </row>
    <row r="3766" spans="8:8" x14ac:dyDescent="0.25">
      <c r="H3766" s="162"/>
    </row>
    <row r="3767" spans="8:8" x14ac:dyDescent="0.25">
      <c r="H3767" s="162"/>
    </row>
    <row r="3768" spans="8:8" x14ac:dyDescent="0.25">
      <c r="H3768" s="162"/>
    </row>
    <row r="3770" spans="8:8" x14ac:dyDescent="0.25">
      <c r="H3770" s="162"/>
    </row>
    <row r="3771" spans="8:8" x14ac:dyDescent="0.25">
      <c r="H3771" s="162"/>
    </row>
    <row r="3772" spans="8:8" x14ac:dyDescent="0.25">
      <c r="H3772" s="162"/>
    </row>
    <row r="3773" spans="8:8" x14ac:dyDescent="0.25">
      <c r="H3773" s="162"/>
    </row>
    <row r="3774" spans="8:8" x14ac:dyDescent="0.25">
      <c r="H3774" s="162"/>
    </row>
    <row r="3775" spans="8:8" x14ac:dyDescent="0.25">
      <c r="H3775" s="162"/>
    </row>
    <row r="3777" spans="8:8" x14ac:dyDescent="0.25">
      <c r="H3777" s="162"/>
    </row>
    <row r="3778" spans="8:8" x14ac:dyDescent="0.25">
      <c r="H3778" s="162"/>
    </row>
    <row r="3779" spans="8:8" x14ac:dyDescent="0.25">
      <c r="H3779" s="162"/>
    </row>
    <row r="3780" spans="8:8" x14ac:dyDescent="0.25">
      <c r="H3780" s="162"/>
    </row>
    <row r="3781" spans="8:8" x14ac:dyDescent="0.25">
      <c r="H3781" s="162"/>
    </row>
    <row r="3782" spans="8:8" x14ac:dyDescent="0.25">
      <c r="H3782" s="162"/>
    </row>
    <row r="3784" spans="8:8" x14ac:dyDescent="0.25">
      <c r="H3784" s="162"/>
    </row>
    <row r="3785" spans="8:8" x14ac:dyDescent="0.25">
      <c r="H3785" s="162"/>
    </row>
    <row r="3786" spans="8:8" x14ac:dyDescent="0.25">
      <c r="H3786" s="162"/>
    </row>
    <row r="3787" spans="8:8" x14ac:dyDescent="0.25">
      <c r="H3787" s="162"/>
    </row>
    <row r="3788" spans="8:8" x14ac:dyDescent="0.25">
      <c r="H3788" s="162"/>
    </row>
    <row r="3789" spans="8:8" x14ac:dyDescent="0.25">
      <c r="H3789" s="162"/>
    </row>
    <row r="3791" spans="8:8" x14ac:dyDescent="0.25">
      <c r="H3791" s="162"/>
    </row>
    <row r="3792" spans="8:8" x14ac:dyDescent="0.25">
      <c r="H3792" s="162"/>
    </row>
    <row r="3793" spans="8:8" x14ac:dyDescent="0.25">
      <c r="H3793" s="162"/>
    </row>
    <row r="3794" spans="8:8" x14ac:dyDescent="0.25">
      <c r="H3794" s="162"/>
    </row>
    <row r="3795" spans="8:8" x14ac:dyDescent="0.25">
      <c r="H3795" s="162"/>
    </row>
    <row r="3796" spans="8:8" x14ac:dyDescent="0.25">
      <c r="H3796" s="162"/>
    </row>
    <row r="3798" spans="8:8" x14ac:dyDescent="0.25">
      <c r="H3798" s="162"/>
    </row>
    <row r="3799" spans="8:8" x14ac:dyDescent="0.25">
      <c r="H3799" s="162"/>
    </row>
    <row r="3800" spans="8:8" x14ac:dyDescent="0.25">
      <c r="H3800" s="162"/>
    </row>
    <row r="3801" spans="8:8" x14ac:dyDescent="0.25">
      <c r="H3801" s="162"/>
    </row>
    <row r="3802" spans="8:8" x14ac:dyDescent="0.25">
      <c r="H3802" s="162"/>
    </row>
    <row r="3803" spans="8:8" x14ac:dyDescent="0.25">
      <c r="H3803" s="162"/>
    </row>
    <row r="3805" spans="8:8" x14ac:dyDescent="0.25">
      <c r="H3805" s="162"/>
    </row>
    <row r="3806" spans="8:8" x14ac:dyDescent="0.25">
      <c r="H3806" s="162"/>
    </row>
    <row r="3807" spans="8:8" x14ac:dyDescent="0.25">
      <c r="H3807" s="162"/>
    </row>
    <row r="3808" spans="8:8" x14ac:dyDescent="0.25">
      <c r="H3808" s="162"/>
    </row>
    <row r="3809" spans="8:8" x14ac:dyDescent="0.25">
      <c r="H3809" s="162"/>
    </row>
    <row r="3810" spans="8:8" x14ac:dyDescent="0.25">
      <c r="H3810" s="162"/>
    </row>
    <row r="3812" spans="8:8" x14ac:dyDescent="0.25">
      <c r="H3812" s="162"/>
    </row>
    <row r="3813" spans="8:8" x14ac:dyDescent="0.25">
      <c r="H3813" s="162"/>
    </row>
    <row r="3814" spans="8:8" x14ac:dyDescent="0.25">
      <c r="H3814" s="162"/>
    </row>
    <row r="3815" spans="8:8" x14ac:dyDescent="0.25">
      <c r="H3815" s="162"/>
    </row>
    <row r="3816" spans="8:8" x14ac:dyDescent="0.25">
      <c r="H3816" s="162"/>
    </row>
    <row r="3817" spans="8:8" x14ac:dyDescent="0.25">
      <c r="H3817" s="162"/>
    </row>
    <row r="3819" spans="8:8" x14ac:dyDescent="0.25">
      <c r="H3819" s="162"/>
    </row>
    <row r="3820" spans="8:8" x14ac:dyDescent="0.25">
      <c r="H3820" s="162"/>
    </row>
    <row r="3821" spans="8:8" x14ac:dyDescent="0.25">
      <c r="H3821" s="162"/>
    </row>
    <row r="3822" spans="8:8" x14ac:dyDescent="0.25">
      <c r="H3822" s="162"/>
    </row>
    <row r="3823" spans="8:8" x14ac:dyDescent="0.25">
      <c r="H3823" s="162"/>
    </row>
    <row r="3824" spans="8:8" x14ac:dyDescent="0.25">
      <c r="H3824" s="162"/>
    </row>
    <row r="3826" spans="8:8" x14ac:dyDescent="0.25">
      <c r="H3826" s="162"/>
    </row>
    <row r="3827" spans="8:8" x14ac:dyDescent="0.25">
      <c r="H3827" s="162"/>
    </row>
    <row r="3828" spans="8:8" x14ac:dyDescent="0.25">
      <c r="H3828" s="162"/>
    </row>
    <row r="3829" spans="8:8" x14ac:dyDescent="0.25">
      <c r="H3829" s="162"/>
    </row>
    <row r="3830" spans="8:8" x14ac:dyDescent="0.25">
      <c r="H3830" s="162"/>
    </row>
    <row r="3831" spans="8:8" x14ac:dyDescent="0.25">
      <c r="H3831" s="162"/>
    </row>
    <row r="3833" spans="8:8" x14ac:dyDescent="0.25">
      <c r="H3833" s="162"/>
    </row>
    <row r="3834" spans="8:8" x14ac:dyDescent="0.25">
      <c r="H3834" s="162"/>
    </row>
    <row r="3835" spans="8:8" x14ac:dyDescent="0.25">
      <c r="H3835" s="162"/>
    </row>
    <row r="3836" spans="8:8" x14ac:dyDescent="0.25">
      <c r="H3836" s="162"/>
    </row>
    <row r="3837" spans="8:8" x14ac:dyDescent="0.25">
      <c r="H3837" s="162"/>
    </row>
    <row r="3838" spans="8:8" x14ac:dyDescent="0.25">
      <c r="H3838" s="162"/>
    </row>
    <row r="3840" spans="8:8" x14ac:dyDescent="0.25">
      <c r="H3840" s="162"/>
    </row>
    <row r="3841" spans="8:8" x14ac:dyDescent="0.25">
      <c r="H3841" s="162"/>
    </row>
    <row r="3842" spans="8:8" x14ac:dyDescent="0.25">
      <c r="H3842" s="162"/>
    </row>
    <row r="3843" spans="8:8" x14ac:dyDescent="0.25">
      <c r="H3843" s="162"/>
    </row>
    <row r="3844" spans="8:8" x14ac:dyDescent="0.25">
      <c r="H3844" s="162"/>
    </row>
    <row r="3845" spans="8:8" x14ac:dyDescent="0.25">
      <c r="H3845" s="162"/>
    </row>
    <row r="3847" spans="8:8" x14ac:dyDescent="0.25">
      <c r="H3847" s="162"/>
    </row>
    <row r="3848" spans="8:8" x14ac:dyDescent="0.25">
      <c r="H3848" s="162"/>
    </row>
    <row r="3849" spans="8:8" x14ac:dyDescent="0.25">
      <c r="H3849" s="162"/>
    </row>
    <row r="3850" spans="8:8" x14ac:dyDescent="0.25">
      <c r="H3850" s="162"/>
    </row>
    <row r="3851" spans="8:8" x14ac:dyDescent="0.25">
      <c r="H3851" s="162"/>
    </row>
    <row r="3852" spans="8:8" x14ac:dyDescent="0.25">
      <c r="H3852" s="162"/>
    </row>
    <row r="3854" spans="8:8" x14ac:dyDescent="0.25">
      <c r="H3854" s="162"/>
    </row>
    <row r="3855" spans="8:8" x14ac:dyDescent="0.25">
      <c r="H3855" s="162"/>
    </row>
    <row r="3856" spans="8:8" x14ac:dyDescent="0.25">
      <c r="H3856" s="162"/>
    </row>
    <row r="3857" spans="8:8" x14ac:dyDescent="0.25">
      <c r="H3857" s="162"/>
    </row>
    <row r="3858" spans="8:8" x14ac:dyDescent="0.25">
      <c r="H3858" s="162"/>
    </row>
    <row r="3859" spans="8:8" x14ac:dyDescent="0.25">
      <c r="H3859" s="162"/>
    </row>
    <row r="3861" spans="8:8" x14ac:dyDescent="0.25">
      <c r="H3861" s="162"/>
    </row>
    <row r="3862" spans="8:8" x14ac:dyDescent="0.25">
      <c r="H3862" s="162"/>
    </row>
    <row r="3863" spans="8:8" x14ac:dyDescent="0.25">
      <c r="H3863" s="162"/>
    </row>
    <row r="3864" spans="8:8" x14ac:dyDescent="0.25">
      <c r="H3864" s="162"/>
    </row>
    <row r="3865" spans="8:8" x14ac:dyDescent="0.25">
      <c r="H3865" s="162"/>
    </row>
    <row r="3866" spans="8:8" x14ac:dyDescent="0.25">
      <c r="H3866" s="162"/>
    </row>
    <row r="3868" spans="8:8" x14ac:dyDescent="0.25">
      <c r="H3868" s="162"/>
    </row>
    <row r="3869" spans="8:8" x14ac:dyDescent="0.25">
      <c r="H3869" s="162"/>
    </row>
    <row r="3870" spans="8:8" x14ac:dyDescent="0.25">
      <c r="H3870" s="162"/>
    </row>
    <row r="3871" spans="8:8" x14ac:dyDescent="0.25">
      <c r="H3871" s="162"/>
    </row>
    <row r="3872" spans="8:8" x14ac:dyDescent="0.25">
      <c r="H3872" s="162"/>
    </row>
    <row r="3873" spans="8:8" x14ac:dyDescent="0.25">
      <c r="H3873" s="162"/>
    </row>
    <row r="3875" spans="8:8" x14ac:dyDescent="0.25">
      <c r="H3875" s="162"/>
    </row>
    <row r="3876" spans="8:8" x14ac:dyDescent="0.25">
      <c r="H3876" s="162"/>
    </row>
    <row r="3877" spans="8:8" x14ac:dyDescent="0.25">
      <c r="H3877" s="162"/>
    </row>
    <row r="3878" spans="8:8" x14ac:dyDescent="0.25">
      <c r="H3878" s="162"/>
    </row>
    <row r="3879" spans="8:8" x14ac:dyDescent="0.25">
      <c r="H3879" s="162"/>
    </row>
    <row r="3880" spans="8:8" x14ac:dyDescent="0.25">
      <c r="H3880" s="162"/>
    </row>
    <row r="3882" spans="8:8" x14ac:dyDescent="0.25">
      <c r="H3882" s="162"/>
    </row>
    <row r="3883" spans="8:8" x14ac:dyDescent="0.25">
      <c r="H3883" s="162"/>
    </row>
    <row r="3884" spans="8:8" x14ac:dyDescent="0.25">
      <c r="H3884" s="162"/>
    </row>
    <row r="3885" spans="8:8" x14ac:dyDescent="0.25">
      <c r="H3885" s="162"/>
    </row>
    <row r="3886" spans="8:8" x14ac:dyDescent="0.25">
      <c r="H3886" s="162"/>
    </row>
    <row r="3887" spans="8:8" x14ac:dyDescent="0.25">
      <c r="H3887" s="162"/>
    </row>
    <row r="3889" spans="8:8" x14ac:dyDescent="0.25">
      <c r="H3889" s="162"/>
    </row>
    <row r="3890" spans="8:8" x14ac:dyDescent="0.25">
      <c r="H3890" s="162"/>
    </row>
    <row r="3891" spans="8:8" x14ac:dyDescent="0.25">
      <c r="H3891" s="162"/>
    </row>
    <row r="3892" spans="8:8" x14ac:dyDescent="0.25">
      <c r="H3892" s="162"/>
    </row>
    <row r="3893" spans="8:8" x14ac:dyDescent="0.25">
      <c r="H3893" s="162"/>
    </row>
    <row r="3894" spans="8:8" x14ac:dyDescent="0.25">
      <c r="H3894" s="162"/>
    </row>
    <row r="3896" spans="8:8" x14ac:dyDescent="0.25">
      <c r="H3896" s="162"/>
    </row>
    <row r="3897" spans="8:8" x14ac:dyDescent="0.25">
      <c r="H3897" s="162"/>
    </row>
    <row r="3898" spans="8:8" x14ac:dyDescent="0.25">
      <c r="H3898" s="162"/>
    </row>
    <row r="3899" spans="8:8" x14ac:dyDescent="0.25">
      <c r="H3899" s="162"/>
    </row>
    <row r="3900" spans="8:8" x14ac:dyDescent="0.25">
      <c r="H3900" s="162"/>
    </row>
    <row r="3901" spans="8:8" x14ac:dyDescent="0.25">
      <c r="H3901" s="162"/>
    </row>
    <row r="3903" spans="8:8" x14ac:dyDescent="0.25">
      <c r="H3903" s="162"/>
    </row>
    <row r="3904" spans="8:8" x14ac:dyDescent="0.25">
      <c r="H3904" s="162"/>
    </row>
    <row r="3905" spans="8:8" x14ac:dyDescent="0.25">
      <c r="H3905" s="162"/>
    </row>
    <row r="3906" spans="8:8" x14ac:dyDescent="0.25">
      <c r="H3906" s="162"/>
    </row>
    <row r="3907" spans="8:8" x14ac:dyDescent="0.25">
      <c r="H3907" s="162"/>
    </row>
    <row r="3908" spans="8:8" x14ac:dyDescent="0.25">
      <c r="H3908" s="162"/>
    </row>
    <row r="3910" spans="8:8" x14ac:dyDescent="0.25">
      <c r="H3910" s="162"/>
    </row>
    <row r="3911" spans="8:8" x14ac:dyDescent="0.25">
      <c r="H3911" s="162"/>
    </row>
    <row r="3912" spans="8:8" x14ac:dyDescent="0.25">
      <c r="H3912" s="162"/>
    </row>
    <row r="3913" spans="8:8" x14ac:dyDescent="0.25">
      <c r="H3913" s="162"/>
    </row>
    <row r="3914" spans="8:8" x14ac:dyDescent="0.25">
      <c r="H3914" s="162"/>
    </row>
    <row r="3915" spans="8:8" x14ac:dyDescent="0.25">
      <c r="H3915" s="162"/>
    </row>
    <row r="3917" spans="8:8" x14ac:dyDescent="0.25">
      <c r="H3917" s="162"/>
    </row>
    <row r="3918" spans="8:8" x14ac:dyDescent="0.25">
      <c r="H3918" s="162"/>
    </row>
    <row r="3919" spans="8:8" x14ac:dyDescent="0.25">
      <c r="H3919" s="162"/>
    </row>
    <row r="3920" spans="8:8" x14ac:dyDescent="0.25">
      <c r="H3920" s="162"/>
    </row>
    <row r="3921" spans="8:8" x14ac:dyDescent="0.25">
      <c r="H3921" s="162"/>
    </row>
    <row r="3922" spans="8:8" x14ac:dyDescent="0.25">
      <c r="H3922" s="162"/>
    </row>
    <row r="3924" spans="8:8" x14ac:dyDescent="0.25">
      <c r="H3924" s="162"/>
    </row>
    <row r="3925" spans="8:8" x14ac:dyDescent="0.25">
      <c r="H3925" s="162"/>
    </row>
    <row r="3926" spans="8:8" x14ac:dyDescent="0.25">
      <c r="H3926" s="162"/>
    </row>
    <row r="3927" spans="8:8" x14ac:dyDescent="0.25">
      <c r="H3927" s="162"/>
    </row>
    <row r="3928" spans="8:8" x14ac:dyDescent="0.25">
      <c r="H3928" s="162"/>
    </row>
    <row r="3929" spans="8:8" x14ac:dyDescent="0.25">
      <c r="H3929" s="162"/>
    </row>
    <row r="3931" spans="8:8" x14ac:dyDescent="0.25">
      <c r="H3931" s="162"/>
    </row>
    <row r="3932" spans="8:8" x14ac:dyDescent="0.25">
      <c r="H3932" s="162"/>
    </row>
    <row r="3933" spans="8:8" x14ac:dyDescent="0.25">
      <c r="H3933" s="162"/>
    </row>
    <row r="3934" spans="8:8" x14ac:dyDescent="0.25">
      <c r="H3934" s="162"/>
    </row>
    <row r="3935" spans="8:8" x14ac:dyDescent="0.25">
      <c r="H3935" s="162"/>
    </row>
    <row r="3936" spans="8:8" x14ac:dyDescent="0.25">
      <c r="H3936" s="162"/>
    </row>
    <row r="3938" spans="8:8" x14ac:dyDescent="0.25">
      <c r="H3938" s="162"/>
    </row>
    <row r="3939" spans="8:8" x14ac:dyDescent="0.25">
      <c r="H3939" s="162"/>
    </row>
    <row r="3940" spans="8:8" x14ac:dyDescent="0.25">
      <c r="H3940" s="162"/>
    </row>
    <row r="3941" spans="8:8" x14ac:dyDescent="0.25">
      <c r="H3941" s="162"/>
    </row>
    <row r="3942" spans="8:8" x14ac:dyDescent="0.25">
      <c r="H3942" s="162"/>
    </row>
    <row r="3943" spans="8:8" x14ac:dyDescent="0.25">
      <c r="H3943" s="162"/>
    </row>
    <row r="3945" spans="8:8" x14ac:dyDescent="0.25">
      <c r="H3945" s="162"/>
    </row>
    <row r="3946" spans="8:8" x14ac:dyDescent="0.25">
      <c r="H3946" s="162"/>
    </row>
    <row r="3947" spans="8:8" x14ac:dyDescent="0.25">
      <c r="H3947" s="162"/>
    </row>
    <row r="3948" spans="8:8" x14ac:dyDescent="0.25">
      <c r="H3948" s="162"/>
    </row>
    <row r="3949" spans="8:8" x14ac:dyDescent="0.25">
      <c r="H3949" s="162"/>
    </row>
    <row r="3950" spans="8:8" x14ac:dyDescent="0.25">
      <c r="H3950" s="162"/>
    </row>
    <row r="3952" spans="8:8" x14ac:dyDescent="0.25">
      <c r="H3952" s="162"/>
    </row>
    <row r="3953" spans="8:8" x14ac:dyDescent="0.25">
      <c r="H3953" s="162"/>
    </row>
    <row r="3954" spans="8:8" x14ac:dyDescent="0.25">
      <c r="H3954" s="162"/>
    </row>
    <row r="3955" spans="8:8" x14ac:dyDescent="0.25">
      <c r="H3955" s="162"/>
    </row>
    <row r="3956" spans="8:8" x14ac:dyDescent="0.25">
      <c r="H3956" s="162"/>
    </row>
    <row r="3957" spans="8:8" x14ac:dyDescent="0.25">
      <c r="H3957" s="162"/>
    </row>
    <row r="3959" spans="8:8" x14ac:dyDescent="0.25">
      <c r="H3959" s="162"/>
    </row>
    <row r="3960" spans="8:8" x14ac:dyDescent="0.25">
      <c r="H3960" s="162"/>
    </row>
    <row r="3961" spans="8:8" x14ac:dyDescent="0.25">
      <c r="H3961" s="162"/>
    </row>
    <row r="3962" spans="8:8" x14ac:dyDescent="0.25">
      <c r="H3962" s="162"/>
    </row>
    <row r="3963" spans="8:8" x14ac:dyDescent="0.25">
      <c r="H3963" s="162"/>
    </row>
    <row r="3964" spans="8:8" x14ac:dyDescent="0.25">
      <c r="H3964" s="162"/>
    </row>
    <row r="3966" spans="8:8" x14ac:dyDescent="0.25">
      <c r="H3966" s="162"/>
    </row>
    <row r="3967" spans="8:8" x14ac:dyDescent="0.25">
      <c r="H3967" s="162"/>
    </row>
    <row r="3968" spans="8:8" x14ac:dyDescent="0.25">
      <c r="H3968" s="162"/>
    </row>
    <row r="3969" spans="8:8" x14ac:dyDescent="0.25">
      <c r="H3969" s="162"/>
    </row>
    <row r="3970" spans="8:8" x14ac:dyDescent="0.25">
      <c r="H3970" s="162"/>
    </row>
    <row r="3971" spans="8:8" x14ac:dyDescent="0.25">
      <c r="H3971" s="162"/>
    </row>
    <row r="3973" spans="8:8" x14ac:dyDescent="0.25">
      <c r="H3973" s="162"/>
    </row>
    <row r="3974" spans="8:8" x14ac:dyDescent="0.25">
      <c r="H3974" s="162"/>
    </row>
    <row r="3975" spans="8:8" x14ac:dyDescent="0.25">
      <c r="H3975" s="162"/>
    </row>
    <row r="3976" spans="8:8" x14ac:dyDescent="0.25">
      <c r="H3976" s="162"/>
    </row>
    <row r="3977" spans="8:8" x14ac:dyDescent="0.25">
      <c r="H3977" s="162"/>
    </row>
    <row r="3978" spans="8:8" x14ac:dyDescent="0.25">
      <c r="H3978" s="162"/>
    </row>
    <row r="3980" spans="8:8" x14ac:dyDescent="0.25">
      <c r="H3980" s="162"/>
    </row>
    <row r="3981" spans="8:8" x14ac:dyDescent="0.25">
      <c r="H3981" s="162"/>
    </row>
    <row r="3982" spans="8:8" x14ac:dyDescent="0.25">
      <c r="H3982" s="162"/>
    </row>
    <row r="3983" spans="8:8" x14ac:dyDescent="0.25">
      <c r="H3983" s="162"/>
    </row>
    <row r="3984" spans="8:8" x14ac:dyDescent="0.25">
      <c r="H3984" s="162"/>
    </row>
    <row r="3985" spans="8:8" x14ac:dyDescent="0.25">
      <c r="H3985" s="162"/>
    </row>
    <row r="3987" spans="8:8" x14ac:dyDescent="0.25">
      <c r="H3987" s="162"/>
    </row>
    <row r="3988" spans="8:8" x14ac:dyDescent="0.25">
      <c r="H3988" s="162"/>
    </row>
    <row r="3989" spans="8:8" x14ac:dyDescent="0.25">
      <c r="H3989" s="162"/>
    </row>
    <row r="3990" spans="8:8" x14ac:dyDescent="0.25">
      <c r="H3990" s="162"/>
    </row>
    <row r="3991" spans="8:8" x14ac:dyDescent="0.25">
      <c r="H3991" s="162"/>
    </row>
    <row r="3992" spans="8:8" x14ac:dyDescent="0.25">
      <c r="H3992" s="162"/>
    </row>
    <row r="3994" spans="8:8" x14ac:dyDescent="0.25">
      <c r="H3994" s="162"/>
    </row>
    <row r="3995" spans="8:8" x14ac:dyDescent="0.25">
      <c r="H3995" s="162"/>
    </row>
    <row r="3996" spans="8:8" x14ac:dyDescent="0.25">
      <c r="H3996" s="162"/>
    </row>
    <row r="3997" spans="8:8" x14ac:dyDescent="0.25">
      <c r="H3997" s="162"/>
    </row>
    <row r="3998" spans="8:8" x14ac:dyDescent="0.25">
      <c r="H3998" s="162"/>
    </row>
    <row r="3999" spans="8:8" x14ac:dyDescent="0.25">
      <c r="H3999" s="162"/>
    </row>
    <row r="4001" spans="8:8" x14ac:dyDescent="0.25">
      <c r="H4001" s="162"/>
    </row>
    <row r="4002" spans="8:8" x14ac:dyDescent="0.25">
      <c r="H4002" s="162"/>
    </row>
    <row r="4003" spans="8:8" x14ac:dyDescent="0.25">
      <c r="H4003" s="162"/>
    </row>
    <row r="4004" spans="8:8" x14ac:dyDescent="0.25">
      <c r="H4004" s="162"/>
    </row>
    <row r="4005" spans="8:8" x14ac:dyDescent="0.25">
      <c r="H4005" s="162"/>
    </row>
    <row r="4006" spans="8:8" x14ac:dyDescent="0.25">
      <c r="H4006" s="162"/>
    </row>
    <row r="4008" spans="8:8" x14ac:dyDescent="0.25">
      <c r="H4008" s="162"/>
    </row>
    <row r="4009" spans="8:8" x14ac:dyDescent="0.25">
      <c r="H4009" s="162"/>
    </row>
    <row r="4010" spans="8:8" x14ac:dyDescent="0.25">
      <c r="H4010" s="162"/>
    </row>
    <row r="4011" spans="8:8" x14ac:dyDescent="0.25">
      <c r="H4011" s="162"/>
    </row>
    <row r="4012" spans="8:8" x14ac:dyDescent="0.25">
      <c r="H4012" s="162"/>
    </row>
    <row r="4013" spans="8:8" x14ac:dyDescent="0.25">
      <c r="H4013" s="162"/>
    </row>
    <row r="4015" spans="8:8" x14ac:dyDescent="0.25">
      <c r="H4015" s="162"/>
    </row>
    <row r="4016" spans="8:8" x14ac:dyDescent="0.25">
      <c r="H4016" s="162"/>
    </row>
    <row r="4017" spans="8:8" x14ac:dyDescent="0.25">
      <c r="H4017" s="162"/>
    </row>
    <row r="4018" spans="8:8" x14ac:dyDescent="0.25">
      <c r="H4018" s="162"/>
    </row>
    <row r="4019" spans="8:8" x14ac:dyDescent="0.25">
      <c r="H4019" s="162"/>
    </row>
    <row r="4020" spans="8:8" x14ac:dyDescent="0.25">
      <c r="H4020" s="162"/>
    </row>
    <row r="4022" spans="8:8" x14ac:dyDescent="0.25">
      <c r="H4022" s="162"/>
    </row>
    <row r="4023" spans="8:8" x14ac:dyDescent="0.25">
      <c r="H4023" s="162"/>
    </row>
    <row r="4024" spans="8:8" x14ac:dyDescent="0.25">
      <c r="H4024" s="162"/>
    </row>
    <row r="4025" spans="8:8" x14ac:dyDescent="0.25">
      <c r="H4025" s="162"/>
    </row>
    <row r="4026" spans="8:8" x14ac:dyDescent="0.25">
      <c r="H4026" s="162"/>
    </row>
    <row r="4027" spans="8:8" x14ac:dyDescent="0.25">
      <c r="H4027" s="162"/>
    </row>
    <row r="4029" spans="8:8" x14ac:dyDescent="0.25">
      <c r="H4029" s="162"/>
    </row>
    <row r="4030" spans="8:8" x14ac:dyDescent="0.25">
      <c r="H4030" s="162"/>
    </row>
    <row r="4031" spans="8:8" x14ac:dyDescent="0.25">
      <c r="H4031" s="162"/>
    </row>
    <row r="4032" spans="8:8" x14ac:dyDescent="0.25">
      <c r="H4032" s="162"/>
    </row>
    <row r="4033" spans="8:8" x14ac:dyDescent="0.25">
      <c r="H4033" s="162"/>
    </row>
    <row r="4034" spans="8:8" x14ac:dyDescent="0.25">
      <c r="H4034" s="162"/>
    </row>
  </sheetData>
  <autoFilter ref="B3:I3531"/>
  <mergeCells count="2">
    <mergeCell ref="B2:H2"/>
    <mergeCell ref="K2:L3"/>
  </mergeCells>
  <hyperlinks>
    <hyperlink ref="K2" location="'2. Onderwijsdeelname'!A1" display="Naar factsheet"/>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O2307"/>
  <sheetViews>
    <sheetView topLeftCell="B1" workbookViewId="0">
      <selection activeCell="B1" sqref="B1"/>
    </sheetView>
  </sheetViews>
  <sheetFormatPr defaultColWidth="9.140625" defaultRowHeight="12.75" x14ac:dyDescent="0.25"/>
  <cols>
    <col min="1" max="1" width="35.28515625" style="65" hidden="1" customWidth="1"/>
    <col min="2" max="2" width="11" style="159" bestFit="1" customWidth="1"/>
    <col min="3" max="3" width="14.28515625" style="159" bestFit="1" customWidth="1"/>
    <col min="4" max="4" width="21.5703125" style="159" bestFit="1" customWidth="1"/>
    <col min="5" max="5" width="11.140625" style="159" bestFit="1" customWidth="1"/>
    <col min="6" max="6" width="13.85546875" style="159" bestFit="1" customWidth="1"/>
    <col min="7" max="7" width="14.28515625" style="159" bestFit="1" customWidth="1"/>
    <col min="8" max="8" width="25" style="159" bestFit="1" customWidth="1"/>
    <col min="9" max="9" width="9.140625" style="159" bestFit="1" customWidth="1"/>
    <col min="10" max="16" width="11.85546875" style="1" customWidth="1"/>
    <col min="17" max="16384" width="9.140625" style="1"/>
  </cols>
  <sheetData>
    <row r="1" spans="1:15" x14ac:dyDescent="0.25">
      <c r="B1" s="160" t="s">
        <v>30</v>
      </c>
      <c r="C1" s="160"/>
      <c r="D1" s="160"/>
      <c r="E1" s="160"/>
    </row>
    <row r="2" spans="1:15" ht="15" customHeight="1" x14ac:dyDescent="0.25">
      <c r="B2" s="222" t="s">
        <v>102</v>
      </c>
      <c r="C2" s="222"/>
      <c r="D2" s="222"/>
      <c r="E2" s="222"/>
      <c r="F2" s="222"/>
      <c r="G2" s="222"/>
      <c r="H2" s="222"/>
      <c r="I2" s="171"/>
      <c r="K2" s="223" t="s">
        <v>195</v>
      </c>
      <c r="L2" s="223"/>
    </row>
    <row r="3" spans="1:15" x14ac:dyDescent="0.25">
      <c r="B3" s="172" t="s">
        <v>2</v>
      </c>
      <c r="C3" s="172" t="s">
        <v>3</v>
      </c>
      <c r="D3" s="172" t="s">
        <v>4</v>
      </c>
      <c r="E3" s="172" t="s">
        <v>19</v>
      </c>
      <c r="F3" s="172" t="s">
        <v>20</v>
      </c>
      <c r="G3" s="172" t="s">
        <v>21</v>
      </c>
      <c r="H3" s="172" t="s">
        <v>31</v>
      </c>
      <c r="I3" s="172" t="s">
        <v>5</v>
      </c>
      <c r="J3" s="2"/>
      <c r="K3" s="223"/>
      <c r="L3" s="223"/>
      <c r="M3" s="2"/>
      <c r="N3" s="2"/>
      <c r="O3" s="2"/>
    </row>
    <row r="4" spans="1:15" x14ac:dyDescent="0.25">
      <c r="A4" s="65" t="str">
        <f>B4&amp;C4&amp;D4&amp;E4&amp;F4&amp;G4&amp;H4</f>
        <v>Cohort 201442522Den HaagTotaalTotaalTotaalTotaal</v>
      </c>
      <c r="B4" s="159" t="s">
        <v>6</v>
      </c>
      <c r="C4" s="163">
        <v>42522</v>
      </c>
      <c r="D4" s="162" t="s">
        <v>7</v>
      </c>
      <c r="E4" s="162" t="s">
        <v>8</v>
      </c>
      <c r="F4" s="162" t="s">
        <v>8</v>
      </c>
      <c r="G4" s="162" t="s">
        <v>8</v>
      </c>
      <c r="H4" s="162" t="s">
        <v>8</v>
      </c>
      <c r="I4" s="177">
        <v>90</v>
      </c>
      <c r="J4" s="18"/>
      <c r="K4" s="2"/>
      <c r="L4" s="2"/>
      <c r="M4" s="2"/>
      <c r="N4" s="2"/>
      <c r="O4" s="2"/>
    </row>
    <row r="5" spans="1:15" x14ac:dyDescent="0.25">
      <c r="A5" s="65" t="str">
        <f t="shared" ref="A5:A68" si="0">B5&amp;C5&amp;D5&amp;E5&amp;F5&amp;G5&amp;H5</f>
        <v>Cohort 201442522Den HaagTotaalTotaalTotaalNT2-examen behaald</v>
      </c>
      <c r="B5" s="159" t="s">
        <v>6</v>
      </c>
      <c r="C5" s="163">
        <v>42522</v>
      </c>
      <c r="D5" s="162" t="s">
        <v>7</v>
      </c>
      <c r="E5" s="162" t="s">
        <v>8</v>
      </c>
      <c r="F5" s="162" t="s">
        <v>8</v>
      </c>
      <c r="G5" s="162" t="s">
        <v>8</v>
      </c>
      <c r="H5" s="162" t="s">
        <v>32</v>
      </c>
      <c r="I5" s="178">
        <v>5</v>
      </c>
      <c r="J5" s="19"/>
      <c r="K5" s="2"/>
      <c r="L5" s="2"/>
      <c r="M5" s="2"/>
      <c r="N5" s="2"/>
      <c r="O5" s="2"/>
    </row>
    <row r="6" spans="1:15" x14ac:dyDescent="0.25">
      <c r="A6" s="65" t="str">
        <f t="shared" si="0"/>
        <v>Cohort 201442522Den HaagTotaalTotaalTotaalInburgeringsexamen behaald</v>
      </c>
      <c r="B6" s="159" t="s">
        <v>6</v>
      </c>
      <c r="C6" s="163">
        <v>42522</v>
      </c>
      <c r="D6" s="162" t="s">
        <v>7</v>
      </c>
      <c r="E6" s="159" t="s">
        <v>8</v>
      </c>
      <c r="F6" s="159" t="s">
        <v>8</v>
      </c>
      <c r="G6" s="162" t="s">
        <v>8</v>
      </c>
      <c r="H6" s="162" t="s">
        <v>33</v>
      </c>
      <c r="I6" s="178">
        <v>35</v>
      </c>
      <c r="J6" s="19"/>
      <c r="K6" s="2"/>
      <c r="L6" s="2"/>
      <c r="M6" s="2"/>
      <c r="N6" s="2"/>
      <c r="O6" s="2"/>
    </row>
    <row r="7" spans="1:15" x14ac:dyDescent="0.25">
      <c r="A7" s="65" t="str">
        <f t="shared" si="0"/>
        <v>Cohort 201442522Den HaagTotaalTotaalTotaalHeeft geen examen behaald</v>
      </c>
      <c r="B7" s="159" t="s">
        <v>6</v>
      </c>
      <c r="C7" s="166">
        <v>42522</v>
      </c>
      <c r="D7" s="159" t="s">
        <v>7</v>
      </c>
      <c r="E7" s="162" t="s">
        <v>8</v>
      </c>
      <c r="F7" s="162" t="s">
        <v>8</v>
      </c>
      <c r="G7" s="159" t="s">
        <v>8</v>
      </c>
      <c r="H7" s="162" t="s">
        <v>34</v>
      </c>
      <c r="I7" s="178">
        <v>50</v>
      </c>
      <c r="J7" s="19"/>
      <c r="K7" s="2"/>
      <c r="L7" s="2"/>
      <c r="M7" s="2"/>
      <c r="N7" s="2"/>
      <c r="O7" s="2"/>
    </row>
    <row r="8" spans="1:15" x14ac:dyDescent="0.25">
      <c r="A8" s="65" t="str">
        <f t="shared" si="0"/>
        <v>Cohort 201442522Den HaagTotaalTotaalSyriëTotaal</v>
      </c>
      <c r="B8" s="159" t="s">
        <v>6</v>
      </c>
      <c r="C8" s="163">
        <v>42522</v>
      </c>
      <c r="D8" s="162" t="s">
        <v>7</v>
      </c>
      <c r="E8" s="162" t="s">
        <v>8</v>
      </c>
      <c r="F8" s="162" t="s">
        <v>8</v>
      </c>
      <c r="G8" s="162" t="s">
        <v>23</v>
      </c>
      <c r="H8" s="159" t="s">
        <v>8</v>
      </c>
      <c r="I8" s="178">
        <v>25</v>
      </c>
      <c r="J8" s="19"/>
      <c r="K8" s="2"/>
      <c r="L8" s="2"/>
      <c r="M8" s="2"/>
      <c r="N8" s="2"/>
      <c r="O8" s="2"/>
    </row>
    <row r="9" spans="1:15" x14ac:dyDescent="0.25">
      <c r="A9" s="65" t="str">
        <f t="shared" si="0"/>
        <v>Cohort 201442522Den HaagTotaalTotaalSyriëNT2-examen behaald</v>
      </c>
      <c r="B9" s="159" t="s">
        <v>6</v>
      </c>
      <c r="C9" s="163">
        <v>42522</v>
      </c>
      <c r="D9" s="162" t="s">
        <v>7</v>
      </c>
      <c r="E9" s="162" t="s">
        <v>8</v>
      </c>
      <c r="F9" s="162" t="s">
        <v>8</v>
      </c>
      <c r="G9" s="162" t="s">
        <v>23</v>
      </c>
      <c r="H9" s="162" t="s">
        <v>32</v>
      </c>
      <c r="I9" s="178">
        <v>0</v>
      </c>
      <c r="J9" s="19"/>
      <c r="K9" s="2"/>
      <c r="L9" s="2"/>
      <c r="M9" s="2"/>
      <c r="N9" s="2"/>
      <c r="O9" s="2"/>
    </row>
    <row r="10" spans="1:15" x14ac:dyDescent="0.25">
      <c r="A10" s="65" t="str">
        <f t="shared" si="0"/>
        <v>Cohort 201442522Den HaagTotaalTotaalSyriëInburgeringsexamen behaald</v>
      </c>
      <c r="B10" s="159" t="s">
        <v>6</v>
      </c>
      <c r="C10" s="163">
        <v>42522</v>
      </c>
      <c r="D10" s="162" t="s">
        <v>7</v>
      </c>
      <c r="E10" s="162" t="s">
        <v>8</v>
      </c>
      <c r="F10" s="159" t="s">
        <v>8</v>
      </c>
      <c r="G10" s="162" t="s">
        <v>23</v>
      </c>
      <c r="H10" s="162" t="s">
        <v>33</v>
      </c>
      <c r="I10" s="178">
        <v>15</v>
      </c>
      <c r="J10" s="19"/>
      <c r="K10" s="2"/>
      <c r="L10" s="2"/>
      <c r="M10" s="2"/>
      <c r="N10" s="2"/>
      <c r="O10" s="2"/>
    </row>
    <row r="11" spans="1:15" x14ac:dyDescent="0.25">
      <c r="A11" s="65" t="str">
        <f t="shared" si="0"/>
        <v>Cohort 201442522Den HaagTotaalTotaalSyriëHeeft geen examen behaald</v>
      </c>
      <c r="B11" s="159" t="s">
        <v>6</v>
      </c>
      <c r="C11" s="163">
        <v>42522</v>
      </c>
      <c r="D11" s="162" t="s">
        <v>7</v>
      </c>
      <c r="E11" s="162" t="s">
        <v>8</v>
      </c>
      <c r="F11" s="159" t="s">
        <v>8</v>
      </c>
      <c r="G11" s="162" t="s">
        <v>23</v>
      </c>
      <c r="H11" s="162" t="s">
        <v>34</v>
      </c>
      <c r="I11" s="178">
        <v>10</v>
      </c>
      <c r="J11" s="19"/>
      <c r="K11" s="2"/>
      <c r="L11" s="2"/>
      <c r="M11" s="2"/>
      <c r="N11" s="2"/>
      <c r="O11" s="2"/>
    </row>
    <row r="12" spans="1:15" x14ac:dyDescent="0.25">
      <c r="A12" s="65" t="str">
        <f t="shared" si="0"/>
        <v>Cohort 201442522Den HaagTotaalTotaalEritreaTotaal</v>
      </c>
      <c r="B12" s="162" t="s">
        <v>6</v>
      </c>
      <c r="C12" s="163">
        <v>42522</v>
      </c>
      <c r="D12" s="162" t="s">
        <v>7</v>
      </c>
      <c r="E12" s="162" t="s">
        <v>8</v>
      </c>
      <c r="F12" s="162" t="s">
        <v>8</v>
      </c>
      <c r="G12" s="162" t="s">
        <v>24</v>
      </c>
      <c r="H12" s="162" t="s">
        <v>8</v>
      </c>
      <c r="I12" s="178">
        <v>10</v>
      </c>
      <c r="J12" s="19"/>
      <c r="K12" s="2"/>
      <c r="L12" s="2"/>
      <c r="M12" s="2"/>
      <c r="N12" s="2"/>
      <c r="O12" s="2"/>
    </row>
    <row r="13" spans="1:15" x14ac:dyDescent="0.25">
      <c r="A13" s="65" t="str">
        <f t="shared" si="0"/>
        <v>Cohort 201442522Den HaagTotaalTotaalEritreaNT2-examen behaald</v>
      </c>
      <c r="B13" s="162" t="s">
        <v>6</v>
      </c>
      <c r="C13" s="163">
        <v>42522</v>
      </c>
      <c r="D13" s="162" t="s">
        <v>7</v>
      </c>
      <c r="E13" s="162" t="s">
        <v>8</v>
      </c>
      <c r="F13" s="162" t="s">
        <v>8</v>
      </c>
      <c r="G13" s="162" t="s">
        <v>24</v>
      </c>
      <c r="H13" s="162" t="s">
        <v>32</v>
      </c>
      <c r="I13" s="178">
        <v>0</v>
      </c>
      <c r="J13" s="19"/>
      <c r="K13" s="2"/>
      <c r="L13" s="2"/>
      <c r="M13" s="2"/>
      <c r="N13" s="2"/>
      <c r="O13" s="2"/>
    </row>
    <row r="14" spans="1:15" x14ac:dyDescent="0.25">
      <c r="A14" s="65" t="str">
        <f t="shared" si="0"/>
        <v>Cohort 201442522Den HaagTotaalTotaalEritreaInburgeringsexamen behaald</v>
      </c>
      <c r="B14" s="162" t="s">
        <v>6</v>
      </c>
      <c r="C14" s="163">
        <v>42522</v>
      </c>
      <c r="D14" s="162" t="s">
        <v>7</v>
      </c>
      <c r="E14" s="162" t="s">
        <v>8</v>
      </c>
      <c r="F14" s="162" t="s">
        <v>8</v>
      </c>
      <c r="G14" s="162" t="s">
        <v>24</v>
      </c>
      <c r="H14" s="162" t="s">
        <v>33</v>
      </c>
      <c r="I14" s="178">
        <v>5</v>
      </c>
      <c r="J14" s="19"/>
      <c r="K14" s="2"/>
      <c r="L14" s="2"/>
      <c r="M14" s="2"/>
      <c r="N14" s="2"/>
      <c r="O14" s="2"/>
    </row>
    <row r="15" spans="1:15" x14ac:dyDescent="0.25">
      <c r="A15" s="65" t="str">
        <f t="shared" si="0"/>
        <v>Cohort 201442522Den HaagTotaalTotaalEritreaHeeft geen examen behaald</v>
      </c>
      <c r="B15" s="162" t="s">
        <v>6</v>
      </c>
      <c r="C15" s="163">
        <v>42522</v>
      </c>
      <c r="D15" s="162" t="s">
        <v>7</v>
      </c>
      <c r="E15" s="162" t="s">
        <v>8</v>
      </c>
      <c r="F15" s="162" t="s">
        <v>8</v>
      </c>
      <c r="G15" s="162" t="s">
        <v>24</v>
      </c>
      <c r="H15" s="162" t="s">
        <v>34</v>
      </c>
      <c r="I15" s="178">
        <v>5</v>
      </c>
      <c r="J15" s="19"/>
      <c r="K15" s="2"/>
      <c r="L15" s="2"/>
      <c r="M15" s="2"/>
      <c r="N15" s="2"/>
      <c r="O15" s="2"/>
    </row>
    <row r="16" spans="1:15" x14ac:dyDescent="0.25">
      <c r="A16" s="65" t="str">
        <f t="shared" si="0"/>
        <v>Cohort 201442522Den HaagTotaalTotaalOverigTotaal</v>
      </c>
      <c r="B16" s="162" t="s">
        <v>6</v>
      </c>
      <c r="C16" s="163">
        <v>42522</v>
      </c>
      <c r="D16" s="162" t="s">
        <v>7</v>
      </c>
      <c r="E16" s="162" t="s">
        <v>8</v>
      </c>
      <c r="F16" s="162" t="s">
        <v>8</v>
      </c>
      <c r="G16" s="162" t="s">
        <v>25</v>
      </c>
      <c r="H16" s="162" t="s">
        <v>8</v>
      </c>
      <c r="I16" s="178">
        <v>55</v>
      </c>
      <c r="J16" s="19"/>
      <c r="K16" s="2"/>
      <c r="L16" s="2"/>
      <c r="M16" s="2"/>
      <c r="N16" s="2"/>
      <c r="O16" s="2"/>
    </row>
    <row r="17" spans="1:15" x14ac:dyDescent="0.25">
      <c r="A17" s="65" t="str">
        <f t="shared" si="0"/>
        <v>Cohort 201442522Den HaagTotaalTotaalOverigNT2-examen behaald</v>
      </c>
      <c r="B17" s="162" t="s">
        <v>6</v>
      </c>
      <c r="C17" s="163">
        <v>42522</v>
      </c>
      <c r="D17" s="162" t="s">
        <v>7</v>
      </c>
      <c r="E17" s="162" t="s">
        <v>8</v>
      </c>
      <c r="F17" s="162" t="s">
        <v>8</v>
      </c>
      <c r="G17" s="162" t="s">
        <v>25</v>
      </c>
      <c r="H17" s="162" t="s">
        <v>32</v>
      </c>
      <c r="I17" s="178">
        <v>0</v>
      </c>
      <c r="J17" s="19"/>
      <c r="K17" s="2"/>
      <c r="L17" s="2"/>
      <c r="M17" s="2"/>
      <c r="N17" s="2"/>
      <c r="O17" s="2"/>
    </row>
    <row r="18" spans="1:15" x14ac:dyDescent="0.25">
      <c r="A18" s="65" t="str">
        <f t="shared" si="0"/>
        <v>Cohort 201442522Den HaagTotaalTotaalOverigInburgeringsexamen behaald</v>
      </c>
      <c r="B18" s="162" t="s">
        <v>6</v>
      </c>
      <c r="C18" s="163">
        <v>42522</v>
      </c>
      <c r="D18" s="162" t="s">
        <v>7</v>
      </c>
      <c r="E18" s="162" t="s">
        <v>8</v>
      </c>
      <c r="F18" s="162" t="s">
        <v>8</v>
      </c>
      <c r="G18" s="162" t="s">
        <v>25</v>
      </c>
      <c r="H18" s="162" t="s">
        <v>33</v>
      </c>
      <c r="I18" s="178">
        <v>20</v>
      </c>
      <c r="J18" s="19"/>
      <c r="K18" s="2"/>
      <c r="L18" s="2"/>
      <c r="M18" s="2"/>
      <c r="N18" s="2"/>
      <c r="O18" s="2"/>
    </row>
    <row r="19" spans="1:15" x14ac:dyDescent="0.25">
      <c r="A19" s="65" t="str">
        <f t="shared" si="0"/>
        <v>Cohort 201442522Den HaagTotaalTotaalOverigHeeft geen examen behaald</v>
      </c>
      <c r="B19" s="162" t="s">
        <v>6</v>
      </c>
      <c r="C19" s="163">
        <v>42522</v>
      </c>
      <c r="D19" s="162" t="s">
        <v>7</v>
      </c>
      <c r="E19" s="162" t="s">
        <v>8</v>
      </c>
      <c r="F19" s="162" t="s">
        <v>8</v>
      </c>
      <c r="G19" s="162" t="s">
        <v>25</v>
      </c>
      <c r="H19" s="162" t="s">
        <v>34</v>
      </c>
      <c r="I19" s="178">
        <v>35</v>
      </c>
      <c r="J19" s="19"/>
      <c r="K19" s="2"/>
      <c r="L19" s="2"/>
      <c r="M19" s="2"/>
      <c r="N19" s="2"/>
      <c r="O19" s="2"/>
    </row>
    <row r="20" spans="1:15" x14ac:dyDescent="0.25">
      <c r="A20" s="65" t="str">
        <f t="shared" si="0"/>
        <v>Cohort 201442522Den HaagTotaal0 tot 23 jaarTotaalTotaal</v>
      </c>
      <c r="B20" s="162" t="s">
        <v>6</v>
      </c>
      <c r="C20" s="163">
        <v>42522</v>
      </c>
      <c r="D20" s="162" t="s">
        <v>7</v>
      </c>
      <c r="E20" s="162" t="s">
        <v>8</v>
      </c>
      <c r="F20" s="162" t="s">
        <v>26</v>
      </c>
      <c r="G20" s="162" t="s">
        <v>8</v>
      </c>
      <c r="H20" s="162" t="s">
        <v>8</v>
      </c>
      <c r="I20" s="178">
        <v>10</v>
      </c>
      <c r="J20" s="19"/>
      <c r="K20" s="2"/>
      <c r="L20" s="2"/>
      <c r="M20" s="2"/>
      <c r="N20" s="2"/>
      <c r="O20" s="2"/>
    </row>
    <row r="21" spans="1:15" x14ac:dyDescent="0.25">
      <c r="A21" s="65" t="str">
        <f t="shared" si="0"/>
        <v>Cohort 201442522Den HaagTotaal0 tot 23 jaarTotaalNT2-examen behaald</v>
      </c>
      <c r="B21" s="162" t="s">
        <v>6</v>
      </c>
      <c r="C21" s="163">
        <v>42522</v>
      </c>
      <c r="D21" s="162" t="s">
        <v>7</v>
      </c>
      <c r="E21" s="162" t="s">
        <v>8</v>
      </c>
      <c r="F21" s="162" t="s">
        <v>26</v>
      </c>
      <c r="G21" s="162" t="s">
        <v>8</v>
      </c>
      <c r="H21" s="162" t="s">
        <v>32</v>
      </c>
      <c r="I21" s="178">
        <v>0</v>
      </c>
      <c r="J21" s="19"/>
      <c r="K21" s="2"/>
      <c r="L21" s="2"/>
      <c r="M21" s="2"/>
      <c r="N21" s="2"/>
      <c r="O21" s="2"/>
    </row>
    <row r="22" spans="1:15" x14ac:dyDescent="0.25">
      <c r="A22" s="65" t="str">
        <f t="shared" si="0"/>
        <v>Cohort 201442522Den HaagTotaal0 tot 23 jaarTotaalInburgeringsexamen behaald</v>
      </c>
      <c r="B22" s="162" t="s">
        <v>6</v>
      </c>
      <c r="C22" s="163">
        <v>42522</v>
      </c>
      <c r="D22" s="162" t="s">
        <v>7</v>
      </c>
      <c r="E22" s="162" t="s">
        <v>8</v>
      </c>
      <c r="F22" s="162" t="s">
        <v>26</v>
      </c>
      <c r="G22" s="162" t="s">
        <v>8</v>
      </c>
      <c r="H22" s="162" t="s">
        <v>33</v>
      </c>
      <c r="I22" s="178">
        <v>5</v>
      </c>
      <c r="J22" s="19"/>
      <c r="K22" s="2"/>
      <c r="L22" s="2"/>
      <c r="M22" s="2"/>
      <c r="N22" s="2"/>
      <c r="O22" s="2"/>
    </row>
    <row r="23" spans="1:15" x14ac:dyDescent="0.25">
      <c r="A23" s="65" t="str">
        <f t="shared" si="0"/>
        <v>Cohort 201442522Den HaagTotaal0 tot 23 jaarTotaalHeeft geen examen behaald</v>
      </c>
      <c r="B23" s="162" t="s">
        <v>6</v>
      </c>
      <c r="C23" s="163">
        <v>42522</v>
      </c>
      <c r="D23" s="162" t="s">
        <v>7</v>
      </c>
      <c r="E23" s="162" t="s">
        <v>8</v>
      </c>
      <c r="F23" s="162" t="s">
        <v>26</v>
      </c>
      <c r="G23" s="162" t="s">
        <v>8</v>
      </c>
      <c r="H23" s="162" t="s">
        <v>34</v>
      </c>
      <c r="I23" s="178">
        <v>10</v>
      </c>
      <c r="J23" s="19"/>
      <c r="K23" s="2"/>
      <c r="L23" s="2"/>
      <c r="M23" s="2"/>
      <c r="N23" s="2"/>
      <c r="O23" s="2"/>
    </row>
    <row r="24" spans="1:15" x14ac:dyDescent="0.25">
      <c r="A24" s="65" t="str">
        <f t="shared" si="0"/>
        <v>Cohort 201442522Den HaagTotaal0 tot 23 jaarSyriëTotaal</v>
      </c>
      <c r="B24" s="162" t="s">
        <v>6</v>
      </c>
      <c r="C24" s="163">
        <v>42522</v>
      </c>
      <c r="D24" s="162" t="s">
        <v>7</v>
      </c>
      <c r="E24" s="162" t="s">
        <v>8</v>
      </c>
      <c r="F24" s="162" t="s">
        <v>26</v>
      </c>
      <c r="G24" s="162" t="s">
        <v>23</v>
      </c>
      <c r="H24" s="162" t="s">
        <v>8</v>
      </c>
      <c r="I24" s="178">
        <v>5</v>
      </c>
      <c r="J24" s="19"/>
      <c r="K24" s="2"/>
      <c r="L24" s="2"/>
      <c r="M24" s="2"/>
      <c r="N24" s="2"/>
      <c r="O24" s="2"/>
    </row>
    <row r="25" spans="1:15" x14ac:dyDescent="0.25">
      <c r="A25" s="65" t="str">
        <f t="shared" si="0"/>
        <v>Cohort 201442522Den HaagTotaal0 tot 23 jaarSyriëNT2-examen behaald</v>
      </c>
      <c r="B25" s="162" t="s">
        <v>6</v>
      </c>
      <c r="C25" s="163">
        <v>42522</v>
      </c>
      <c r="D25" s="162" t="s">
        <v>7</v>
      </c>
      <c r="E25" s="162" t="s">
        <v>8</v>
      </c>
      <c r="F25" s="162" t="s">
        <v>26</v>
      </c>
      <c r="G25" s="162" t="s">
        <v>23</v>
      </c>
      <c r="H25" s="162" t="s">
        <v>32</v>
      </c>
      <c r="I25" s="178">
        <v>0</v>
      </c>
      <c r="J25" s="19"/>
      <c r="K25" s="2"/>
      <c r="L25" s="2"/>
      <c r="M25" s="2"/>
      <c r="N25" s="2"/>
      <c r="O25" s="2"/>
    </row>
    <row r="26" spans="1:15" x14ac:dyDescent="0.25">
      <c r="A26" s="65" t="str">
        <f t="shared" si="0"/>
        <v>Cohort 201442522Den HaagTotaal0 tot 23 jaarSyriëInburgeringsexamen behaald</v>
      </c>
      <c r="B26" s="162" t="s">
        <v>6</v>
      </c>
      <c r="C26" s="163">
        <v>42522</v>
      </c>
      <c r="D26" s="162" t="s">
        <v>7</v>
      </c>
      <c r="E26" s="162" t="s">
        <v>8</v>
      </c>
      <c r="F26" s="162" t="s">
        <v>26</v>
      </c>
      <c r="G26" s="162" t="s">
        <v>23</v>
      </c>
      <c r="H26" s="162" t="s">
        <v>33</v>
      </c>
      <c r="I26" s="178">
        <v>0</v>
      </c>
      <c r="J26" s="19"/>
      <c r="K26" s="2"/>
      <c r="L26" s="2"/>
      <c r="M26" s="2"/>
      <c r="N26" s="2"/>
      <c r="O26" s="2"/>
    </row>
    <row r="27" spans="1:15" x14ac:dyDescent="0.25">
      <c r="A27" s="65" t="str">
        <f t="shared" si="0"/>
        <v>Cohort 201442522Den HaagTotaal0 tot 23 jaarSyriëHeeft geen examen behaald</v>
      </c>
      <c r="B27" s="162" t="s">
        <v>6</v>
      </c>
      <c r="C27" s="163">
        <v>42522</v>
      </c>
      <c r="D27" s="162" t="s">
        <v>7</v>
      </c>
      <c r="E27" s="162" t="s">
        <v>8</v>
      </c>
      <c r="F27" s="162" t="s">
        <v>26</v>
      </c>
      <c r="G27" s="162" t="s">
        <v>23</v>
      </c>
      <c r="H27" s="162" t="s">
        <v>34</v>
      </c>
      <c r="I27" s="178">
        <v>0</v>
      </c>
      <c r="J27" s="19"/>
      <c r="K27" s="2"/>
      <c r="L27" s="2"/>
      <c r="M27" s="2"/>
      <c r="N27" s="2"/>
      <c r="O27" s="2"/>
    </row>
    <row r="28" spans="1:15" x14ac:dyDescent="0.25">
      <c r="A28" s="65" t="str">
        <f t="shared" si="0"/>
        <v>Cohort 201442522Den HaagTotaal0 tot 23 jaarEritreaTotaal</v>
      </c>
      <c r="B28" s="162" t="s">
        <v>6</v>
      </c>
      <c r="C28" s="163">
        <v>42522</v>
      </c>
      <c r="D28" s="162" t="s">
        <v>7</v>
      </c>
      <c r="E28" s="162" t="s">
        <v>8</v>
      </c>
      <c r="F28" s="162" t="s">
        <v>26</v>
      </c>
      <c r="G28" s="162" t="s">
        <v>24</v>
      </c>
      <c r="H28" s="162" t="s">
        <v>8</v>
      </c>
      <c r="I28" s="178">
        <v>0</v>
      </c>
      <c r="J28" s="19"/>
      <c r="K28" s="2"/>
      <c r="L28" s="2"/>
      <c r="M28" s="2"/>
      <c r="N28" s="2"/>
      <c r="O28" s="2"/>
    </row>
    <row r="29" spans="1:15" x14ac:dyDescent="0.25">
      <c r="A29" s="65" t="str">
        <f t="shared" si="0"/>
        <v>Cohort 201442522Den HaagTotaal0 tot 23 jaarEritreaNT2-examen behaald</v>
      </c>
      <c r="B29" s="162" t="s">
        <v>6</v>
      </c>
      <c r="C29" s="163">
        <v>42522</v>
      </c>
      <c r="D29" s="162" t="s">
        <v>7</v>
      </c>
      <c r="E29" s="162" t="s">
        <v>8</v>
      </c>
      <c r="F29" s="162" t="s">
        <v>26</v>
      </c>
      <c r="G29" s="162" t="s">
        <v>24</v>
      </c>
      <c r="H29" s="162" t="s">
        <v>32</v>
      </c>
      <c r="I29" s="178">
        <v>0</v>
      </c>
      <c r="J29" s="19"/>
      <c r="K29" s="2"/>
      <c r="L29" s="2"/>
      <c r="M29" s="2"/>
      <c r="N29" s="2"/>
      <c r="O29" s="2"/>
    </row>
    <row r="30" spans="1:15" x14ac:dyDescent="0.25">
      <c r="A30" s="65" t="str">
        <f t="shared" si="0"/>
        <v>Cohort 201442522Den HaagTotaal0 tot 23 jaarEritreaInburgeringsexamen behaald</v>
      </c>
      <c r="B30" s="162" t="s">
        <v>6</v>
      </c>
      <c r="C30" s="163">
        <v>42522</v>
      </c>
      <c r="D30" s="162" t="s">
        <v>7</v>
      </c>
      <c r="E30" s="162" t="s">
        <v>8</v>
      </c>
      <c r="F30" s="162" t="s">
        <v>26</v>
      </c>
      <c r="G30" s="162" t="s">
        <v>24</v>
      </c>
      <c r="H30" s="162" t="s">
        <v>33</v>
      </c>
      <c r="I30" s="178">
        <v>0</v>
      </c>
      <c r="J30" s="19"/>
      <c r="K30" s="2"/>
      <c r="L30" s="2"/>
      <c r="M30" s="2"/>
      <c r="N30" s="2"/>
      <c r="O30" s="2"/>
    </row>
    <row r="31" spans="1:15" x14ac:dyDescent="0.25">
      <c r="A31" s="65" t="str">
        <f t="shared" si="0"/>
        <v>Cohort 201442522Den HaagTotaal0 tot 23 jaarEritreaHeeft geen examen behaald</v>
      </c>
      <c r="B31" s="162" t="s">
        <v>6</v>
      </c>
      <c r="C31" s="163">
        <v>42522</v>
      </c>
      <c r="D31" s="162" t="s">
        <v>7</v>
      </c>
      <c r="E31" s="162" t="s">
        <v>8</v>
      </c>
      <c r="F31" s="162" t="s">
        <v>26</v>
      </c>
      <c r="G31" s="162" t="s">
        <v>24</v>
      </c>
      <c r="H31" s="162" t="s">
        <v>34</v>
      </c>
      <c r="I31" s="178">
        <v>0</v>
      </c>
      <c r="J31" s="19"/>
      <c r="K31" s="2"/>
      <c r="L31" s="2"/>
      <c r="M31" s="2"/>
      <c r="N31" s="2"/>
      <c r="O31" s="2"/>
    </row>
    <row r="32" spans="1:15" x14ac:dyDescent="0.25">
      <c r="A32" s="65" t="str">
        <f t="shared" si="0"/>
        <v>Cohort 201442522Den HaagTotaal0 tot 23 jaarOverigTotaal</v>
      </c>
      <c r="B32" s="162" t="s">
        <v>6</v>
      </c>
      <c r="C32" s="163">
        <v>42522</v>
      </c>
      <c r="D32" s="162" t="s">
        <v>7</v>
      </c>
      <c r="E32" s="162" t="s">
        <v>8</v>
      </c>
      <c r="F32" s="162" t="s">
        <v>26</v>
      </c>
      <c r="G32" s="162" t="s">
        <v>25</v>
      </c>
      <c r="H32" s="162" t="s">
        <v>8</v>
      </c>
      <c r="I32" s="178">
        <v>10</v>
      </c>
      <c r="J32" s="19"/>
      <c r="K32" s="2"/>
      <c r="L32" s="2"/>
      <c r="M32" s="2"/>
      <c r="N32" s="2"/>
      <c r="O32" s="2"/>
    </row>
    <row r="33" spans="1:15" x14ac:dyDescent="0.25">
      <c r="A33" s="65" t="str">
        <f t="shared" si="0"/>
        <v>Cohort 201442522Den HaagTotaal0 tot 23 jaarOverigNT2-examen behaald</v>
      </c>
      <c r="B33" s="162" t="s">
        <v>6</v>
      </c>
      <c r="C33" s="163">
        <v>42522</v>
      </c>
      <c r="D33" s="162" t="s">
        <v>7</v>
      </c>
      <c r="E33" s="162" t="s">
        <v>8</v>
      </c>
      <c r="F33" s="162" t="s">
        <v>26</v>
      </c>
      <c r="G33" s="162" t="s">
        <v>25</v>
      </c>
      <c r="H33" s="162" t="s">
        <v>32</v>
      </c>
      <c r="I33" s="178">
        <v>0</v>
      </c>
      <c r="J33" s="19"/>
      <c r="K33" s="2"/>
      <c r="L33" s="2"/>
      <c r="M33" s="2"/>
      <c r="N33" s="2"/>
      <c r="O33" s="2"/>
    </row>
    <row r="34" spans="1:15" x14ac:dyDescent="0.25">
      <c r="A34" s="65" t="str">
        <f t="shared" si="0"/>
        <v>Cohort 201442522Den HaagTotaal0 tot 23 jaarOverigInburgeringsexamen behaald</v>
      </c>
      <c r="B34" s="162" t="s">
        <v>6</v>
      </c>
      <c r="C34" s="163">
        <v>42522</v>
      </c>
      <c r="D34" s="162" t="s">
        <v>7</v>
      </c>
      <c r="E34" s="162" t="s">
        <v>8</v>
      </c>
      <c r="F34" s="162" t="s">
        <v>26</v>
      </c>
      <c r="G34" s="162" t="s">
        <v>25</v>
      </c>
      <c r="H34" s="162" t="s">
        <v>33</v>
      </c>
      <c r="I34" s="178">
        <v>0</v>
      </c>
      <c r="J34" s="19"/>
      <c r="K34" s="2"/>
      <c r="L34" s="2"/>
      <c r="M34" s="2"/>
      <c r="N34" s="2"/>
      <c r="O34" s="2"/>
    </row>
    <row r="35" spans="1:15" x14ac:dyDescent="0.25">
      <c r="A35" s="65" t="str">
        <f t="shared" si="0"/>
        <v>Cohort 201442522Den HaagTotaal0 tot 23 jaarOverigHeeft geen examen behaald</v>
      </c>
      <c r="B35" s="162" t="s">
        <v>6</v>
      </c>
      <c r="C35" s="163">
        <v>42522</v>
      </c>
      <c r="D35" s="162" t="s">
        <v>7</v>
      </c>
      <c r="E35" s="162" t="s">
        <v>8</v>
      </c>
      <c r="F35" s="162" t="s">
        <v>26</v>
      </c>
      <c r="G35" s="162" t="s">
        <v>25</v>
      </c>
      <c r="H35" s="162" t="s">
        <v>34</v>
      </c>
      <c r="I35" s="178">
        <v>5</v>
      </c>
      <c r="J35" s="19"/>
      <c r="K35" s="2"/>
      <c r="L35" s="2"/>
      <c r="M35" s="2"/>
      <c r="N35" s="2"/>
      <c r="O35" s="2"/>
    </row>
    <row r="36" spans="1:15" x14ac:dyDescent="0.25">
      <c r="A36" s="65" t="str">
        <f t="shared" si="0"/>
        <v>Cohort 201442522Den HaagTotaal23 jaar of ouderTotaalTotaal</v>
      </c>
      <c r="B36" s="162" t="s">
        <v>6</v>
      </c>
      <c r="C36" s="163">
        <v>42522</v>
      </c>
      <c r="D36" s="162" t="s">
        <v>7</v>
      </c>
      <c r="E36" s="162" t="s">
        <v>8</v>
      </c>
      <c r="F36" s="162" t="s">
        <v>27</v>
      </c>
      <c r="G36" s="162" t="s">
        <v>8</v>
      </c>
      <c r="H36" s="162" t="s">
        <v>8</v>
      </c>
      <c r="I36" s="178">
        <v>80</v>
      </c>
      <c r="J36" s="19"/>
      <c r="K36" s="2"/>
      <c r="L36" s="2"/>
      <c r="M36" s="2"/>
      <c r="N36" s="2"/>
      <c r="O36" s="2"/>
    </row>
    <row r="37" spans="1:15" x14ac:dyDescent="0.25">
      <c r="A37" s="65" t="str">
        <f t="shared" si="0"/>
        <v>Cohort 201442522Den HaagTotaal23 jaar of ouderTotaalNT2-examen behaald</v>
      </c>
      <c r="B37" s="162" t="s">
        <v>6</v>
      </c>
      <c r="C37" s="163">
        <v>42522</v>
      </c>
      <c r="D37" s="162" t="s">
        <v>7</v>
      </c>
      <c r="E37" s="162" t="s">
        <v>8</v>
      </c>
      <c r="F37" s="162" t="s">
        <v>27</v>
      </c>
      <c r="G37" s="162" t="s">
        <v>8</v>
      </c>
      <c r="H37" s="162" t="s">
        <v>32</v>
      </c>
      <c r="I37" s="178">
        <v>5</v>
      </c>
      <c r="J37" s="19"/>
      <c r="K37" s="2"/>
      <c r="L37" s="2"/>
      <c r="M37" s="2"/>
      <c r="N37" s="2"/>
      <c r="O37" s="2"/>
    </row>
    <row r="38" spans="1:15" x14ac:dyDescent="0.25">
      <c r="A38" s="65" t="str">
        <f t="shared" si="0"/>
        <v>Cohort 201442522Den HaagTotaal23 jaar of ouderTotaalInburgeringsexamen behaald</v>
      </c>
      <c r="B38" s="162" t="s">
        <v>6</v>
      </c>
      <c r="C38" s="163">
        <v>42522</v>
      </c>
      <c r="D38" s="162" t="s">
        <v>7</v>
      </c>
      <c r="E38" s="162" t="s">
        <v>8</v>
      </c>
      <c r="F38" s="162" t="s">
        <v>27</v>
      </c>
      <c r="G38" s="162" t="s">
        <v>8</v>
      </c>
      <c r="H38" s="162" t="s">
        <v>33</v>
      </c>
      <c r="I38" s="178">
        <v>35</v>
      </c>
      <c r="J38" s="19"/>
      <c r="K38" s="2"/>
      <c r="L38" s="2"/>
      <c r="M38" s="2"/>
      <c r="N38" s="2"/>
      <c r="O38" s="2"/>
    </row>
    <row r="39" spans="1:15" x14ac:dyDescent="0.25">
      <c r="A39" s="65" t="str">
        <f t="shared" si="0"/>
        <v>Cohort 201442522Den HaagTotaal23 jaar of ouderTotaalHeeft geen examen behaald</v>
      </c>
      <c r="B39" s="162" t="s">
        <v>6</v>
      </c>
      <c r="C39" s="163">
        <v>42522</v>
      </c>
      <c r="D39" s="162" t="s">
        <v>7</v>
      </c>
      <c r="E39" s="162" t="s">
        <v>8</v>
      </c>
      <c r="F39" s="162" t="s">
        <v>27</v>
      </c>
      <c r="G39" s="162" t="s">
        <v>8</v>
      </c>
      <c r="H39" s="162" t="s">
        <v>34</v>
      </c>
      <c r="I39" s="178">
        <v>40</v>
      </c>
      <c r="J39" s="19"/>
      <c r="K39" s="2"/>
      <c r="L39" s="2"/>
      <c r="M39" s="2"/>
      <c r="N39" s="2"/>
      <c r="O39" s="2"/>
    </row>
    <row r="40" spans="1:15" x14ac:dyDescent="0.25">
      <c r="A40" s="65" t="str">
        <f t="shared" si="0"/>
        <v>Cohort 201442522Den HaagTotaal23 jaar of ouderSyriëTotaal</v>
      </c>
      <c r="B40" s="162" t="s">
        <v>6</v>
      </c>
      <c r="C40" s="163">
        <v>42522</v>
      </c>
      <c r="D40" s="162" t="s">
        <v>7</v>
      </c>
      <c r="E40" s="162" t="s">
        <v>8</v>
      </c>
      <c r="F40" s="162" t="s">
        <v>27</v>
      </c>
      <c r="G40" s="162" t="s">
        <v>23</v>
      </c>
      <c r="H40" s="162" t="s">
        <v>8</v>
      </c>
      <c r="I40" s="178">
        <v>25</v>
      </c>
      <c r="J40" s="19"/>
      <c r="K40" s="2"/>
      <c r="L40" s="2"/>
      <c r="M40" s="2"/>
      <c r="N40" s="2"/>
      <c r="O40" s="2"/>
    </row>
    <row r="41" spans="1:15" x14ac:dyDescent="0.25">
      <c r="A41" s="65" t="str">
        <f t="shared" si="0"/>
        <v>Cohort 201442522Den HaagTotaal23 jaar of ouderSyriëNT2-examen behaald</v>
      </c>
      <c r="B41" s="162" t="s">
        <v>6</v>
      </c>
      <c r="C41" s="163">
        <v>42522</v>
      </c>
      <c r="D41" s="162" t="s">
        <v>7</v>
      </c>
      <c r="E41" s="162" t="s">
        <v>8</v>
      </c>
      <c r="F41" s="162" t="s">
        <v>27</v>
      </c>
      <c r="G41" s="162" t="s">
        <v>23</v>
      </c>
      <c r="H41" s="162" t="s">
        <v>32</v>
      </c>
      <c r="I41" s="178">
        <v>0</v>
      </c>
      <c r="J41" s="19"/>
      <c r="K41" s="2"/>
      <c r="L41" s="2"/>
      <c r="M41" s="2"/>
      <c r="N41" s="2"/>
      <c r="O41" s="2"/>
    </row>
    <row r="42" spans="1:15" x14ac:dyDescent="0.25">
      <c r="A42" s="65" t="str">
        <f t="shared" si="0"/>
        <v>Cohort 201442522Den HaagTotaal23 jaar of ouderSyriëInburgeringsexamen behaald</v>
      </c>
      <c r="B42" s="162" t="s">
        <v>6</v>
      </c>
      <c r="C42" s="163">
        <v>42522</v>
      </c>
      <c r="D42" s="162" t="s">
        <v>7</v>
      </c>
      <c r="E42" s="162" t="s">
        <v>8</v>
      </c>
      <c r="F42" s="162" t="s">
        <v>27</v>
      </c>
      <c r="G42" s="162" t="s">
        <v>23</v>
      </c>
      <c r="H42" s="162" t="s">
        <v>33</v>
      </c>
      <c r="I42" s="178">
        <v>15</v>
      </c>
      <c r="J42" s="19"/>
      <c r="K42" s="2"/>
      <c r="L42" s="2"/>
      <c r="M42" s="2"/>
      <c r="N42" s="2"/>
      <c r="O42" s="2"/>
    </row>
    <row r="43" spans="1:15" x14ac:dyDescent="0.25">
      <c r="A43" s="65" t="str">
        <f t="shared" si="0"/>
        <v>Cohort 201442522Den HaagTotaal23 jaar of ouderSyriëHeeft geen examen behaald</v>
      </c>
      <c r="B43" s="162" t="s">
        <v>6</v>
      </c>
      <c r="C43" s="163">
        <v>42522</v>
      </c>
      <c r="D43" s="162" t="s">
        <v>7</v>
      </c>
      <c r="E43" s="162" t="s">
        <v>8</v>
      </c>
      <c r="F43" s="162" t="s">
        <v>27</v>
      </c>
      <c r="G43" s="162" t="s">
        <v>23</v>
      </c>
      <c r="H43" s="162" t="s">
        <v>34</v>
      </c>
      <c r="I43" s="178">
        <v>10</v>
      </c>
      <c r="J43" s="19"/>
      <c r="K43" s="2"/>
      <c r="L43" s="2"/>
      <c r="M43" s="2"/>
      <c r="N43" s="2"/>
      <c r="O43" s="2"/>
    </row>
    <row r="44" spans="1:15" x14ac:dyDescent="0.25">
      <c r="A44" s="65" t="str">
        <f t="shared" si="0"/>
        <v>Cohort 201442522Den HaagTotaal23 jaar of ouderEritreaTotaal</v>
      </c>
      <c r="B44" s="162" t="s">
        <v>6</v>
      </c>
      <c r="C44" s="163">
        <v>42522</v>
      </c>
      <c r="D44" s="162" t="s">
        <v>7</v>
      </c>
      <c r="E44" s="162" t="s">
        <v>8</v>
      </c>
      <c r="F44" s="162" t="s">
        <v>27</v>
      </c>
      <c r="G44" s="162" t="s">
        <v>24</v>
      </c>
      <c r="H44" s="162" t="s">
        <v>8</v>
      </c>
      <c r="I44" s="178">
        <v>10</v>
      </c>
      <c r="J44" s="19"/>
      <c r="K44" s="2"/>
      <c r="L44" s="2"/>
      <c r="M44" s="2"/>
      <c r="N44" s="2"/>
      <c r="O44" s="2"/>
    </row>
    <row r="45" spans="1:15" x14ac:dyDescent="0.25">
      <c r="A45" s="65" t="str">
        <f t="shared" si="0"/>
        <v>Cohort 201442522Den HaagTotaal23 jaar of ouderEritreaNT2-examen behaald</v>
      </c>
      <c r="B45" s="162" t="s">
        <v>6</v>
      </c>
      <c r="C45" s="163">
        <v>42522</v>
      </c>
      <c r="D45" s="162" t="s">
        <v>7</v>
      </c>
      <c r="E45" s="162" t="s">
        <v>8</v>
      </c>
      <c r="F45" s="162" t="s">
        <v>27</v>
      </c>
      <c r="G45" s="162" t="s">
        <v>24</v>
      </c>
      <c r="H45" s="162" t="s">
        <v>32</v>
      </c>
      <c r="I45" s="178">
        <v>0</v>
      </c>
      <c r="J45" s="19"/>
      <c r="K45" s="2"/>
      <c r="L45" s="2"/>
      <c r="M45" s="2"/>
      <c r="N45" s="2"/>
      <c r="O45" s="2"/>
    </row>
    <row r="46" spans="1:15" x14ac:dyDescent="0.25">
      <c r="A46" s="65" t="str">
        <f t="shared" si="0"/>
        <v>Cohort 201442522Den HaagTotaal23 jaar of ouderEritreaInburgeringsexamen behaald</v>
      </c>
      <c r="B46" s="162" t="s">
        <v>6</v>
      </c>
      <c r="C46" s="163">
        <v>42522</v>
      </c>
      <c r="D46" s="162" t="s">
        <v>7</v>
      </c>
      <c r="E46" s="162" t="s">
        <v>8</v>
      </c>
      <c r="F46" s="162" t="s">
        <v>27</v>
      </c>
      <c r="G46" s="162" t="s">
        <v>24</v>
      </c>
      <c r="H46" s="162" t="s">
        <v>33</v>
      </c>
      <c r="I46" s="178">
        <v>5</v>
      </c>
      <c r="J46" s="19"/>
      <c r="K46" s="2"/>
      <c r="L46" s="2"/>
      <c r="M46" s="2"/>
      <c r="N46" s="2"/>
      <c r="O46" s="2"/>
    </row>
    <row r="47" spans="1:15" x14ac:dyDescent="0.25">
      <c r="A47" s="65" t="str">
        <f t="shared" si="0"/>
        <v>Cohort 201442522Den HaagTotaal23 jaar of ouderEritreaHeeft geen examen behaald</v>
      </c>
      <c r="B47" s="162" t="s">
        <v>6</v>
      </c>
      <c r="C47" s="163">
        <v>42522</v>
      </c>
      <c r="D47" s="162" t="s">
        <v>7</v>
      </c>
      <c r="E47" s="162" t="s">
        <v>8</v>
      </c>
      <c r="F47" s="162" t="s">
        <v>27</v>
      </c>
      <c r="G47" s="162" t="s">
        <v>24</v>
      </c>
      <c r="H47" s="162" t="s">
        <v>34</v>
      </c>
      <c r="I47" s="178">
        <v>5</v>
      </c>
      <c r="J47" s="19"/>
      <c r="K47" s="2"/>
      <c r="L47" s="2"/>
      <c r="M47" s="2"/>
      <c r="N47" s="2"/>
      <c r="O47" s="2"/>
    </row>
    <row r="48" spans="1:15" x14ac:dyDescent="0.25">
      <c r="A48" s="65" t="str">
        <f t="shared" si="0"/>
        <v>Cohort 201442522Den HaagTotaal23 jaar of ouderOverigTotaal</v>
      </c>
      <c r="B48" s="162" t="s">
        <v>6</v>
      </c>
      <c r="C48" s="163">
        <v>42522</v>
      </c>
      <c r="D48" s="162" t="s">
        <v>7</v>
      </c>
      <c r="E48" s="162" t="s">
        <v>8</v>
      </c>
      <c r="F48" s="162" t="s">
        <v>27</v>
      </c>
      <c r="G48" s="162" t="s">
        <v>25</v>
      </c>
      <c r="H48" s="162" t="s">
        <v>8</v>
      </c>
      <c r="I48" s="178">
        <v>45</v>
      </c>
      <c r="J48" s="19"/>
      <c r="K48" s="2"/>
      <c r="L48" s="2"/>
      <c r="M48" s="2"/>
      <c r="N48" s="2"/>
      <c r="O48" s="2"/>
    </row>
    <row r="49" spans="1:15" x14ac:dyDescent="0.25">
      <c r="A49" s="65" t="str">
        <f t="shared" si="0"/>
        <v>Cohort 201442522Den HaagTotaal23 jaar of ouderOverigNT2-examen behaald</v>
      </c>
      <c r="B49" s="162" t="s">
        <v>6</v>
      </c>
      <c r="C49" s="163">
        <v>42522</v>
      </c>
      <c r="D49" s="162" t="s">
        <v>7</v>
      </c>
      <c r="E49" s="162" t="s">
        <v>8</v>
      </c>
      <c r="F49" s="162" t="s">
        <v>27</v>
      </c>
      <c r="G49" s="162" t="s">
        <v>25</v>
      </c>
      <c r="H49" s="162" t="s">
        <v>32</v>
      </c>
      <c r="I49" s="178">
        <v>0</v>
      </c>
      <c r="J49" s="19"/>
      <c r="K49" s="2"/>
      <c r="L49" s="2"/>
      <c r="M49" s="2"/>
      <c r="N49" s="2"/>
      <c r="O49" s="2"/>
    </row>
    <row r="50" spans="1:15" x14ac:dyDescent="0.25">
      <c r="A50" s="65" t="str">
        <f t="shared" si="0"/>
        <v>Cohort 201442522Den HaagTotaal23 jaar of ouderOverigInburgeringsexamen behaald</v>
      </c>
      <c r="B50" s="162" t="s">
        <v>6</v>
      </c>
      <c r="C50" s="163">
        <v>42522</v>
      </c>
      <c r="D50" s="162" t="s">
        <v>7</v>
      </c>
      <c r="E50" s="162" t="s">
        <v>8</v>
      </c>
      <c r="F50" s="162" t="s">
        <v>27</v>
      </c>
      <c r="G50" s="162" t="s">
        <v>25</v>
      </c>
      <c r="H50" s="162" t="s">
        <v>33</v>
      </c>
      <c r="I50" s="178">
        <v>15</v>
      </c>
      <c r="J50" s="19"/>
      <c r="K50" s="2"/>
      <c r="L50" s="2"/>
      <c r="M50" s="2"/>
      <c r="N50" s="2"/>
      <c r="O50" s="2"/>
    </row>
    <row r="51" spans="1:15" x14ac:dyDescent="0.25">
      <c r="A51" s="65" t="str">
        <f t="shared" si="0"/>
        <v>Cohort 201442522Den HaagTotaal23 jaar of ouderOverigHeeft geen examen behaald</v>
      </c>
      <c r="B51" s="162" t="s">
        <v>6</v>
      </c>
      <c r="C51" s="163">
        <v>42522</v>
      </c>
      <c r="D51" s="162" t="s">
        <v>7</v>
      </c>
      <c r="E51" s="162" t="s">
        <v>8</v>
      </c>
      <c r="F51" s="162" t="s">
        <v>27</v>
      </c>
      <c r="G51" s="162" t="s">
        <v>25</v>
      </c>
      <c r="H51" s="162" t="s">
        <v>34</v>
      </c>
      <c r="I51" s="178">
        <v>25</v>
      </c>
      <c r="J51" s="19"/>
      <c r="K51" s="2"/>
      <c r="L51" s="2"/>
      <c r="M51" s="2"/>
      <c r="N51" s="2"/>
      <c r="O51" s="2"/>
    </row>
    <row r="52" spans="1:15" x14ac:dyDescent="0.25">
      <c r="A52" s="65" t="str">
        <f t="shared" si="0"/>
        <v>Cohort 201442522Den HaagManTotaalTotaalTotaal</v>
      </c>
      <c r="B52" s="162" t="s">
        <v>6</v>
      </c>
      <c r="C52" s="163">
        <v>42522</v>
      </c>
      <c r="D52" s="162" t="s">
        <v>7</v>
      </c>
      <c r="E52" s="162" t="s">
        <v>28</v>
      </c>
      <c r="F52" s="162" t="s">
        <v>8</v>
      </c>
      <c r="G52" s="162" t="s">
        <v>8</v>
      </c>
      <c r="H52" s="162" t="s">
        <v>8</v>
      </c>
      <c r="I52" s="178">
        <v>60</v>
      </c>
      <c r="J52" s="19"/>
      <c r="K52" s="2"/>
      <c r="L52" s="2"/>
      <c r="M52" s="2"/>
      <c r="N52" s="2"/>
      <c r="O52" s="2"/>
    </row>
    <row r="53" spans="1:15" x14ac:dyDescent="0.25">
      <c r="A53" s="65" t="str">
        <f t="shared" si="0"/>
        <v>Cohort 201442522Den HaagManTotaalTotaalNT2-examen behaald</v>
      </c>
      <c r="B53" s="162" t="s">
        <v>6</v>
      </c>
      <c r="C53" s="163">
        <v>42522</v>
      </c>
      <c r="D53" s="162" t="s">
        <v>7</v>
      </c>
      <c r="E53" s="162" t="s">
        <v>28</v>
      </c>
      <c r="F53" s="162" t="s">
        <v>8</v>
      </c>
      <c r="G53" s="162" t="s">
        <v>8</v>
      </c>
      <c r="H53" s="162" t="s">
        <v>32</v>
      </c>
      <c r="I53" s="178">
        <v>0</v>
      </c>
      <c r="J53" s="19"/>
      <c r="K53" s="2"/>
      <c r="L53" s="2"/>
      <c r="M53" s="2"/>
      <c r="N53" s="2"/>
      <c r="O53" s="2"/>
    </row>
    <row r="54" spans="1:15" x14ac:dyDescent="0.25">
      <c r="A54" s="65" t="str">
        <f t="shared" si="0"/>
        <v>Cohort 201442522Den HaagManTotaalTotaalInburgeringsexamen behaald</v>
      </c>
      <c r="B54" s="162" t="s">
        <v>6</v>
      </c>
      <c r="C54" s="163">
        <v>42522</v>
      </c>
      <c r="D54" s="162" t="s">
        <v>7</v>
      </c>
      <c r="E54" s="162" t="s">
        <v>28</v>
      </c>
      <c r="F54" s="162" t="s">
        <v>8</v>
      </c>
      <c r="G54" s="162" t="s">
        <v>8</v>
      </c>
      <c r="H54" s="162" t="s">
        <v>33</v>
      </c>
      <c r="I54" s="178">
        <v>25</v>
      </c>
      <c r="J54" s="19"/>
      <c r="K54" s="2"/>
      <c r="L54" s="2"/>
      <c r="M54" s="2"/>
      <c r="N54" s="2"/>
      <c r="O54" s="2"/>
    </row>
    <row r="55" spans="1:15" x14ac:dyDescent="0.25">
      <c r="A55" s="65" t="str">
        <f t="shared" si="0"/>
        <v>Cohort 201442522Den HaagManTotaalTotaalHeeft geen examen behaald</v>
      </c>
      <c r="B55" s="162" t="s">
        <v>6</v>
      </c>
      <c r="C55" s="163">
        <v>42522</v>
      </c>
      <c r="D55" s="162" t="s">
        <v>7</v>
      </c>
      <c r="E55" s="162" t="s">
        <v>28</v>
      </c>
      <c r="F55" s="162" t="s">
        <v>8</v>
      </c>
      <c r="G55" s="162" t="s">
        <v>8</v>
      </c>
      <c r="H55" s="162" t="s">
        <v>34</v>
      </c>
      <c r="I55" s="178">
        <v>30</v>
      </c>
      <c r="J55" s="19"/>
      <c r="K55" s="2"/>
      <c r="L55" s="2"/>
      <c r="M55" s="2"/>
      <c r="N55" s="2"/>
      <c r="O55" s="2"/>
    </row>
    <row r="56" spans="1:15" x14ac:dyDescent="0.25">
      <c r="A56" s="65" t="str">
        <f t="shared" si="0"/>
        <v>Cohort 201442522Den HaagManTotaalSyriëTotaal</v>
      </c>
      <c r="B56" s="162" t="s">
        <v>6</v>
      </c>
      <c r="C56" s="163">
        <v>42522</v>
      </c>
      <c r="D56" s="162" t="s">
        <v>7</v>
      </c>
      <c r="E56" s="162" t="s">
        <v>28</v>
      </c>
      <c r="F56" s="162" t="s">
        <v>8</v>
      </c>
      <c r="G56" s="162" t="s">
        <v>23</v>
      </c>
      <c r="H56" s="162" t="s">
        <v>8</v>
      </c>
      <c r="I56" s="178">
        <v>20</v>
      </c>
      <c r="J56" s="19"/>
      <c r="K56" s="2"/>
      <c r="L56" s="2"/>
      <c r="M56" s="2"/>
      <c r="N56" s="2"/>
      <c r="O56" s="2"/>
    </row>
    <row r="57" spans="1:15" x14ac:dyDescent="0.25">
      <c r="A57" s="65" t="str">
        <f t="shared" si="0"/>
        <v>Cohort 201442522Den HaagManTotaalSyriëNT2-examen behaald</v>
      </c>
      <c r="B57" s="162" t="s">
        <v>6</v>
      </c>
      <c r="C57" s="163">
        <v>42522</v>
      </c>
      <c r="D57" s="162" t="s">
        <v>7</v>
      </c>
      <c r="E57" s="162" t="s">
        <v>28</v>
      </c>
      <c r="F57" s="162" t="s">
        <v>8</v>
      </c>
      <c r="G57" s="162" t="s">
        <v>23</v>
      </c>
      <c r="H57" s="162" t="s">
        <v>32</v>
      </c>
      <c r="I57" s="178">
        <v>0</v>
      </c>
      <c r="J57" s="19"/>
      <c r="K57" s="2"/>
      <c r="L57" s="2"/>
      <c r="M57" s="2"/>
      <c r="N57" s="2"/>
      <c r="O57" s="2"/>
    </row>
    <row r="58" spans="1:15" x14ac:dyDescent="0.25">
      <c r="A58" s="65" t="str">
        <f t="shared" si="0"/>
        <v>Cohort 201442522Den HaagManTotaalSyriëInburgeringsexamen behaald</v>
      </c>
      <c r="B58" s="162" t="s">
        <v>6</v>
      </c>
      <c r="C58" s="163">
        <v>42522</v>
      </c>
      <c r="D58" s="162" t="s">
        <v>7</v>
      </c>
      <c r="E58" s="162" t="s">
        <v>28</v>
      </c>
      <c r="F58" s="162" t="s">
        <v>8</v>
      </c>
      <c r="G58" s="162" t="s">
        <v>23</v>
      </c>
      <c r="H58" s="162" t="s">
        <v>33</v>
      </c>
      <c r="I58" s="178">
        <v>10</v>
      </c>
      <c r="J58" s="19"/>
      <c r="K58" s="2"/>
      <c r="L58" s="2"/>
      <c r="M58" s="2"/>
      <c r="N58" s="2"/>
      <c r="O58" s="2"/>
    </row>
    <row r="59" spans="1:15" x14ac:dyDescent="0.25">
      <c r="A59" s="65" t="str">
        <f t="shared" si="0"/>
        <v>Cohort 201442522Den HaagManTotaalSyriëHeeft geen examen behaald</v>
      </c>
      <c r="B59" s="162" t="s">
        <v>6</v>
      </c>
      <c r="C59" s="163">
        <v>42522</v>
      </c>
      <c r="D59" s="162" t="s">
        <v>7</v>
      </c>
      <c r="E59" s="162" t="s">
        <v>28</v>
      </c>
      <c r="F59" s="162" t="s">
        <v>8</v>
      </c>
      <c r="G59" s="162" t="s">
        <v>23</v>
      </c>
      <c r="H59" s="162" t="s">
        <v>34</v>
      </c>
      <c r="I59" s="178">
        <v>10</v>
      </c>
      <c r="J59" s="19"/>
      <c r="K59" s="2"/>
      <c r="L59" s="2"/>
      <c r="M59" s="2"/>
      <c r="N59" s="2"/>
      <c r="O59" s="2"/>
    </row>
    <row r="60" spans="1:15" x14ac:dyDescent="0.25">
      <c r="A60" s="65" t="str">
        <f t="shared" si="0"/>
        <v>Cohort 201442522Den HaagManTotaalEritreaTotaal</v>
      </c>
      <c r="B60" s="162" t="s">
        <v>6</v>
      </c>
      <c r="C60" s="163">
        <v>42522</v>
      </c>
      <c r="D60" s="162" t="s">
        <v>7</v>
      </c>
      <c r="E60" s="162" t="s">
        <v>28</v>
      </c>
      <c r="F60" s="162" t="s">
        <v>8</v>
      </c>
      <c r="G60" s="162" t="s">
        <v>24</v>
      </c>
      <c r="H60" s="162" t="s">
        <v>8</v>
      </c>
      <c r="I60" s="178">
        <v>10</v>
      </c>
      <c r="J60" s="19"/>
      <c r="K60" s="2"/>
      <c r="L60" s="2"/>
      <c r="M60" s="2"/>
      <c r="N60" s="2"/>
      <c r="O60" s="2"/>
    </row>
    <row r="61" spans="1:15" x14ac:dyDescent="0.25">
      <c r="A61" s="65" t="str">
        <f t="shared" si="0"/>
        <v>Cohort 201442522Den HaagManTotaalEritreaNT2-examen behaald</v>
      </c>
      <c r="B61" s="162" t="s">
        <v>6</v>
      </c>
      <c r="C61" s="163">
        <v>42522</v>
      </c>
      <c r="D61" s="162" t="s">
        <v>7</v>
      </c>
      <c r="E61" s="162" t="s">
        <v>28</v>
      </c>
      <c r="F61" s="162" t="s">
        <v>8</v>
      </c>
      <c r="G61" s="162" t="s">
        <v>24</v>
      </c>
      <c r="H61" s="162" t="s">
        <v>32</v>
      </c>
      <c r="I61" s="178">
        <v>0</v>
      </c>
      <c r="J61" s="19"/>
      <c r="K61" s="2"/>
      <c r="L61" s="2"/>
      <c r="M61" s="2"/>
      <c r="N61" s="2"/>
      <c r="O61" s="2"/>
    </row>
    <row r="62" spans="1:15" x14ac:dyDescent="0.25">
      <c r="A62" s="65" t="str">
        <f t="shared" si="0"/>
        <v>Cohort 201442522Den HaagManTotaalEritreaInburgeringsexamen behaald</v>
      </c>
      <c r="B62" s="162" t="s">
        <v>6</v>
      </c>
      <c r="C62" s="163">
        <v>42522</v>
      </c>
      <c r="D62" s="162" t="s">
        <v>7</v>
      </c>
      <c r="E62" s="162" t="s">
        <v>28</v>
      </c>
      <c r="F62" s="162" t="s">
        <v>8</v>
      </c>
      <c r="G62" s="162" t="s">
        <v>24</v>
      </c>
      <c r="H62" s="162" t="s">
        <v>33</v>
      </c>
      <c r="I62" s="178">
        <v>5</v>
      </c>
      <c r="J62" s="19"/>
      <c r="K62" s="2"/>
      <c r="L62" s="2"/>
      <c r="M62" s="2"/>
      <c r="N62" s="2"/>
      <c r="O62" s="2"/>
    </row>
    <row r="63" spans="1:15" x14ac:dyDescent="0.25">
      <c r="A63" s="65" t="str">
        <f t="shared" si="0"/>
        <v>Cohort 201442522Den HaagManTotaalEritreaHeeft geen examen behaald</v>
      </c>
      <c r="B63" s="162" t="s">
        <v>6</v>
      </c>
      <c r="C63" s="163">
        <v>42522</v>
      </c>
      <c r="D63" s="162" t="s">
        <v>7</v>
      </c>
      <c r="E63" s="162" t="s">
        <v>28</v>
      </c>
      <c r="F63" s="162" t="s">
        <v>8</v>
      </c>
      <c r="G63" s="162" t="s">
        <v>24</v>
      </c>
      <c r="H63" s="162" t="s">
        <v>34</v>
      </c>
      <c r="I63" s="178">
        <v>5</v>
      </c>
      <c r="J63" s="19"/>
      <c r="K63" s="2"/>
      <c r="L63" s="2"/>
      <c r="M63" s="2"/>
      <c r="N63" s="2"/>
      <c r="O63" s="2"/>
    </row>
    <row r="64" spans="1:15" x14ac:dyDescent="0.25">
      <c r="A64" s="65" t="str">
        <f t="shared" si="0"/>
        <v>Cohort 201442522Den HaagManTotaalOverigTotaal</v>
      </c>
      <c r="B64" s="162" t="s">
        <v>6</v>
      </c>
      <c r="C64" s="163">
        <v>42522</v>
      </c>
      <c r="D64" s="162" t="s">
        <v>7</v>
      </c>
      <c r="E64" s="162" t="s">
        <v>28</v>
      </c>
      <c r="F64" s="162" t="s">
        <v>8</v>
      </c>
      <c r="G64" s="162" t="s">
        <v>25</v>
      </c>
      <c r="H64" s="162" t="s">
        <v>8</v>
      </c>
      <c r="I64" s="178">
        <v>30</v>
      </c>
      <c r="J64" s="19"/>
      <c r="K64" s="2"/>
      <c r="L64" s="2"/>
      <c r="M64" s="2"/>
      <c r="N64" s="2"/>
      <c r="O64" s="2"/>
    </row>
    <row r="65" spans="1:15" x14ac:dyDescent="0.25">
      <c r="A65" s="65" t="str">
        <f t="shared" si="0"/>
        <v>Cohort 201442522Den HaagManTotaalOverigNT2-examen behaald</v>
      </c>
      <c r="B65" s="162" t="s">
        <v>6</v>
      </c>
      <c r="C65" s="163">
        <v>42522</v>
      </c>
      <c r="D65" s="162" t="s">
        <v>7</v>
      </c>
      <c r="E65" s="162" t="s">
        <v>28</v>
      </c>
      <c r="F65" s="162" t="s">
        <v>8</v>
      </c>
      <c r="G65" s="162" t="s">
        <v>25</v>
      </c>
      <c r="H65" s="162" t="s">
        <v>32</v>
      </c>
      <c r="I65" s="178">
        <v>0</v>
      </c>
      <c r="J65" s="19"/>
      <c r="K65" s="2"/>
      <c r="L65" s="2"/>
      <c r="M65" s="2"/>
      <c r="N65" s="2"/>
      <c r="O65" s="2"/>
    </row>
    <row r="66" spans="1:15" x14ac:dyDescent="0.25">
      <c r="A66" s="65" t="str">
        <f t="shared" si="0"/>
        <v>Cohort 201442522Den HaagManTotaalOverigInburgeringsexamen behaald</v>
      </c>
      <c r="B66" s="162" t="s">
        <v>6</v>
      </c>
      <c r="C66" s="163">
        <v>42522</v>
      </c>
      <c r="D66" s="162" t="s">
        <v>7</v>
      </c>
      <c r="E66" s="162" t="s">
        <v>28</v>
      </c>
      <c r="F66" s="162" t="s">
        <v>8</v>
      </c>
      <c r="G66" s="162" t="s">
        <v>25</v>
      </c>
      <c r="H66" s="162" t="s">
        <v>33</v>
      </c>
      <c r="I66" s="178">
        <v>10</v>
      </c>
      <c r="J66" s="19"/>
      <c r="K66" s="2"/>
      <c r="L66" s="2"/>
      <c r="M66" s="2"/>
      <c r="N66" s="2"/>
      <c r="O66" s="2"/>
    </row>
    <row r="67" spans="1:15" x14ac:dyDescent="0.25">
      <c r="A67" s="65" t="str">
        <f t="shared" si="0"/>
        <v>Cohort 201442522Den HaagManTotaalOverigHeeft geen examen behaald</v>
      </c>
      <c r="B67" s="162" t="s">
        <v>6</v>
      </c>
      <c r="C67" s="163">
        <v>42522</v>
      </c>
      <c r="D67" s="162" t="s">
        <v>7</v>
      </c>
      <c r="E67" s="162" t="s">
        <v>28</v>
      </c>
      <c r="F67" s="162" t="s">
        <v>8</v>
      </c>
      <c r="G67" s="162" t="s">
        <v>25</v>
      </c>
      <c r="H67" s="162" t="s">
        <v>34</v>
      </c>
      <c r="I67" s="178">
        <v>20</v>
      </c>
      <c r="J67" s="19"/>
      <c r="K67" s="2"/>
      <c r="L67" s="2"/>
      <c r="M67" s="2"/>
      <c r="N67" s="2"/>
      <c r="O67" s="2"/>
    </row>
    <row r="68" spans="1:15" x14ac:dyDescent="0.25">
      <c r="A68" s="65" t="str">
        <f t="shared" si="0"/>
        <v>Cohort 201442522Den HaagMan0 tot 23 jaarTotaalTotaal</v>
      </c>
      <c r="B68" s="162" t="s">
        <v>6</v>
      </c>
      <c r="C68" s="163">
        <v>42522</v>
      </c>
      <c r="D68" s="162" t="s">
        <v>7</v>
      </c>
      <c r="E68" s="162" t="s">
        <v>28</v>
      </c>
      <c r="F68" s="162" t="s">
        <v>26</v>
      </c>
      <c r="G68" s="162" t="s">
        <v>8</v>
      </c>
      <c r="H68" s="162" t="s">
        <v>8</v>
      </c>
      <c r="I68" s="178">
        <v>10</v>
      </c>
      <c r="J68" s="19"/>
      <c r="K68" s="2"/>
      <c r="L68" s="2"/>
      <c r="M68" s="2"/>
      <c r="N68" s="2"/>
      <c r="O68" s="2"/>
    </row>
    <row r="69" spans="1:15" x14ac:dyDescent="0.25">
      <c r="A69" s="65" t="str">
        <f t="shared" ref="A69:A132" si="1">B69&amp;C69&amp;D69&amp;E69&amp;F69&amp;G69&amp;H69</f>
        <v>Cohort 201442522Den HaagMan0 tot 23 jaarTotaalNT2-examen behaald</v>
      </c>
      <c r="B69" s="162" t="s">
        <v>6</v>
      </c>
      <c r="C69" s="163">
        <v>42522</v>
      </c>
      <c r="D69" s="162" t="s">
        <v>7</v>
      </c>
      <c r="E69" s="162" t="s">
        <v>28</v>
      </c>
      <c r="F69" s="162" t="s">
        <v>26</v>
      </c>
      <c r="G69" s="162" t="s">
        <v>8</v>
      </c>
      <c r="H69" s="162" t="s">
        <v>32</v>
      </c>
      <c r="I69" s="178">
        <v>0</v>
      </c>
      <c r="J69" s="19"/>
      <c r="K69" s="2"/>
      <c r="L69" s="2"/>
      <c r="M69" s="2"/>
      <c r="N69" s="2"/>
      <c r="O69" s="2"/>
    </row>
    <row r="70" spans="1:15" x14ac:dyDescent="0.25">
      <c r="A70" s="65" t="str">
        <f t="shared" si="1"/>
        <v>Cohort 201442522Den HaagMan0 tot 23 jaarTotaalInburgeringsexamen behaald</v>
      </c>
      <c r="B70" s="162" t="s">
        <v>6</v>
      </c>
      <c r="C70" s="163">
        <v>42522</v>
      </c>
      <c r="D70" s="162" t="s">
        <v>7</v>
      </c>
      <c r="E70" s="162" t="s">
        <v>28</v>
      </c>
      <c r="F70" s="162" t="s">
        <v>26</v>
      </c>
      <c r="G70" s="162" t="s">
        <v>8</v>
      </c>
      <c r="H70" s="162" t="s">
        <v>33</v>
      </c>
      <c r="I70" s="178">
        <v>5</v>
      </c>
      <c r="J70" s="19"/>
      <c r="K70" s="2"/>
      <c r="L70" s="2"/>
      <c r="M70" s="2"/>
      <c r="N70" s="2"/>
      <c r="O70" s="2"/>
    </row>
    <row r="71" spans="1:15" x14ac:dyDescent="0.25">
      <c r="A71" s="65" t="str">
        <f t="shared" si="1"/>
        <v>Cohort 201442522Den HaagMan0 tot 23 jaarTotaalHeeft geen examen behaald</v>
      </c>
      <c r="B71" s="162" t="s">
        <v>6</v>
      </c>
      <c r="C71" s="163">
        <v>42522</v>
      </c>
      <c r="D71" s="162" t="s">
        <v>7</v>
      </c>
      <c r="E71" s="162" t="s">
        <v>28</v>
      </c>
      <c r="F71" s="162" t="s">
        <v>26</v>
      </c>
      <c r="G71" s="162" t="s">
        <v>8</v>
      </c>
      <c r="H71" s="162" t="s">
        <v>34</v>
      </c>
      <c r="I71" s="178">
        <v>5</v>
      </c>
      <c r="J71" s="19"/>
      <c r="K71" s="2"/>
      <c r="L71" s="2"/>
      <c r="M71" s="2"/>
      <c r="N71" s="2"/>
      <c r="O71" s="2"/>
    </row>
    <row r="72" spans="1:15" x14ac:dyDescent="0.25">
      <c r="A72" s="65" t="str">
        <f t="shared" si="1"/>
        <v>Cohort 201442522Den HaagMan0 tot 23 jaarSyriëTotaal</v>
      </c>
      <c r="B72" s="162" t="s">
        <v>6</v>
      </c>
      <c r="C72" s="163">
        <v>42522</v>
      </c>
      <c r="D72" s="162" t="s">
        <v>7</v>
      </c>
      <c r="E72" s="162" t="s">
        <v>28</v>
      </c>
      <c r="F72" s="162" t="s">
        <v>26</v>
      </c>
      <c r="G72" s="162" t="s">
        <v>23</v>
      </c>
      <c r="H72" s="162" t="s">
        <v>8</v>
      </c>
      <c r="I72" s="178">
        <v>5</v>
      </c>
      <c r="J72" s="19"/>
      <c r="K72" s="2"/>
      <c r="L72" s="2"/>
      <c r="M72" s="2"/>
      <c r="N72" s="2"/>
      <c r="O72" s="2"/>
    </row>
    <row r="73" spans="1:15" x14ac:dyDescent="0.25">
      <c r="A73" s="65" t="str">
        <f t="shared" si="1"/>
        <v>Cohort 201442522Den HaagMan0 tot 23 jaarSyriëNT2-examen behaald</v>
      </c>
      <c r="B73" s="162" t="s">
        <v>6</v>
      </c>
      <c r="C73" s="163">
        <v>42522</v>
      </c>
      <c r="D73" s="162" t="s">
        <v>7</v>
      </c>
      <c r="E73" s="162" t="s">
        <v>28</v>
      </c>
      <c r="F73" s="162" t="s">
        <v>26</v>
      </c>
      <c r="G73" s="162" t="s">
        <v>23</v>
      </c>
      <c r="H73" s="162" t="s">
        <v>32</v>
      </c>
      <c r="I73" s="178">
        <v>0</v>
      </c>
      <c r="J73" s="19"/>
      <c r="K73" s="2"/>
      <c r="L73" s="2"/>
      <c r="M73" s="2"/>
      <c r="N73" s="2"/>
      <c r="O73" s="2"/>
    </row>
    <row r="74" spans="1:15" x14ac:dyDescent="0.25">
      <c r="A74" s="65" t="str">
        <f t="shared" si="1"/>
        <v>Cohort 201442522Den HaagMan0 tot 23 jaarSyriëInburgeringsexamen behaald</v>
      </c>
      <c r="B74" s="162" t="s">
        <v>6</v>
      </c>
      <c r="C74" s="163">
        <v>42522</v>
      </c>
      <c r="D74" s="162" t="s">
        <v>7</v>
      </c>
      <c r="E74" s="162" t="s">
        <v>28</v>
      </c>
      <c r="F74" s="162" t="s">
        <v>26</v>
      </c>
      <c r="G74" s="162" t="s">
        <v>23</v>
      </c>
      <c r="H74" s="162" t="s">
        <v>33</v>
      </c>
      <c r="I74" s="178">
        <v>0</v>
      </c>
      <c r="J74" s="19"/>
      <c r="K74" s="2"/>
      <c r="L74" s="2"/>
      <c r="M74" s="2"/>
      <c r="N74" s="2"/>
      <c r="O74" s="2"/>
    </row>
    <row r="75" spans="1:15" x14ac:dyDescent="0.25">
      <c r="A75" s="65" t="str">
        <f t="shared" si="1"/>
        <v>Cohort 201442522Den HaagMan0 tot 23 jaarSyriëHeeft geen examen behaald</v>
      </c>
      <c r="B75" s="162" t="s">
        <v>6</v>
      </c>
      <c r="C75" s="163">
        <v>42522</v>
      </c>
      <c r="D75" s="162" t="s">
        <v>7</v>
      </c>
      <c r="E75" s="162" t="s">
        <v>28</v>
      </c>
      <c r="F75" s="162" t="s">
        <v>26</v>
      </c>
      <c r="G75" s="162" t="s">
        <v>23</v>
      </c>
      <c r="H75" s="162" t="s">
        <v>34</v>
      </c>
      <c r="I75" s="178">
        <v>0</v>
      </c>
      <c r="J75" s="19"/>
      <c r="K75" s="2"/>
      <c r="L75" s="2"/>
      <c r="M75" s="2"/>
      <c r="N75" s="2"/>
      <c r="O75" s="2"/>
    </row>
    <row r="76" spans="1:15" x14ac:dyDescent="0.25">
      <c r="A76" s="65" t="str">
        <f t="shared" si="1"/>
        <v>Cohort 201442522Den HaagMan0 tot 23 jaarEritreaTotaal</v>
      </c>
      <c r="B76" s="162" t="s">
        <v>6</v>
      </c>
      <c r="C76" s="163">
        <v>42522</v>
      </c>
      <c r="D76" s="162" t="s">
        <v>7</v>
      </c>
      <c r="E76" s="162" t="s">
        <v>28</v>
      </c>
      <c r="F76" s="162" t="s">
        <v>26</v>
      </c>
      <c r="G76" s="162" t="s">
        <v>24</v>
      </c>
      <c r="H76" s="162" t="s">
        <v>8</v>
      </c>
      <c r="I76" s="178">
        <v>0</v>
      </c>
      <c r="J76" s="19"/>
      <c r="K76" s="2"/>
      <c r="L76" s="2"/>
      <c r="M76" s="2"/>
      <c r="N76" s="2"/>
      <c r="O76" s="2"/>
    </row>
    <row r="77" spans="1:15" x14ac:dyDescent="0.25">
      <c r="A77" s="65" t="str">
        <f t="shared" si="1"/>
        <v>Cohort 201442522Den HaagMan0 tot 23 jaarEritreaNT2-examen behaald</v>
      </c>
      <c r="B77" s="162" t="s">
        <v>6</v>
      </c>
      <c r="C77" s="163">
        <v>42522</v>
      </c>
      <c r="D77" s="162" t="s">
        <v>7</v>
      </c>
      <c r="E77" s="162" t="s">
        <v>28</v>
      </c>
      <c r="F77" s="162" t="s">
        <v>26</v>
      </c>
      <c r="G77" s="162" t="s">
        <v>24</v>
      </c>
      <c r="H77" s="162" t="s">
        <v>32</v>
      </c>
      <c r="I77" s="178">
        <v>0</v>
      </c>
      <c r="J77" s="19"/>
      <c r="K77" s="2"/>
      <c r="L77" s="2"/>
      <c r="M77" s="2"/>
      <c r="N77" s="2"/>
      <c r="O77" s="2"/>
    </row>
    <row r="78" spans="1:15" x14ac:dyDescent="0.25">
      <c r="A78" s="65" t="str">
        <f t="shared" si="1"/>
        <v>Cohort 201442522Den HaagMan0 tot 23 jaarEritreaInburgeringsexamen behaald</v>
      </c>
      <c r="B78" s="162" t="s">
        <v>6</v>
      </c>
      <c r="C78" s="163">
        <v>42522</v>
      </c>
      <c r="D78" s="162" t="s">
        <v>7</v>
      </c>
      <c r="E78" s="162" t="s">
        <v>28</v>
      </c>
      <c r="F78" s="162" t="s">
        <v>26</v>
      </c>
      <c r="G78" s="162" t="s">
        <v>24</v>
      </c>
      <c r="H78" s="162" t="s">
        <v>33</v>
      </c>
      <c r="I78" s="178">
        <v>0</v>
      </c>
      <c r="J78" s="19"/>
      <c r="K78" s="2"/>
      <c r="L78" s="2"/>
      <c r="M78" s="2"/>
      <c r="N78" s="2"/>
      <c r="O78" s="2"/>
    </row>
    <row r="79" spans="1:15" x14ac:dyDescent="0.25">
      <c r="A79" s="65" t="str">
        <f t="shared" si="1"/>
        <v>Cohort 201442522Den HaagMan0 tot 23 jaarEritreaHeeft geen examen behaald</v>
      </c>
      <c r="B79" s="162" t="s">
        <v>6</v>
      </c>
      <c r="C79" s="163">
        <v>42522</v>
      </c>
      <c r="D79" s="162" t="s">
        <v>7</v>
      </c>
      <c r="E79" s="162" t="s">
        <v>28</v>
      </c>
      <c r="F79" s="162" t="s">
        <v>26</v>
      </c>
      <c r="G79" s="162" t="s">
        <v>24</v>
      </c>
      <c r="H79" s="162" t="s">
        <v>34</v>
      </c>
      <c r="I79" s="178">
        <v>0</v>
      </c>
      <c r="J79" s="19"/>
      <c r="K79" s="2"/>
      <c r="L79" s="2"/>
      <c r="M79" s="2"/>
      <c r="N79" s="2"/>
      <c r="O79" s="2"/>
    </row>
    <row r="80" spans="1:15" x14ac:dyDescent="0.25">
      <c r="A80" s="65" t="str">
        <f t="shared" si="1"/>
        <v>Cohort 201442522Den HaagMan0 tot 23 jaarOverigTotaal</v>
      </c>
      <c r="B80" s="162" t="s">
        <v>6</v>
      </c>
      <c r="C80" s="163">
        <v>42522</v>
      </c>
      <c r="D80" s="162" t="s">
        <v>7</v>
      </c>
      <c r="E80" s="162" t="s">
        <v>28</v>
      </c>
      <c r="F80" s="162" t="s">
        <v>26</v>
      </c>
      <c r="G80" s="162" t="s">
        <v>25</v>
      </c>
      <c r="H80" s="162" t="s">
        <v>8</v>
      </c>
      <c r="I80" s="178">
        <v>5</v>
      </c>
      <c r="J80" s="19"/>
      <c r="K80" s="2"/>
      <c r="L80" s="2"/>
      <c r="M80" s="2"/>
      <c r="N80" s="2"/>
      <c r="O80" s="2"/>
    </row>
    <row r="81" spans="1:15" x14ac:dyDescent="0.25">
      <c r="A81" s="65" t="str">
        <f t="shared" si="1"/>
        <v>Cohort 201442522Den HaagMan0 tot 23 jaarOverigNT2-examen behaald</v>
      </c>
      <c r="B81" s="162" t="s">
        <v>6</v>
      </c>
      <c r="C81" s="163">
        <v>42522</v>
      </c>
      <c r="D81" s="162" t="s">
        <v>7</v>
      </c>
      <c r="E81" s="162" t="s">
        <v>28</v>
      </c>
      <c r="F81" s="162" t="s">
        <v>26</v>
      </c>
      <c r="G81" s="162" t="s">
        <v>25</v>
      </c>
      <c r="H81" s="162" t="s">
        <v>32</v>
      </c>
      <c r="I81" s="178">
        <v>0</v>
      </c>
      <c r="J81" s="19"/>
      <c r="K81" s="2"/>
      <c r="L81" s="2"/>
      <c r="M81" s="2"/>
      <c r="N81" s="2"/>
      <c r="O81" s="2"/>
    </row>
    <row r="82" spans="1:15" x14ac:dyDescent="0.25">
      <c r="A82" s="65" t="str">
        <f t="shared" si="1"/>
        <v>Cohort 201442522Den HaagMan0 tot 23 jaarOverigInburgeringsexamen behaald</v>
      </c>
      <c r="B82" s="162" t="s">
        <v>6</v>
      </c>
      <c r="C82" s="163">
        <v>42522</v>
      </c>
      <c r="D82" s="162" t="s">
        <v>7</v>
      </c>
      <c r="E82" s="162" t="s">
        <v>28</v>
      </c>
      <c r="F82" s="162" t="s">
        <v>26</v>
      </c>
      <c r="G82" s="162" t="s">
        <v>25</v>
      </c>
      <c r="H82" s="162" t="s">
        <v>33</v>
      </c>
      <c r="I82" s="178">
        <v>0</v>
      </c>
      <c r="J82" s="19"/>
      <c r="K82" s="2"/>
      <c r="L82" s="2"/>
      <c r="M82" s="2"/>
      <c r="N82" s="2"/>
      <c r="O82" s="2"/>
    </row>
    <row r="83" spans="1:15" x14ac:dyDescent="0.25">
      <c r="A83" s="65" t="str">
        <f t="shared" si="1"/>
        <v>Cohort 201442522Den HaagMan0 tot 23 jaarOverigHeeft geen examen behaald</v>
      </c>
      <c r="B83" s="162" t="s">
        <v>6</v>
      </c>
      <c r="C83" s="163">
        <v>42522</v>
      </c>
      <c r="D83" s="162" t="s">
        <v>7</v>
      </c>
      <c r="E83" s="162" t="s">
        <v>28</v>
      </c>
      <c r="F83" s="162" t="s">
        <v>26</v>
      </c>
      <c r="G83" s="162" t="s">
        <v>25</v>
      </c>
      <c r="H83" s="162" t="s">
        <v>34</v>
      </c>
      <c r="I83" s="178">
        <v>5</v>
      </c>
      <c r="J83" s="19"/>
      <c r="K83" s="2"/>
      <c r="L83" s="2"/>
      <c r="M83" s="2"/>
      <c r="N83" s="2"/>
      <c r="O83" s="2"/>
    </row>
    <row r="84" spans="1:15" x14ac:dyDescent="0.25">
      <c r="A84" s="65" t="str">
        <f t="shared" si="1"/>
        <v>Cohort 201442522Den HaagMan23 jaar of ouderTotaalTotaal</v>
      </c>
      <c r="B84" s="162" t="s">
        <v>6</v>
      </c>
      <c r="C84" s="163">
        <v>42522</v>
      </c>
      <c r="D84" s="162" t="s">
        <v>7</v>
      </c>
      <c r="E84" s="162" t="s">
        <v>28</v>
      </c>
      <c r="F84" s="162" t="s">
        <v>27</v>
      </c>
      <c r="G84" s="162" t="s">
        <v>8</v>
      </c>
      <c r="H84" s="162" t="s">
        <v>8</v>
      </c>
      <c r="I84" s="178">
        <v>50</v>
      </c>
      <c r="J84" s="19"/>
      <c r="K84" s="2"/>
      <c r="L84" s="2"/>
      <c r="M84" s="2"/>
      <c r="N84" s="2"/>
      <c r="O84" s="2"/>
    </row>
    <row r="85" spans="1:15" x14ac:dyDescent="0.25">
      <c r="A85" s="65" t="str">
        <f t="shared" si="1"/>
        <v>Cohort 201442522Den HaagMan23 jaar of ouderTotaalNT2-examen behaald</v>
      </c>
      <c r="B85" s="162" t="s">
        <v>6</v>
      </c>
      <c r="C85" s="163">
        <v>42522</v>
      </c>
      <c r="D85" s="162" t="s">
        <v>7</v>
      </c>
      <c r="E85" s="162" t="s">
        <v>28</v>
      </c>
      <c r="F85" s="162" t="s">
        <v>27</v>
      </c>
      <c r="G85" s="162" t="s">
        <v>8</v>
      </c>
      <c r="H85" s="162" t="s">
        <v>32</v>
      </c>
      <c r="I85" s="178">
        <v>0</v>
      </c>
      <c r="J85" s="19"/>
      <c r="K85" s="2"/>
      <c r="L85" s="2"/>
      <c r="M85" s="2"/>
      <c r="N85" s="2"/>
      <c r="O85" s="2"/>
    </row>
    <row r="86" spans="1:15" x14ac:dyDescent="0.25">
      <c r="A86" s="65" t="str">
        <f t="shared" si="1"/>
        <v>Cohort 201442522Den HaagMan23 jaar of ouderTotaalInburgeringsexamen behaald</v>
      </c>
      <c r="B86" s="162" t="s">
        <v>6</v>
      </c>
      <c r="C86" s="163">
        <v>42522</v>
      </c>
      <c r="D86" s="162" t="s">
        <v>7</v>
      </c>
      <c r="E86" s="162" t="s">
        <v>28</v>
      </c>
      <c r="F86" s="162" t="s">
        <v>27</v>
      </c>
      <c r="G86" s="162" t="s">
        <v>8</v>
      </c>
      <c r="H86" s="162" t="s">
        <v>33</v>
      </c>
      <c r="I86" s="178">
        <v>20</v>
      </c>
      <c r="J86" s="19"/>
      <c r="K86" s="2"/>
      <c r="L86" s="2"/>
      <c r="M86" s="2"/>
      <c r="N86" s="2"/>
      <c r="O86" s="2"/>
    </row>
    <row r="87" spans="1:15" x14ac:dyDescent="0.25">
      <c r="A87" s="65" t="str">
        <f t="shared" si="1"/>
        <v>Cohort 201442522Den HaagMan23 jaar of ouderTotaalHeeft geen examen behaald</v>
      </c>
      <c r="B87" s="162" t="s">
        <v>6</v>
      </c>
      <c r="C87" s="163">
        <v>42522</v>
      </c>
      <c r="D87" s="162" t="s">
        <v>7</v>
      </c>
      <c r="E87" s="162" t="s">
        <v>28</v>
      </c>
      <c r="F87" s="162" t="s">
        <v>27</v>
      </c>
      <c r="G87" s="162" t="s">
        <v>8</v>
      </c>
      <c r="H87" s="162" t="s">
        <v>34</v>
      </c>
      <c r="I87" s="178">
        <v>25</v>
      </c>
      <c r="J87" s="19"/>
      <c r="K87" s="2"/>
      <c r="L87" s="2"/>
      <c r="M87" s="2"/>
      <c r="N87" s="2"/>
      <c r="O87" s="2"/>
    </row>
    <row r="88" spans="1:15" x14ac:dyDescent="0.25">
      <c r="A88" s="65" t="str">
        <f t="shared" si="1"/>
        <v>Cohort 201442522Den HaagMan23 jaar of ouderSyriëTotaal</v>
      </c>
      <c r="B88" s="162" t="s">
        <v>6</v>
      </c>
      <c r="C88" s="163">
        <v>42522</v>
      </c>
      <c r="D88" s="162" t="s">
        <v>7</v>
      </c>
      <c r="E88" s="162" t="s">
        <v>28</v>
      </c>
      <c r="F88" s="162" t="s">
        <v>27</v>
      </c>
      <c r="G88" s="162" t="s">
        <v>23</v>
      </c>
      <c r="H88" s="162" t="s">
        <v>8</v>
      </c>
      <c r="I88" s="178">
        <v>15</v>
      </c>
      <c r="J88" s="19"/>
      <c r="K88" s="2"/>
      <c r="L88" s="2"/>
      <c r="M88" s="2"/>
      <c r="N88" s="2"/>
      <c r="O88" s="2"/>
    </row>
    <row r="89" spans="1:15" x14ac:dyDescent="0.25">
      <c r="A89" s="65" t="str">
        <f t="shared" si="1"/>
        <v>Cohort 201442522Den HaagMan23 jaar of ouderSyriëNT2-examen behaald</v>
      </c>
      <c r="B89" s="162" t="s">
        <v>6</v>
      </c>
      <c r="C89" s="163">
        <v>42522</v>
      </c>
      <c r="D89" s="162" t="s">
        <v>7</v>
      </c>
      <c r="E89" s="162" t="s">
        <v>28</v>
      </c>
      <c r="F89" s="162" t="s">
        <v>27</v>
      </c>
      <c r="G89" s="162" t="s">
        <v>23</v>
      </c>
      <c r="H89" s="162" t="s">
        <v>32</v>
      </c>
      <c r="I89" s="178">
        <v>0</v>
      </c>
      <c r="J89" s="19"/>
      <c r="K89" s="2"/>
      <c r="L89" s="2"/>
      <c r="M89" s="2"/>
      <c r="N89" s="2"/>
      <c r="O89" s="2"/>
    </row>
    <row r="90" spans="1:15" x14ac:dyDescent="0.25">
      <c r="A90" s="65" t="str">
        <f t="shared" si="1"/>
        <v>Cohort 201442522Den HaagMan23 jaar of ouderSyriëInburgeringsexamen behaald</v>
      </c>
      <c r="B90" s="162" t="s">
        <v>6</v>
      </c>
      <c r="C90" s="163">
        <v>42522</v>
      </c>
      <c r="D90" s="162" t="s">
        <v>7</v>
      </c>
      <c r="E90" s="162" t="s">
        <v>28</v>
      </c>
      <c r="F90" s="162" t="s">
        <v>27</v>
      </c>
      <c r="G90" s="162" t="s">
        <v>23</v>
      </c>
      <c r="H90" s="162" t="s">
        <v>33</v>
      </c>
      <c r="I90" s="178">
        <v>10</v>
      </c>
      <c r="J90" s="19"/>
      <c r="K90" s="2"/>
      <c r="L90" s="2"/>
      <c r="M90" s="2"/>
      <c r="N90" s="2"/>
      <c r="O90" s="2"/>
    </row>
    <row r="91" spans="1:15" x14ac:dyDescent="0.25">
      <c r="A91" s="65" t="str">
        <f t="shared" si="1"/>
        <v>Cohort 201442522Den HaagMan23 jaar of ouderSyriëHeeft geen examen behaald</v>
      </c>
      <c r="B91" s="162" t="s">
        <v>6</v>
      </c>
      <c r="C91" s="163">
        <v>42522</v>
      </c>
      <c r="D91" s="162" t="s">
        <v>7</v>
      </c>
      <c r="E91" s="162" t="s">
        <v>28</v>
      </c>
      <c r="F91" s="162" t="s">
        <v>27</v>
      </c>
      <c r="G91" s="162" t="s">
        <v>23</v>
      </c>
      <c r="H91" s="162" t="s">
        <v>34</v>
      </c>
      <c r="I91" s="178">
        <v>5</v>
      </c>
      <c r="J91" s="19"/>
      <c r="K91" s="2"/>
      <c r="L91" s="2"/>
      <c r="M91" s="2"/>
      <c r="N91" s="2"/>
      <c r="O91" s="2"/>
    </row>
    <row r="92" spans="1:15" x14ac:dyDescent="0.25">
      <c r="A92" s="65" t="str">
        <f t="shared" si="1"/>
        <v>Cohort 201442522Den HaagMan23 jaar of ouderEritreaTotaal</v>
      </c>
      <c r="B92" s="162" t="s">
        <v>6</v>
      </c>
      <c r="C92" s="163">
        <v>42522</v>
      </c>
      <c r="D92" s="162" t="s">
        <v>7</v>
      </c>
      <c r="E92" s="162" t="s">
        <v>28</v>
      </c>
      <c r="F92" s="162" t="s">
        <v>27</v>
      </c>
      <c r="G92" s="162" t="s">
        <v>24</v>
      </c>
      <c r="H92" s="162" t="s">
        <v>8</v>
      </c>
      <c r="I92" s="178">
        <v>10</v>
      </c>
      <c r="J92" s="19"/>
      <c r="K92" s="2"/>
      <c r="L92" s="2"/>
      <c r="M92" s="2"/>
      <c r="N92" s="2"/>
      <c r="O92" s="2"/>
    </row>
    <row r="93" spans="1:15" x14ac:dyDescent="0.25">
      <c r="A93" s="65" t="str">
        <f t="shared" si="1"/>
        <v>Cohort 201442522Den HaagMan23 jaar of ouderEritreaNT2-examen behaald</v>
      </c>
      <c r="B93" s="162" t="s">
        <v>6</v>
      </c>
      <c r="C93" s="163">
        <v>42522</v>
      </c>
      <c r="D93" s="162" t="s">
        <v>7</v>
      </c>
      <c r="E93" s="162" t="s">
        <v>28</v>
      </c>
      <c r="F93" s="162" t="s">
        <v>27</v>
      </c>
      <c r="G93" s="162" t="s">
        <v>24</v>
      </c>
      <c r="H93" s="162" t="s">
        <v>32</v>
      </c>
      <c r="I93" s="178">
        <v>0</v>
      </c>
      <c r="J93" s="19"/>
      <c r="K93" s="2"/>
      <c r="L93" s="2"/>
      <c r="M93" s="2"/>
      <c r="N93" s="2"/>
      <c r="O93" s="2"/>
    </row>
    <row r="94" spans="1:15" x14ac:dyDescent="0.25">
      <c r="A94" s="65" t="str">
        <f t="shared" si="1"/>
        <v>Cohort 201442522Den HaagMan23 jaar of ouderEritreaInburgeringsexamen behaald</v>
      </c>
      <c r="B94" s="162" t="s">
        <v>6</v>
      </c>
      <c r="C94" s="163">
        <v>42522</v>
      </c>
      <c r="D94" s="162" t="s">
        <v>7</v>
      </c>
      <c r="E94" s="162" t="s">
        <v>28</v>
      </c>
      <c r="F94" s="162" t="s">
        <v>27</v>
      </c>
      <c r="G94" s="162" t="s">
        <v>24</v>
      </c>
      <c r="H94" s="162" t="s">
        <v>33</v>
      </c>
      <c r="I94" s="178">
        <v>5</v>
      </c>
      <c r="J94" s="19"/>
      <c r="K94" s="2"/>
      <c r="L94" s="2"/>
      <c r="M94" s="2"/>
      <c r="N94" s="2"/>
      <c r="O94" s="2"/>
    </row>
    <row r="95" spans="1:15" x14ac:dyDescent="0.25">
      <c r="A95" s="65" t="str">
        <f t="shared" si="1"/>
        <v>Cohort 201442522Den HaagMan23 jaar of ouderEritreaHeeft geen examen behaald</v>
      </c>
      <c r="B95" s="162" t="s">
        <v>6</v>
      </c>
      <c r="C95" s="163">
        <v>42522</v>
      </c>
      <c r="D95" s="162" t="s">
        <v>7</v>
      </c>
      <c r="E95" s="162" t="s">
        <v>28</v>
      </c>
      <c r="F95" s="162" t="s">
        <v>27</v>
      </c>
      <c r="G95" s="162" t="s">
        <v>24</v>
      </c>
      <c r="H95" s="162" t="s">
        <v>34</v>
      </c>
      <c r="I95" s="178">
        <v>5</v>
      </c>
      <c r="J95" s="19"/>
      <c r="K95" s="2"/>
      <c r="L95" s="2"/>
      <c r="M95" s="2"/>
      <c r="N95" s="2"/>
      <c r="O95" s="2"/>
    </row>
    <row r="96" spans="1:15" x14ac:dyDescent="0.25">
      <c r="A96" s="65" t="str">
        <f t="shared" si="1"/>
        <v>Cohort 201442522Den HaagMan23 jaar of ouderOverigTotaal</v>
      </c>
      <c r="B96" s="162" t="s">
        <v>6</v>
      </c>
      <c r="C96" s="163">
        <v>42522</v>
      </c>
      <c r="D96" s="162" t="s">
        <v>7</v>
      </c>
      <c r="E96" s="162" t="s">
        <v>28</v>
      </c>
      <c r="F96" s="162" t="s">
        <v>27</v>
      </c>
      <c r="G96" s="162" t="s">
        <v>25</v>
      </c>
      <c r="H96" s="162" t="s">
        <v>8</v>
      </c>
      <c r="I96" s="178">
        <v>25</v>
      </c>
      <c r="J96" s="19"/>
      <c r="K96" s="2"/>
      <c r="L96" s="2"/>
      <c r="M96" s="2"/>
      <c r="N96" s="2"/>
      <c r="O96" s="2"/>
    </row>
    <row r="97" spans="1:15" x14ac:dyDescent="0.25">
      <c r="A97" s="65" t="str">
        <f t="shared" si="1"/>
        <v>Cohort 201442522Den HaagMan23 jaar of ouderOverigNT2-examen behaald</v>
      </c>
      <c r="B97" s="162" t="s">
        <v>6</v>
      </c>
      <c r="C97" s="163">
        <v>42522</v>
      </c>
      <c r="D97" s="162" t="s">
        <v>7</v>
      </c>
      <c r="E97" s="162" t="s">
        <v>28</v>
      </c>
      <c r="F97" s="162" t="s">
        <v>27</v>
      </c>
      <c r="G97" s="162" t="s">
        <v>25</v>
      </c>
      <c r="H97" s="162" t="s">
        <v>32</v>
      </c>
      <c r="I97" s="178">
        <v>0</v>
      </c>
      <c r="J97" s="19"/>
      <c r="K97" s="2"/>
      <c r="L97" s="2"/>
      <c r="M97" s="2"/>
      <c r="N97" s="2"/>
      <c r="O97" s="2"/>
    </row>
    <row r="98" spans="1:15" x14ac:dyDescent="0.25">
      <c r="A98" s="65" t="str">
        <f t="shared" si="1"/>
        <v>Cohort 201442522Den HaagMan23 jaar of ouderOverigInburgeringsexamen behaald</v>
      </c>
      <c r="B98" s="162" t="s">
        <v>6</v>
      </c>
      <c r="C98" s="163">
        <v>42522</v>
      </c>
      <c r="D98" s="162" t="s">
        <v>7</v>
      </c>
      <c r="E98" s="162" t="s">
        <v>28</v>
      </c>
      <c r="F98" s="162" t="s">
        <v>27</v>
      </c>
      <c r="G98" s="162" t="s">
        <v>25</v>
      </c>
      <c r="H98" s="162" t="s">
        <v>33</v>
      </c>
      <c r="I98" s="178">
        <v>10</v>
      </c>
      <c r="J98" s="19"/>
      <c r="K98" s="2"/>
      <c r="L98" s="2"/>
      <c r="M98" s="2"/>
      <c r="N98" s="2"/>
      <c r="O98" s="2"/>
    </row>
    <row r="99" spans="1:15" x14ac:dyDescent="0.25">
      <c r="A99" s="65" t="str">
        <f t="shared" si="1"/>
        <v>Cohort 201442522Den HaagMan23 jaar of ouderOverigHeeft geen examen behaald</v>
      </c>
      <c r="B99" s="159" t="s">
        <v>6</v>
      </c>
      <c r="C99" s="166">
        <v>42522</v>
      </c>
      <c r="D99" s="159" t="s">
        <v>7</v>
      </c>
      <c r="E99" s="159" t="s">
        <v>28</v>
      </c>
      <c r="F99" s="159" t="s">
        <v>27</v>
      </c>
      <c r="G99" s="159" t="s">
        <v>25</v>
      </c>
      <c r="H99" s="159" t="s">
        <v>34</v>
      </c>
      <c r="I99" s="178">
        <v>15</v>
      </c>
      <c r="J99" s="19"/>
    </row>
    <row r="100" spans="1:15" x14ac:dyDescent="0.25">
      <c r="A100" s="65" t="str">
        <f t="shared" si="1"/>
        <v>Cohort 201442522Den HaagVrouwTotaalTotaalTotaal</v>
      </c>
      <c r="B100" s="167" t="s">
        <v>6</v>
      </c>
      <c r="C100" s="168">
        <v>42522</v>
      </c>
      <c r="D100" s="167" t="s">
        <v>7</v>
      </c>
      <c r="E100" s="159" t="s">
        <v>29</v>
      </c>
      <c r="F100" s="159" t="s">
        <v>8</v>
      </c>
      <c r="G100" s="159" t="s">
        <v>8</v>
      </c>
      <c r="H100" s="159" t="s">
        <v>8</v>
      </c>
      <c r="I100" s="178">
        <v>30</v>
      </c>
      <c r="J100" s="19"/>
    </row>
    <row r="101" spans="1:15" x14ac:dyDescent="0.25">
      <c r="A101" s="65" t="str">
        <f t="shared" si="1"/>
        <v>Cohort 201442522Den HaagVrouwTotaalTotaalNT2-examen behaald</v>
      </c>
      <c r="B101" s="169" t="s">
        <v>6</v>
      </c>
      <c r="C101" s="168">
        <v>42522</v>
      </c>
      <c r="D101" s="169" t="s">
        <v>7</v>
      </c>
      <c r="E101" s="159" t="s">
        <v>29</v>
      </c>
      <c r="F101" s="159" t="s">
        <v>8</v>
      </c>
      <c r="G101" s="159" t="s">
        <v>8</v>
      </c>
      <c r="H101" s="159" t="s">
        <v>32</v>
      </c>
      <c r="I101" s="178">
        <v>0</v>
      </c>
      <c r="J101" s="19"/>
    </row>
    <row r="102" spans="1:15" x14ac:dyDescent="0.25">
      <c r="A102" s="65" t="str">
        <f t="shared" si="1"/>
        <v>Cohort 201442522Den HaagVrouwTotaalTotaalInburgeringsexamen behaald</v>
      </c>
      <c r="B102" s="167" t="s">
        <v>6</v>
      </c>
      <c r="C102" s="168">
        <v>42522</v>
      </c>
      <c r="D102" s="167" t="s">
        <v>7</v>
      </c>
      <c r="E102" s="159" t="s">
        <v>29</v>
      </c>
      <c r="F102" s="159" t="s">
        <v>8</v>
      </c>
      <c r="G102" s="159" t="s">
        <v>8</v>
      </c>
      <c r="H102" s="159" t="s">
        <v>33</v>
      </c>
      <c r="I102" s="178">
        <v>10</v>
      </c>
      <c r="J102" s="19"/>
    </row>
    <row r="103" spans="1:15" x14ac:dyDescent="0.25">
      <c r="A103" s="65" t="str">
        <f t="shared" si="1"/>
        <v>Cohort 201442522Den HaagVrouwTotaalTotaalHeeft geen examen behaald</v>
      </c>
      <c r="B103" s="167" t="s">
        <v>6</v>
      </c>
      <c r="C103" s="168">
        <v>42522</v>
      </c>
      <c r="D103" s="167" t="s">
        <v>7</v>
      </c>
      <c r="E103" s="159" t="s">
        <v>29</v>
      </c>
      <c r="F103" s="159" t="s">
        <v>8</v>
      </c>
      <c r="G103" s="159" t="s">
        <v>8</v>
      </c>
      <c r="H103" s="159" t="s">
        <v>34</v>
      </c>
      <c r="I103" s="178">
        <v>15</v>
      </c>
      <c r="J103" s="19"/>
    </row>
    <row r="104" spans="1:15" x14ac:dyDescent="0.25">
      <c r="A104" s="65" t="str">
        <f t="shared" si="1"/>
        <v>Cohort 201442522Den HaagVrouwTotaalSyriëTotaal</v>
      </c>
      <c r="B104" s="159" t="s">
        <v>6</v>
      </c>
      <c r="C104" s="166">
        <v>42522</v>
      </c>
      <c r="D104" s="159" t="s">
        <v>7</v>
      </c>
      <c r="E104" s="159" t="s">
        <v>29</v>
      </c>
      <c r="F104" s="159" t="s">
        <v>8</v>
      </c>
      <c r="G104" s="159" t="s">
        <v>23</v>
      </c>
      <c r="H104" s="159" t="s">
        <v>8</v>
      </c>
      <c r="I104" s="178">
        <v>5</v>
      </c>
      <c r="J104" s="19"/>
    </row>
    <row r="105" spans="1:15" x14ac:dyDescent="0.25">
      <c r="A105" s="65" t="str">
        <f t="shared" si="1"/>
        <v>Cohort 201442522Den HaagVrouwTotaalSyriëNT2-examen behaald</v>
      </c>
      <c r="B105" s="159" t="s">
        <v>6</v>
      </c>
      <c r="C105" s="166">
        <v>42522</v>
      </c>
      <c r="D105" s="159" t="s">
        <v>7</v>
      </c>
      <c r="E105" s="159" t="s">
        <v>29</v>
      </c>
      <c r="F105" s="159" t="s">
        <v>8</v>
      </c>
      <c r="G105" s="159" t="s">
        <v>23</v>
      </c>
      <c r="H105" s="159" t="s">
        <v>32</v>
      </c>
      <c r="I105" s="178">
        <v>0</v>
      </c>
      <c r="J105" s="19"/>
    </row>
    <row r="106" spans="1:15" x14ac:dyDescent="0.25">
      <c r="A106" s="65" t="str">
        <f t="shared" si="1"/>
        <v>Cohort 201442522Den HaagVrouwTotaalSyriëInburgeringsexamen behaald</v>
      </c>
      <c r="B106" s="159" t="s">
        <v>6</v>
      </c>
      <c r="C106" s="166">
        <v>42522</v>
      </c>
      <c r="D106" s="159" t="s">
        <v>7</v>
      </c>
      <c r="E106" s="159" t="s">
        <v>29</v>
      </c>
      <c r="F106" s="159" t="s">
        <v>8</v>
      </c>
      <c r="G106" s="159" t="s">
        <v>23</v>
      </c>
      <c r="H106" s="159" t="s">
        <v>33</v>
      </c>
      <c r="I106" s="178">
        <v>5</v>
      </c>
      <c r="J106" s="19"/>
    </row>
    <row r="107" spans="1:15" x14ac:dyDescent="0.25">
      <c r="A107" s="65" t="str">
        <f t="shared" si="1"/>
        <v>Cohort 201442522Den HaagVrouwTotaalSyriëHeeft geen examen behaald</v>
      </c>
      <c r="B107" s="159" t="s">
        <v>6</v>
      </c>
      <c r="C107" s="166">
        <v>42522</v>
      </c>
      <c r="D107" s="159" t="s">
        <v>7</v>
      </c>
      <c r="E107" s="159" t="s">
        <v>29</v>
      </c>
      <c r="F107" s="159" t="s">
        <v>8</v>
      </c>
      <c r="G107" s="159" t="s">
        <v>23</v>
      </c>
      <c r="H107" s="159" t="s">
        <v>34</v>
      </c>
      <c r="I107" s="178">
        <v>0</v>
      </c>
      <c r="J107" s="19"/>
    </row>
    <row r="108" spans="1:15" x14ac:dyDescent="0.25">
      <c r="A108" s="65" t="str">
        <f t="shared" si="1"/>
        <v>Cohort 201442522Den HaagVrouwTotaalEritreaTotaal</v>
      </c>
      <c r="B108" s="159" t="s">
        <v>6</v>
      </c>
      <c r="C108" s="166">
        <v>42522</v>
      </c>
      <c r="D108" s="159" t="s">
        <v>7</v>
      </c>
      <c r="E108" s="159" t="s">
        <v>29</v>
      </c>
      <c r="F108" s="159" t="s">
        <v>8</v>
      </c>
      <c r="G108" s="159" t="s">
        <v>24</v>
      </c>
      <c r="H108" s="159" t="s">
        <v>8</v>
      </c>
      <c r="I108" s="178">
        <v>0</v>
      </c>
      <c r="J108" s="19"/>
    </row>
    <row r="109" spans="1:15" x14ac:dyDescent="0.25">
      <c r="A109" s="65" t="str">
        <f t="shared" si="1"/>
        <v>Cohort 201442522Den HaagVrouwTotaalEritreaNT2-examen behaald</v>
      </c>
      <c r="B109" s="159" t="s">
        <v>6</v>
      </c>
      <c r="C109" s="166">
        <v>42522</v>
      </c>
      <c r="D109" s="159" t="s">
        <v>7</v>
      </c>
      <c r="E109" s="159" t="s">
        <v>29</v>
      </c>
      <c r="F109" s="159" t="s">
        <v>8</v>
      </c>
      <c r="G109" s="159" t="s">
        <v>24</v>
      </c>
      <c r="H109" s="159" t="s">
        <v>32</v>
      </c>
      <c r="I109" s="178">
        <v>0</v>
      </c>
      <c r="J109" s="19"/>
    </row>
    <row r="110" spans="1:15" x14ac:dyDescent="0.25">
      <c r="A110" s="65" t="str">
        <f t="shared" si="1"/>
        <v>Cohort 201442522Den HaagVrouwTotaalEritreaInburgeringsexamen behaald</v>
      </c>
      <c r="B110" s="159" t="s">
        <v>6</v>
      </c>
      <c r="C110" s="166">
        <v>42522</v>
      </c>
      <c r="D110" s="159" t="s">
        <v>7</v>
      </c>
      <c r="E110" s="159" t="s">
        <v>29</v>
      </c>
      <c r="F110" s="159" t="s">
        <v>8</v>
      </c>
      <c r="G110" s="159" t="s">
        <v>24</v>
      </c>
      <c r="H110" s="159" t="s">
        <v>33</v>
      </c>
      <c r="I110" s="178">
        <v>0</v>
      </c>
      <c r="J110" s="19"/>
    </row>
    <row r="111" spans="1:15" x14ac:dyDescent="0.25">
      <c r="A111" s="65" t="str">
        <f t="shared" si="1"/>
        <v>Cohort 201442522Den HaagVrouwTotaalEritreaHeeft geen examen behaald</v>
      </c>
      <c r="B111" s="159" t="s">
        <v>6</v>
      </c>
      <c r="C111" s="166">
        <v>42522</v>
      </c>
      <c r="D111" s="159" t="s">
        <v>7</v>
      </c>
      <c r="E111" s="159" t="s">
        <v>29</v>
      </c>
      <c r="F111" s="159" t="s">
        <v>8</v>
      </c>
      <c r="G111" s="159" t="s">
        <v>24</v>
      </c>
      <c r="H111" s="159" t="s">
        <v>34</v>
      </c>
      <c r="I111" s="178">
        <v>0</v>
      </c>
      <c r="J111" s="19"/>
    </row>
    <row r="112" spans="1:15" x14ac:dyDescent="0.25">
      <c r="A112" s="65" t="str">
        <f t="shared" si="1"/>
        <v>Cohort 201442522Den HaagVrouwTotaalOverigTotaal</v>
      </c>
      <c r="B112" s="159" t="s">
        <v>6</v>
      </c>
      <c r="C112" s="166">
        <v>42522</v>
      </c>
      <c r="D112" s="159" t="s">
        <v>7</v>
      </c>
      <c r="E112" s="159" t="s">
        <v>29</v>
      </c>
      <c r="F112" s="159" t="s">
        <v>8</v>
      </c>
      <c r="G112" s="159" t="s">
        <v>25</v>
      </c>
      <c r="H112" s="159" t="s">
        <v>8</v>
      </c>
      <c r="I112" s="178">
        <v>25</v>
      </c>
      <c r="J112" s="19"/>
    </row>
    <row r="113" spans="1:10" x14ac:dyDescent="0.25">
      <c r="A113" s="65" t="str">
        <f t="shared" si="1"/>
        <v>Cohort 201442522Den HaagVrouwTotaalOverigNT2-examen behaald</v>
      </c>
      <c r="B113" s="159" t="s">
        <v>6</v>
      </c>
      <c r="C113" s="166">
        <v>42522</v>
      </c>
      <c r="D113" s="159" t="s">
        <v>7</v>
      </c>
      <c r="E113" s="159" t="s">
        <v>29</v>
      </c>
      <c r="F113" s="159" t="s">
        <v>8</v>
      </c>
      <c r="G113" s="159" t="s">
        <v>25</v>
      </c>
      <c r="H113" s="159" t="s">
        <v>32</v>
      </c>
      <c r="I113" s="178">
        <v>0</v>
      </c>
      <c r="J113" s="19"/>
    </row>
    <row r="114" spans="1:10" x14ac:dyDescent="0.25">
      <c r="A114" s="65" t="str">
        <f t="shared" si="1"/>
        <v>Cohort 201442522Den HaagVrouwTotaalOverigInburgeringsexamen behaald</v>
      </c>
      <c r="B114" s="159" t="s">
        <v>6</v>
      </c>
      <c r="C114" s="166">
        <v>42522</v>
      </c>
      <c r="D114" s="159" t="s">
        <v>7</v>
      </c>
      <c r="E114" s="159" t="s">
        <v>29</v>
      </c>
      <c r="F114" s="159" t="s">
        <v>8</v>
      </c>
      <c r="G114" s="159" t="s">
        <v>25</v>
      </c>
      <c r="H114" s="159" t="s">
        <v>33</v>
      </c>
      <c r="I114" s="178">
        <v>10</v>
      </c>
      <c r="J114" s="19"/>
    </row>
    <row r="115" spans="1:10" x14ac:dyDescent="0.25">
      <c r="A115" s="65" t="str">
        <f t="shared" si="1"/>
        <v>Cohort 201442522Den HaagVrouwTotaalOverigHeeft geen examen behaald</v>
      </c>
      <c r="B115" s="159" t="s">
        <v>6</v>
      </c>
      <c r="C115" s="166">
        <v>42522</v>
      </c>
      <c r="D115" s="159" t="s">
        <v>7</v>
      </c>
      <c r="E115" s="159" t="s">
        <v>29</v>
      </c>
      <c r="F115" s="159" t="s">
        <v>8</v>
      </c>
      <c r="G115" s="159" t="s">
        <v>25</v>
      </c>
      <c r="H115" s="159" t="s">
        <v>34</v>
      </c>
      <c r="I115" s="178">
        <v>15</v>
      </c>
      <c r="J115" s="19"/>
    </row>
    <row r="116" spans="1:10" x14ac:dyDescent="0.25">
      <c r="A116" s="65" t="str">
        <f t="shared" si="1"/>
        <v>Cohort 201442522Den HaagVrouw0 tot 23 jaarTotaalTotaal</v>
      </c>
      <c r="B116" s="159" t="s">
        <v>6</v>
      </c>
      <c r="C116" s="166">
        <v>42522</v>
      </c>
      <c r="D116" s="159" t="s">
        <v>7</v>
      </c>
      <c r="E116" s="159" t="s">
        <v>29</v>
      </c>
      <c r="F116" s="159" t="s">
        <v>26</v>
      </c>
      <c r="G116" s="159" t="s">
        <v>8</v>
      </c>
      <c r="H116" s="159" t="s">
        <v>8</v>
      </c>
      <c r="I116" s="178">
        <v>5</v>
      </c>
      <c r="J116" s="19"/>
    </row>
    <row r="117" spans="1:10" x14ac:dyDescent="0.25">
      <c r="A117" s="65" t="str">
        <f t="shared" si="1"/>
        <v>Cohort 201442522Den HaagVrouw0 tot 23 jaarTotaalNT2-examen behaald</v>
      </c>
      <c r="B117" s="159" t="s">
        <v>6</v>
      </c>
      <c r="C117" s="166">
        <v>42522</v>
      </c>
      <c r="D117" s="159" t="s">
        <v>7</v>
      </c>
      <c r="E117" s="159" t="s">
        <v>29</v>
      </c>
      <c r="F117" s="159" t="s">
        <v>26</v>
      </c>
      <c r="G117" s="159" t="s">
        <v>8</v>
      </c>
      <c r="H117" s="159" t="s">
        <v>32</v>
      </c>
      <c r="I117" s="178">
        <v>0</v>
      </c>
      <c r="J117" s="19"/>
    </row>
    <row r="118" spans="1:10" x14ac:dyDescent="0.25">
      <c r="A118" s="65" t="str">
        <f t="shared" si="1"/>
        <v>Cohort 201442522Den HaagVrouw0 tot 23 jaarTotaalInburgeringsexamen behaald</v>
      </c>
      <c r="B118" s="159" t="s">
        <v>6</v>
      </c>
      <c r="C118" s="166">
        <v>42522</v>
      </c>
      <c r="D118" s="159" t="s">
        <v>7</v>
      </c>
      <c r="E118" s="159" t="s">
        <v>29</v>
      </c>
      <c r="F118" s="159" t="s">
        <v>26</v>
      </c>
      <c r="G118" s="159" t="s">
        <v>8</v>
      </c>
      <c r="H118" s="159" t="s">
        <v>33</v>
      </c>
      <c r="I118" s="178">
        <v>0</v>
      </c>
      <c r="J118" s="19"/>
    </row>
    <row r="119" spans="1:10" x14ac:dyDescent="0.25">
      <c r="A119" s="65" t="str">
        <f t="shared" si="1"/>
        <v>Cohort 201442522Den HaagVrouw0 tot 23 jaarTotaalHeeft geen examen behaald</v>
      </c>
      <c r="B119" s="159" t="s">
        <v>6</v>
      </c>
      <c r="C119" s="166">
        <v>42522</v>
      </c>
      <c r="D119" s="159" t="s">
        <v>7</v>
      </c>
      <c r="E119" s="159" t="s">
        <v>29</v>
      </c>
      <c r="F119" s="159" t="s">
        <v>26</v>
      </c>
      <c r="G119" s="159" t="s">
        <v>8</v>
      </c>
      <c r="H119" s="159" t="s">
        <v>34</v>
      </c>
      <c r="I119" s="178">
        <v>5</v>
      </c>
      <c r="J119" s="19"/>
    </row>
    <row r="120" spans="1:10" x14ac:dyDescent="0.25">
      <c r="A120" s="65" t="str">
        <f t="shared" si="1"/>
        <v>Cohort 201442522Den HaagVrouw0 tot 23 jaarSyriëTotaal</v>
      </c>
      <c r="B120" s="159" t="s">
        <v>6</v>
      </c>
      <c r="C120" s="166">
        <v>42522</v>
      </c>
      <c r="D120" s="159" t="s">
        <v>7</v>
      </c>
      <c r="E120" s="159" t="s">
        <v>29</v>
      </c>
      <c r="F120" s="159" t="s">
        <v>26</v>
      </c>
      <c r="G120" s="159" t="s">
        <v>23</v>
      </c>
      <c r="H120" s="159" t="s">
        <v>8</v>
      </c>
      <c r="I120" s="178">
        <v>0</v>
      </c>
      <c r="J120" s="19"/>
    </row>
    <row r="121" spans="1:10" x14ac:dyDescent="0.25">
      <c r="A121" s="65" t="str">
        <f t="shared" si="1"/>
        <v>Cohort 201442522Den HaagVrouw0 tot 23 jaarSyriëNT2-examen behaald</v>
      </c>
      <c r="B121" s="159" t="s">
        <v>6</v>
      </c>
      <c r="C121" s="166">
        <v>42522</v>
      </c>
      <c r="D121" s="159" t="s">
        <v>7</v>
      </c>
      <c r="E121" s="159" t="s">
        <v>29</v>
      </c>
      <c r="F121" s="159" t="s">
        <v>26</v>
      </c>
      <c r="G121" s="159" t="s">
        <v>23</v>
      </c>
      <c r="H121" s="159" t="s">
        <v>32</v>
      </c>
      <c r="I121" s="178">
        <v>0</v>
      </c>
      <c r="J121" s="19"/>
    </row>
    <row r="122" spans="1:10" x14ac:dyDescent="0.25">
      <c r="A122" s="65" t="str">
        <f t="shared" si="1"/>
        <v>Cohort 201442522Den HaagVrouw0 tot 23 jaarSyriëInburgeringsexamen behaald</v>
      </c>
      <c r="B122" s="159" t="s">
        <v>6</v>
      </c>
      <c r="C122" s="166">
        <v>42522</v>
      </c>
      <c r="D122" s="159" t="s">
        <v>7</v>
      </c>
      <c r="E122" s="159" t="s">
        <v>29</v>
      </c>
      <c r="F122" s="159" t="s">
        <v>26</v>
      </c>
      <c r="G122" s="159" t="s">
        <v>23</v>
      </c>
      <c r="H122" s="159" t="s">
        <v>33</v>
      </c>
      <c r="I122" s="178">
        <v>0</v>
      </c>
      <c r="J122" s="19"/>
    </row>
    <row r="123" spans="1:10" x14ac:dyDescent="0.25">
      <c r="A123" s="65" t="str">
        <f t="shared" si="1"/>
        <v>Cohort 201442522Den HaagVrouw0 tot 23 jaarSyriëHeeft geen examen behaald</v>
      </c>
      <c r="B123" s="159" t="s">
        <v>6</v>
      </c>
      <c r="C123" s="166">
        <v>42522</v>
      </c>
      <c r="D123" s="159" t="s">
        <v>7</v>
      </c>
      <c r="E123" s="159" t="s">
        <v>29</v>
      </c>
      <c r="F123" s="159" t="s">
        <v>26</v>
      </c>
      <c r="G123" s="159" t="s">
        <v>23</v>
      </c>
      <c r="H123" s="159" t="s">
        <v>34</v>
      </c>
      <c r="I123" s="178">
        <v>0</v>
      </c>
      <c r="J123" s="19"/>
    </row>
    <row r="124" spans="1:10" x14ac:dyDescent="0.25">
      <c r="A124" s="65" t="str">
        <f t="shared" si="1"/>
        <v>Cohort 201442522Den HaagVrouw0 tot 23 jaarEritreaTotaal</v>
      </c>
      <c r="B124" s="159" t="s">
        <v>6</v>
      </c>
      <c r="C124" s="166">
        <v>42522</v>
      </c>
      <c r="D124" s="159" t="s">
        <v>7</v>
      </c>
      <c r="E124" s="159" t="s">
        <v>29</v>
      </c>
      <c r="F124" s="159" t="s">
        <v>26</v>
      </c>
      <c r="G124" s="159" t="s">
        <v>24</v>
      </c>
      <c r="H124" s="159" t="s">
        <v>8</v>
      </c>
      <c r="I124" s="178">
        <v>0</v>
      </c>
      <c r="J124" s="19"/>
    </row>
    <row r="125" spans="1:10" x14ac:dyDescent="0.25">
      <c r="A125" s="65" t="str">
        <f t="shared" si="1"/>
        <v>Cohort 201442522Den HaagVrouw0 tot 23 jaarEritreaNT2-examen behaald</v>
      </c>
      <c r="B125" s="159" t="s">
        <v>6</v>
      </c>
      <c r="C125" s="166">
        <v>42522</v>
      </c>
      <c r="D125" s="159" t="s">
        <v>7</v>
      </c>
      <c r="E125" s="159" t="s">
        <v>29</v>
      </c>
      <c r="F125" s="159" t="s">
        <v>26</v>
      </c>
      <c r="G125" s="159" t="s">
        <v>24</v>
      </c>
      <c r="H125" s="159" t="s">
        <v>32</v>
      </c>
      <c r="I125" s="178">
        <v>0</v>
      </c>
      <c r="J125" s="19"/>
    </row>
    <row r="126" spans="1:10" x14ac:dyDescent="0.25">
      <c r="A126" s="65" t="str">
        <f t="shared" si="1"/>
        <v>Cohort 201442522Den HaagVrouw0 tot 23 jaarEritreaInburgeringsexamen behaald</v>
      </c>
      <c r="B126" s="159" t="s">
        <v>6</v>
      </c>
      <c r="C126" s="166">
        <v>42522</v>
      </c>
      <c r="D126" s="159" t="s">
        <v>7</v>
      </c>
      <c r="E126" s="159" t="s">
        <v>29</v>
      </c>
      <c r="F126" s="159" t="s">
        <v>26</v>
      </c>
      <c r="G126" s="159" t="s">
        <v>24</v>
      </c>
      <c r="H126" s="159" t="s">
        <v>33</v>
      </c>
      <c r="I126" s="178">
        <v>0</v>
      </c>
      <c r="J126" s="19"/>
    </row>
    <row r="127" spans="1:10" x14ac:dyDescent="0.25">
      <c r="A127" s="65" t="str">
        <f t="shared" si="1"/>
        <v>Cohort 201442522Den HaagVrouw0 tot 23 jaarEritreaHeeft geen examen behaald</v>
      </c>
      <c r="B127" s="159" t="s">
        <v>6</v>
      </c>
      <c r="C127" s="166">
        <v>42522</v>
      </c>
      <c r="D127" s="159" t="s">
        <v>7</v>
      </c>
      <c r="E127" s="159" t="s">
        <v>29</v>
      </c>
      <c r="F127" s="159" t="s">
        <v>26</v>
      </c>
      <c r="G127" s="159" t="s">
        <v>24</v>
      </c>
      <c r="H127" s="159" t="s">
        <v>34</v>
      </c>
      <c r="I127" s="178">
        <v>0</v>
      </c>
      <c r="J127" s="19"/>
    </row>
    <row r="128" spans="1:10" x14ac:dyDescent="0.25">
      <c r="A128" s="65" t="str">
        <f t="shared" si="1"/>
        <v>Cohort 201442522Den HaagVrouw0 tot 23 jaarOverigTotaal</v>
      </c>
      <c r="B128" s="159" t="s">
        <v>6</v>
      </c>
      <c r="C128" s="166">
        <v>42522</v>
      </c>
      <c r="D128" s="159" t="s">
        <v>7</v>
      </c>
      <c r="E128" s="159" t="s">
        <v>29</v>
      </c>
      <c r="F128" s="159" t="s">
        <v>26</v>
      </c>
      <c r="G128" s="159" t="s">
        <v>25</v>
      </c>
      <c r="H128" s="159" t="s">
        <v>8</v>
      </c>
      <c r="I128" s="178">
        <v>5</v>
      </c>
      <c r="J128" s="19"/>
    </row>
    <row r="129" spans="1:10" x14ac:dyDescent="0.25">
      <c r="A129" s="65" t="str">
        <f t="shared" si="1"/>
        <v>Cohort 201442522Den HaagVrouw0 tot 23 jaarOverigNT2-examen behaald</v>
      </c>
      <c r="B129" s="159" t="s">
        <v>6</v>
      </c>
      <c r="C129" s="166">
        <v>42522</v>
      </c>
      <c r="D129" s="159" t="s">
        <v>7</v>
      </c>
      <c r="E129" s="159" t="s">
        <v>29</v>
      </c>
      <c r="F129" s="159" t="s">
        <v>26</v>
      </c>
      <c r="G129" s="159" t="s">
        <v>25</v>
      </c>
      <c r="H129" s="159" t="s">
        <v>32</v>
      </c>
      <c r="I129" s="178">
        <v>0</v>
      </c>
      <c r="J129" s="19"/>
    </row>
    <row r="130" spans="1:10" x14ac:dyDescent="0.25">
      <c r="A130" s="65" t="str">
        <f t="shared" si="1"/>
        <v>Cohort 201442522Den HaagVrouw0 tot 23 jaarOverigInburgeringsexamen behaald</v>
      </c>
      <c r="B130" s="159" t="s">
        <v>6</v>
      </c>
      <c r="C130" s="166">
        <v>42522</v>
      </c>
      <c r="D130" s="159" t="s">
        <v>7</v>
      </c>
      <c r="E130" s="159" t="s">
        <v>29</v>
      </c>
      <c r="F130" s="159" t="s">
        <v>26</v>
      </c>
      <c r="G130" s="159" t="s">
        <v>25</v>
      </c>
      <c r="H130" s="159" t="s">
        <v>33</v>
      </c>
      <c r="I130" s="178">
        <v>0</v>
      </c>
      <c r="J130" s="19"/>
    </row>
    <row r="131" spans="1:10" x14ac:dyDescent="0.25">
      <c r="A131" s="65" t="str">
        <f t="shared" si="1"/>
        <v>Cohort 201442522Den HaagVrouw0 tot 23 jaarOverigHeeft geen examen behaald</v>
      </c>
      <c r="B131" s="159" t="s">
        <v>6</v>
      </c>
      <c r="C131" s="166">
        <v>42522</v>
      </c>
      <c r="D131" s="159" t="s">
        <v>7</v>
      </c>
      <c r="E131" s="159" t="s">
        <v>29</v>
      </c>
      <c r="F131" s="159" t="s">
        <v>26</v>
      </c>
      <c r="G131" s="159" t="s">
        <v>25</v>
      </c>
      <c r="H131" s="159" t="s">
        <v>34</v>
      </c>
      <c r="I131" s="178">
        <v>5</v>
      </c>
      <c r="J131" s="19"/>
    </row>
    <row r="132" spans="1:10" x14ac:dyDescent="0.25">
      <c r="A132" s="65" t="str">
        <f t="shared" si="1"/>
        <v>Cohort 201442522Den HaagVrouw23 jaar of ouderTotaalTotaal</v>
      </c>
      <c r="B132" s="159" t="s">
        <v>6</v>
      </c>
      <c r="C132" s="166">
        <v>42522</v>
      </c>
      <c r="D132" s="159" t="s">
        <v>7</v>
      </c>
      <c r="E132" s="159" t="s">
        <v>29</v>
      </c>
      <c r="F132" s="159" t="s">
        <v>27</v>
      </c>
      <c r="G132" s="159" t="s">
        <v>8</v>
      </c>
      <c r="H132" s="159" t="s">
        <v>8</v>
      </c>
      <c r="I132" s="178">
        <v>30</v>
      </c>
      <c r="J132" s="19"/>
    </row>
    <row r="133" spans="1:10" x14ac:dyDescent="0.25">
      <c r="A133" s="65" t="str">
        <f t="shared" ref="A133:A196" si="2">B133&amp;C133&amp;D133&amp;E133&amp;F133&amp;G133&amp;H133</f>
        <v>Cohort 201442522Den HaagVrouw23 jaar of ouderTotaalNT2-examen behaald</v>
      </c>
      <c r="B133" s="159" t="s">
        <v>6</v>
      </c>
      <c r="C133" s="166">
        <v>42522</v>
      </c>
      <c r="D133" s="159" t="s">
        <v>7</v>
      </c>
      <c r="E133" s="159" t="s">
        <v>29</v>
      </c>
      <c r="F133" s="159" t="s">
        <v>27</v>
      </c>
      <c r="G133" s="159" t="s">
        <v>8</v>
      </c>
      <c r="H133" s="159" t="s">
        <v>32</v>
      </c>
      <c r="I133" s="178">
        <v>0</v>
      </c>
      <c r="J133" s="19"/>
    </row>
    <row r="134" spans="1:10" x14ac:dyDescent="0.25">
      <c r="A134" s="65" t="str">
        <f t="shared" si="2"/>
        <v>Cohort 201442522Den HaagVrouw23 jaar of ouderTotaalInburgeringsexamen behaald</v>
      </c>
      <c r="B134" s="159" t="s">
        <v>6</v>
      </c>
      <c r="C134" s="166">
        <v>42522</v>
      </c>
      <c r="D134" s="159" t="s">
        <v>7</v>
      </c>
      <c r="E134" s="159" t="s">
        <v>29</v>
      </c>
      <c r="F134" s="159" t="s">
        <v>27</v>
      </c>
      <c r="G134" s="159" t="s">
        <v>8</v>
      </c>
      <c r="H134" s="159" t="s">
        <v>33</v>
      </c>
      <c r="I134" s="178">
        <v>10</v>
      </c>
      <c r="J134" s="19"/>
    </row>
    <row r="135" spans="1:10" x14ac:dyDescent="0.25">
      <c r="A135" s="65" t="str">
        <f t="shared" si="2"/>
        <v>Cohort 201442522Den HaagVrouw23 jaar of ouderTotaalHeeft geen examen behaald</v>
      </c>
      <c r="B135" s="159" t="s">
        <v>6</v>
      </c>
      <c r="C135" s="166">
        <v>42522</v>
      </c>
      <c r="D135" s="159" t="s">
        <v>7</v>
      </c>
      <c r="E135" s="159" t="s">
        <v>29</v>
      </c>
      <c r="F135" s="159" t="s">
        <v>27</v>
      </c>
      <c r="G135" s="159" t="s">
        <v>8</v>
      </c>
      <c r="H135" s="159" t="s">
        <v>34</v>
      </c>
      <c r="I135" s="178">
        <v>15</v>
      </c>
      <c r="J135" s="19"/>
    </row>
    <row r="136" spans="1:10" x14ac:dyDescent="0.25">
      <c r="A136" s="65" t="str">
        <f t="shared" si="2"/>
        <v>Cohort 201442522Den HaagVrouw23 jaar of ouderSyriëTotaal</v>
      </c>
      <c r="B136" s="159" t="s">
        <v>6</v>
      </c>
      <c r="C136" s="166">
        <v>42522</v>
      </c>
      <c r="D136" s="159" t="s">
        <v>7</v>
      </c>
      <c r="E136" s="159" t="s">
        <v>29</v>
      </c>
      <c r="F136" s="159" t="s">
        <v>27</v>
      </c>
      <c r="G136" s="159" t="s">
        <v>23</v>
      </c>
      <c r="H136" s="159" t="s">
        <v>8</v>
      </c>
      <c r="I136" s="178">
        <v>5</v>
      </c>
      <c r="J136" s="19"/>
    </row>
    <row r="137" spans="1:10" x14ac:dyDescent="0.25">
      <c r="A137" s="65" t="str">
        <f t="shared" si="2"/>
        <v>Cohort 201442522Den HaagVrouw23 jaar of ouderSyriëNT2-examen behaald</v>
      </c>
      <c r="B137" s="159" t="s">
        <v>6</v>
      </c>
      <c r="C137" s="166">
        <v>42522</v>
      </c>
      <c r="D137" s="159" t="s">
        <v>7</v>
      </c>
      <c r="E137" s="159" t="s">
        <v>29</v>
      </c>
      <c r="F137" s="159" t="s">
        <v>27</v>
      </c>
      <c r="G137" s="159" t="s">
        <v>23</v>
      </c>
      <c r="H137" s="159" t="s">
        <v>32</v>
      </c>
      <c r="I137" s="178">
        <v>0</v>
      </c>
      <c r="J137" s="19"/>
    </row>
    <row r="138" spans="1:10" x14ac:dyDescent="0.25">
      <c r="A138" s="65" t="str">
        <f t="shared" si="2"/>
        <v>Cohort 201442522Den HaagVrouw23 jaar of ouderSyriëInburgeringsexamen behaald</v>
      </c>
      <c r="B138" s="159" t="s">
        <v>6</v>
      </c>
      <c r="C138" s="166">
        <v>42522</v>
      </c>
      <c r="D138" s="159" t="s">
        <v>7</v>
      </c>
      <c r="E138" s="159" t="s">
        <v>29</v>
      </c>
      <c r="F138" s="159" t="s">
        <v>27</v>
      </c>
      <c r="G138" s="159" t="s">
        <v>23</v>
      </c>
      <c r="H138" s="159" t="s">
        <v>33</v>
      </c>
      <c r="I138" s="178">
        <v>5</v>
      </c>
      <c r="J138" s="19"/>
    </row>
    <row r="139" spans="1:10" x14ac:dyDescent="0.25">
      <c r="A139" s="65" t="str">
        <f t="shared" si="2"/>
        <v>Cohort 201442522Den HaagVrouw23 jaar of ouderSyriëHeeft geen examen behaald</v>
      </c>
      <c r="B139" s="159" t="s">
        <v>6</v>
      </c>
      <c r="C139" s="166">
        <v>42522</v>
      </c>
      <c r="D139" s="159" t="s">
        <v>7</v>
      </c>
      <c r="E139" s="159" t="s">
        <v>29</v>
      </c>
      <c r="F139" s="159" t="s">
        <v>27</v>
      </c>
      <c r="G139" s="159" t="s">
        <v>23</v>
      </c>
      <c r="H139" s="159" t="s">
        <v>34</v>
      </c>
      <c r="I139" s="178">
        <v>0</v>
      </c>
      <c r="J139" s="19"/>
    </row>
    <row r="140" spans="1:10" x14ac:dyDescent="0.25">
      <c r="A140" s="65" t="str">
        <f t="shared" si="2"/>
        <v>Cohort 201442522Den HaagVrouw23 jaar of ouderEritreaTotaal</v>
      </c>
      <c r="B140" s="159" t="s">
        <v>6</v>
      </c>
      <c r="C140" s="166">
        <v>42522</v>
      </c>
      <c r="D140" s="159" t="s">
        <v>7</v>
      </c>
      <c r="E140" s="159" t="s">
        <v>29</v>
      </c>
      <c r="F140" s="159" t="s">
        <v>27</v>
      </c>
      <c r="G140" s="159" t="s">
        <v>24</v>
      </c>
      <c r="H140" s="159" t="s">
        <v>8</v>
      </c>
      <c r="I140" s="178">
        <v>0</v>
      </c>
      <c r="J140" s="19"/>
    </row>
    <row r="141" spans="1:10" x14ac:dyDescent="0.25">
      <c r="A141" s="65" t="str">
        <f t="shared" si="2"/>
        <v>Cohort 201442522Den HaagVrouw23 jaar of ouderEritreaNT2-examen behaald</v>
      </c>
      <c r="B141" s="159" t="s">
        <v>6</v>
      </c>
      <c r="C141" s="166">
        <v>42522</v>
      </c>
      <c r="D141" s="159" t="s">
        <v>7</v>
      </c>
      <c r="E141" s="159" t="s">
        <v>29</v>
      </c>
      <c r="F141" s="159" t="s">
        <v>27</v>
      </c>
      <c r="G141" s="159" t="s">
        <v>24</v>
      </c>
      <c r="H141" s="159" t="s">
        <v>32</v>
      </c>
      <c r="I141" s="178">
        <v>0</v>
      </c>
      <c r="J141" s="19"/>
    </row>
    <row r="142" spans="1:10" x14ac:dyDescent="0.25">
      <c r="A142" s="65" t="str">
        <f t="shared" si="2"/>
        <v>Cohort 201442522Den HaagVrouw23 jaar of ouderEritreaInburgeringsexamen behaald</v>
      </c>
      <c r="B142" s="159" t="s">
        <v>6</v>
      </c>
      <c r="C142" s="166">
        <v>42522</v>
      </c>
      <c r="D142" s="159" t="s">
        <v>7</v>
      </c>
      <c r="E142" s="159" t="s">
        <v>29</v>
      </c>
      <c r="F142" s="159" t="s">
        <v>27</v>
      </c>
      <c r="G142" s="159" t="s">
        <v>24</v>
      </c>
      <c r="H142" s="159" t="s">
        <v>33</v>
      </c>
      <c r="I142" s="178">
        <v>0</v>
      </c>
      <c r="J142" s="19"/>
    </row>
    <row r="143" spans="1:10" x14ac:dyDescent="0.25">
      <c r="A143" s="65" t="str">
        <f t="shared" si="2"/>
        <v>Cohort 201442522Den HaagVrouw23 jaar of ouderEritreaHeeft geen examen behaald</v>
      </c>
      <c r="B143" s="159" t="s">
        <v>6</v>
      </c>
      <c r="C143" s="166">
        <v>42522</v>
      </c>
      <c r="D143" s="159" t="s">
        <v>7</v>
      </c>
      <c r="E143" s="159" t="s">
        <v>29</v>
      </c>
      <c r="F143" s="159" t="s">
        <v>27</v>
      </c>
      <c r="G143" s="159" t="s">
        <v>24</v>
      </c>
      <c r="H143" s="159" t="s">
        <v>34</v>
      </c>
      <c r="I143" s="178">
        <v>0</v>
      </c>
      <c r="J143" s="19"/>
    </row>
    <row r="144" spans="1:10" x14ac:dyDescent="0.25">
      <c r="A144" s="65" t="str">
        <f t="shared" si="2"/>
        <v>Cohort 201442522Den HaagVrouw23 jaar of ouderOverigTotaal</v>
      </c>
      <c r="B144" s="159" t="s">
        <v>6</v>
      </c>
      <c r="C144" s="166">
        <v>42522</v>
      </c>
      <c r="D144" s="159" t="s">
        <v>7</v>
      </c>
      <c r="E144" s="159" t="s">
        <v>29</v>
      </c>
      <c r="F144" s="159" t="s">
        <v>27</v>
      </c>
      <c r="G144" s="159" t="s">
        <v>25</v>
      </c>
      <c r="H144" s="159" t="s">
        <v>8</v>
      </c>
      <c r="I144" s="178">
        <v>20</v>
      </c>
      <c r="J144" s="19"/>
    </row>
    <row r="145" spans="1:10" x14ac:dyDescent="0.25">
      <c r="A145" s="65" t="str">
        <f t="shared" si="2"/>
        <v>Cohort 201442522Den HaagVrouw23 jaar of ouderOverigNT2-examen behaald</v>
      </c>
      <c r="B145" s="159" t="s">
        <v>6</v>
      </c>
      <c r="C145" s="166">
        <v>42522</v>
      </c>
      <c r="D145" s="159" t="s">
        <v>7</v>
      </c>
      <c r="E145" s="159" t="s">
        <v>29</v>
      </c>
      <c r="F145" s="159" t="s">
        <v>27</v>
      </c>
      <c r="G145" s="159" t="s">
        <v>25</v>
      </c>
      <c r="H145" s="159" t="s">
        <v>32</v>
      </c>
      <c r="I145" s="178">
        <v>0</v>
      </c>
      <c r="J145" s="19"/>
    </row>
    <row r="146" spans="1:10" x14ac:dyDescent="0.25">
      <c r="A146" s="65" t="str">
        <f t="shared" si="2"/>
        <v>Cohort 201442522Den HaagVrouw23 jaar of ouderOverigInburgeringsexamen behaald</v>
      </c>
      <c r="B146" s="159" t="s">
        <v>6</v>
      </c>
      <c r="C146" s="166">
        <v>42522</v>
      </c>
      <c r="D146" s="159" t="s">
        <v>7</v>
      </c>
      <c r="E146" s="159" t="s">
        <v>29</v>
      </c>
      <c r="F146" s="159" t="s">
        <v>27</v>
      </c>
      <c r="G146" s="159" t="s">
        <v>25</v>
      </c>
      <c r="H146" s="159" t="s">
        <v>33</v>
      </c>
      <c r="I146" s="178">
        <v>10</v>
      </c>
      <c r="J146" s="19"/>
    </row>
    <row r="147" spans="1:10" x14ac:dyDescent="0.25">
      <c r="A147" s="65" t="str">
        <f t="shared" si="2"/>
        <v>Cohort 201442522Den HaagVrouw23 jaar of ouderOverigHeeft geen examen behaald</v>
      </c>
      <c r="B147" s="159" t="s">
        <v>6</v>
      </c>
      <c r="C147" s="166">
        <v>42522</v>
      </c>
      <c r="D147" s="159" t="s">
        <v>7</v>
      </c>
      <c r="E147" s="159" t="s">
        <v>29</v>
      </c>
      <c r="F147" s="159" t="s">
        <v>27</v>
      </c>
      <c r="G147" s="159" t="s">
        <v>25</v>
      </c>
      <c r="H147" s="159" t="s">
        <v>34</v>
      </c>
      <c r="I147" s="178">
        <v>10</v>
      </c>
      <c r="J147" s="19"/>
    </row>
    <row r="148" spans="1:10" x14ac:dyDescent="0.25">
      <c r="A148" s="65" t="str">
        <f t="shared" si="2"/>
        <v>Cohort 201442522G4 (exclusief Den Haag)TotaalTotaalTotaalTotaal</v>
      </c>
      <c r="B148" s="159" t="s">
        <v>6</v>
      </c>
      <c r="C148" s="166">
        <v>42522</v>
      </c>
      <c r="D148" s="159" t="s">
        <v>15</v>
      </c>
      <c r="E148" s="159" t="s">
        <v>8</v>
      </c>
      <c r="F148" s="159" t="s">
        <v>8</v>
      </c>
      <c r="G148" s="159" t="s">
        <v>8</v>
      </c>
      <c r="H148" s="159" t="s">
        <v>8</v>
      </c>
      <c r="I148" s="178">
        <v>290</v>
      </c>
      <c r="J148" s="19"/>
    </row>
    <row r="149" spans="1:10" x14ac:dyDescent="0.25">
      <c r="A149" s="65" t="str">
        <f t="shared" si="2"/>
        <v>Cohort 201442522G4 (exclusief Den Haag)TotaalTotaalTotaalNT2-examen behaald</v>
      </c>
      <c r="B149" s="159" t="s">
        <v>6</v>
      </c>
      <c r="C149" s="166">
        <v>42522</v>
      </c>
      <c r="D149" s="159" t="s">
        <v>15</v>
      </c>
      <c r="E149" s="159" t="s">
        <v>8</v>
      </c>
      <c r="F149" s="159" t="s">
        <v>8</v>
      </c>
      <c r="G149" s="159" t="s">
        <v>8</v>
      </c>
      <c r="H149" s="159" t="s">
        <v>32</v>
      </c>
      <c r="I149" s="178">
        <v>30</v>
      </c>
      <c r="J149" s="19"/>
    </row>
    <row r="150" spans="1:10" x14ac:dyDescent="0.25">
      <c r="A150" s="65" t="str">
        <f t="shared" si="2"/>
        <v>Cohort 201442522G4 (exclusief Den Haag)TotaalTotaalTotaalInburgeringsexamen behaald</v>
      </c>
      <c r="B150" s="159" t="s">
        <v>6</v>
      </c>
      <c r="C150" s="166">
        <v>42522</v>
      </c>
      <c r="D150" s="159" t="s">
        <v>15</v>
      </c>
      <c r="E150" s="159" t="s">
        <v>8</v>
      </c>
      <c r="F150" s="159" t="s">
        <v>8</v>
      </c>
      <c r="G150" s="159" t="s">
        <v>8</v>
      </c>
      <c r="H150" s="159" t="s">
        <v>33</v>
      </c>
      <c r="I150" s="178">
        <v>90</v>
      </c>
      <c r="J150" s="19"/>
    </row>
    <row r="151" spans="1:10" x14ac:dyDescent="0.25">
      <c r="A151" s="65" t="str">
        <f t="shared" si="2"/>
        <v>Cohort 201442522G4 (exclusief Den Haag)TotaalTotaalTotaalHeeft geen examen behaald</v>
      </c>
      <c r="B151" s="159" t="s">
        <v>6</v>
      </c>
      <c r="C151" s="166">
        <v>42522</v>
      </c>
      <c r="D151" s="159" t="s">
        <v>15</v>
      </c>
      <c r="E151" s="159" t="s">
        <v>8</v>
      </c>
      <c r="F151" s="159" t="s">
        <v>8</v>
      </c>
      <c r="G151" s="159" t="s">
        <v>8</v>
      </c>
      <c r="H151" s="159" t="s">
        <v>34</v>
      </c>
      <c r="I151" s="178">
        <v>170</v>
      </c>
      <c r="J151" s="19"/>
    </row>
    <row r="152" spans="1:10" x14ac:dyDescent="0.25">
      <c r="A152" s="65" t="str">
        <f t="shared" si="2"/>
        <v>Cohort 201442522G4 (exclusief Den Haag)TotaalTotaalSyriëTotaal</v>
      </c>
      <c r="B152" s="159" t="s">
        <v>6</v>
      </c>
      <c r="C152" s="166">
        <v>42522</v>
      </c>
      <c r="D152" s="159" t="s">
        <v>15</v>
      </c>
      <c r="E152" s="159" t="s">
        <v>8</v>
      </c>
      <c r="F152" s="159" t="s">
        <v>8</v>
      </c>
      <c r="G152" s="159" t="s">
        <v>23</v>
      </c>
      <c r="H152" s="159" t="s">
        <v>8</v>
      </c>
      <c r="I152" s="178">
        <v>85</v>
      </c>
      <c r="J152" s="19"/>
    </row>
    <row r="153" spans="1:10" x14ac:dyDescent="0.25">
      <c r="A153" s="65" t="str">
        <f t="shared" si="2"/>
        <v>Cohort 201442522G4 (exclusief Den Haag)TotaalTotaalSyriëNT2-examen behaald</v>
      </c>
      <c r="B153" s="159" t="s">
        <v>6</v>
      </c>
      <c r="C153" s="166">
        <v>42522</v>
      </c>
      <c r="D153" s="159" t="s">
        <v>15</v>
      </c>
      <c r="E153" s="159" t="s">
        <v>8</v>
      </c>
      <c r="F153" s="159" t="s">
        <v>8</v>
      </c>
      <c r="G153" s="159" t="s">
        <v>23</v>
      </c>
      <c r="H153" s="159" t="s">
        <v>32</v>
      </c>
      <c r="I153" s="178">
        <v>15</v>
      </c>
      <c r="J153" s="19"/>
    </row>
    <row r="154" spans="1:10" x14ac:dyDescent="0.25">
      <c r="A154" s="65" t="str">
        <f t="shared" si="2"/>
        <v>Cohort 201442522G4 (exclusief Den Haag)TotaalTotaalSyriëInburgeringsexamen behaald</v>
      </c>
      <c r="B154" s="159" t="s">
        <v>6</v>
      </c>
      <c r="C154" s="166">
        <v>42522</v>
      </c>
      <c r="D154" s="159" t="s">
        <v>15</v>
      </c>
      <c r="E154" s="159" t="s">
        <v>8</v>
      </c>
      <c r="F154" s="159" t="s">
        <v>8</v>
      </c>
      <c r="G154" s="159" t="s">
        <v>23</v>
      </c>
      <c r="H154" s="159" t="s">
        <v>33</v>
      </c>
      <c r="I154" s="178">
        <v>25</v>
      </c>
      <c r="J154" s="19"/>
    </row>
    <row r="155" spans="1:10" x14ac:dyDescent="0.25">
      <c r="A155" s="65" t="str">
        <f t="shared" si="2"/>
        <v>Cohort 201442522G4 (exclusief Den Haag)TotaalTotaalSyriëHeeft geen examen behaald</v>
      </c>
      <c r="B155" s="159" t="s">
        <v>6</v>
      </c>
      <c r="C155" s="166">
        <v>42522</v>
      </c>
      <c r="D155" s="159" t="s">
        <v>15</v>
      </c>
      <c r="E155" s="159" t="s">
        <v>8</v>
      </c>
      <c r="F155" s="159" t="s">
        <v>8</v>
      </c>
      <c r="G155" s="159" t="s">
        <v>23</v>
      </c>
      <c r="H155" s="159" t="s">
        <v>34</v>
      </c>
      <c r="I155" s="178">
        <v>45</v>
      </c>
      <c r="J155" s="19"/>
    </row>
    <row r="156" spans="1:10" x14ac:dyDescent="0.25">
      <c r="A156" s="65" t="str">
        <f t="shared" si="2"/>
        <v>Cohort 201442522G4 (exclusief Den Haag)TotaalTotaalEritreaTotaal</v>
      </c>
      <c r="B156" s="159" t="s">
        <v>6</v>
      </c>
      <c r="C156" s="166">
        <v>42522</v>
      </c>
      <c r="D156" s="159" t="s">
        <v>15</v>
      </c>
      <c r="E156" s="159" t="s">
        <v>8</v>
      </c>
      <c r="F156" s="159" t="s">
        <v>8</v>
      </c>
      <c r="G156" s="159" t="s">
        <v>24</v>
      </c>
      <c r="H156" s="159" t="s">
        <v>8</v>
      </c>
      <c r="I156" s="178">
        <v>35</v>
      </c>
      <c r="J156" s="19"/>
    </row>
    <row r="157" spans="1:10" x14ac:dyDescent="0.25">
      <c r="A157" s="65" t="str">
        <f t="shared" si="2"/>
        <v>Cohort 201442522G4 (exclusief Den Haag)TotaalTotaalEritreaNT2-examen behaald</v>
      </c>
      <c r="B157" s="159" t="s">
        <v>6</v>
      </c>
      <c r="C157" s="166">
        <v>42522</v>
      </c>
      <c r="D157" s="159" t="s">
        <v>15</v>
      </c>
      <c r="E157" s="159" t="s">
        <v>8</v>
      </c>
      <c r="F157" s="159" t="s">
        <v>8</v>
      </c>
      <c r="G157" s="159" t="s">
        <v>24</v>
      </c>
      <c r="H157" s="159" t="s">
        <v>32</v>
      </c>
      <c r="I157" s="178">
        <v>0</v>
      </c>
      <c r="J157" s="19"/>
    </row>
    <row r="158" spans="1:10" x14ac:dyDescent="0.25">
      <c r="A158" s="65" t="str">
        <f t="shared" si="2"/>
        <v>Cohort 201442522G4 (exclusief Den Haag)TotaalTotaalEritreaInburgeringsexamen behaald</v>
      </c>
      <c r="B158" s="159" t="s">
        <v>6</v>
      </c>
      <c r="C158" s="166">
        <v>42522</v>
      </c>
      <c r="D158" s="159" t="s">
        <v>15</v>
      </c>
      <c r="E158" s="159" t="s">
        <v>8</v>
      </c>
      <c r="F158" s="159" t="s">
        <v>8</v>
      </c>
      <c r="G158" s="159" t="s">
        <v>24</v>
      </c>
      <c r="H158" s="159" t="s">
        <v>33</v>
      </c>
      <c r="I158" s="178">
        <v>10</v>
      </c>
      <c r="J158" s="19"/>
    </row>
    <row r="159" spans="1:10" x14ac:dyDescent="0.25">
      <c r="A159" s="65" t="str">
        <f t="shared" si="2"/>
        <v>Cohort 201442522G4 (exclusief Den Haag)TotaalTotaalEritreaHeeft geen examen behaald</v>
      </c>
      <c r="B159" s="159" t="s">
        <v>6</v>
      </c>
      <c r="C159" s="166">
        <v>42522</v>
      </c>
      <c r="D159" s="159" t="s">
        <v>15</v>
      </c>
      <c r="E159" s="159" t="s">
        <v>8</v>
      </c>
      <c r="F159" s="159" t="s">
        <v>8</v>
      </c>
      <c r="G159" s="159" t="s">
        <v>24</v>
      </c>
      <c r="H159" s="159" t="s">
        <v>34</v>
      </c>
      <c r="I159" s="178">
        <v>25</v>
      </c>
      <c r="J159" s="19"/>
    </row>
    <row r="160" spans="1:10" x14ac:dyDescent="0.25">
      <c r="A160" s="65" t="str">
        <f t="shared" si="2"/>
        <v>Cohort 201442522G4 (exclusief Den Haag)TotaalTotaalOverigTotaal</v>
      </c>
      <c r="B160" s="159" t="s">
        <v>6</v>
      </c>
      <c r="C160" s="166">
        <v>42522</v>
      </c>
      <c r="D160" s="159" t="s">
        <v>15</v>
      </c>
      <c r="E160" s="159" t="s">
        <v>8</v>
      </c>
      <c r="F160" s="159" t="s">
        <v>8</v>
      </c>
      <c r="G160" s="159" t="s">
        <v>25</v>
      </c>
      <c r="H160" s="159" t="s">
        <v>8</v>
      </c>
      <c r="I160" s="178">
        <v>170</v>
      </c>
      <c r="J160" s="19"/>
    </row>
    <row r="161" spans="1:10" x14ac:dyDescent="0.25">
      <c r="A161" s="65" t="str">
        <f t="shared" si="2"/>
        <v>Cohort 201442522G4 (exclusief Den Haag)TotaalTotaalOverigNT2-examen behaald</v>
      </c>
      <c r="B161" s="159" t="s">
        <v>6</v>
      </c>
      <c r="C161" s="166">
        <v>42522</v>
      </c>
      <c r="D161" s="159" t="s">
        <v>15</v>
      </c>
      <c r="E161" s="159" t="s">
        <v>8</v>
      </c>
      <c r="F161" s="159" t="s">
        <v>8</v>
      </c>
      <c r="G161" s="159" t="s">
        <v>25</v>
      </c>
      <c r="H161" s="159" t="s">
        <v>32</v>
      </c>
      <c r="I161" s="178">
        <v>15</v>
      </c>
      <c r="J161" s="19"/>
    </row>
    <row r="162" spans="1:10" x14ac:dyDescent="0.25">
      <c r="A162" s="65" t="str">
        <f t="shared" si="2"/>
        <v>Cohort 201442522G4 (exclusief Den Haag)TotaalTotaalOverigInburgeringsexamen behaald</v>
      </c>
      <c r="B162" s="159" t="s">
        <v>6</v>
      </c>
      <c r="C162" s="166">
        <v>42522</v>
      </c>
      <c r="D162" s="159" t="s">
        <v>15</v>
      </c>
      <c r="E162" s="159" t="s">
        <v>8</v>
      </c>
      <c r="F162" s="159" t="s">
        <v>8</v>
      </c>
      <c r="G162" s="159" t="s">
        <v>25</v>
      </c>
      <c r="H162" s="159" t="s">
        <v>33</v>
      </c>
      <c r="I162" s="178">
        <v>55</v>
      </c>
      <c r="J162" s="19"/>
    </row>
    <row r="163" spans="1:10" x14ac:dyDescent="0.25">
      <c r="A163" s="65" t="str">
        <f t="shared" si="2"/>
        <v>Cohort 201442522G4 (exclusief Den Haag)TotaalTotaalOverigHeeft geen examen behaald</v>
      </c>
      <c r="B163" s="159" t="s">
        <v>6</v>
      </c>
      <c r="C163" s="166">
        <v>42522</v>
      </c>
      <c r="D163" s="159" t="s">
        <v>15</v>
      </c>
      <c r="E163" s="159" t="s">
        <v>8</v>
      </c>
      <c r="F163" s="159" t="s">
        <v>8</v>
      </c>
      <c r="G163" s="159" t="s">
        <v>25</v>
      </c>
      <c r="H163" s="159" t="s">
        <v>34</v>
      </c>
      <c r="I163" s="178">
        <v>100</v>
      </c>
      <c r="J163" s="19"/>
    </row>
    <row r="164" spans="1:10" x14ac:dyDescent="0.25">
      <c r="A164" s="65" t="str">
        <f t="shared" si="2"/>
        <v>Cohort 201442522G4 (exclusief Den Haag)Totaal0 tot 23 jaarTotaalTotaal</v>
      </c>
      <c r="B164" s="159" t="s">
        <v>6</v>
      </c>
      <c r="C164" s="166">
        <v>42522</v>
      </c>
      <c r="D164" s="159" t="s">
        <v>15</v>
      </c>
      <c r="E164" s="159" t="s">
        <v>8</v>
      </c>
      <c r="F164" s="159" t="s">
        <v>26</v>
      </c>
      <c r="G164" s="159" t="s">
        <v>8</v>
      </c>
      <c r="H164" s="159" t="s">
        <v>8</v>
      </c>
      <c r="I164" s="178">
        <v>25</v>
      </c>
      <c r="J164" s="19"/>
    </row>
    <row r="165" spans="1:10" x14ac:dyDescent="0.25">
      <c r="A165" s="65" t="str">
        <f t="shared" si="2"/>
        <v>Cohort 201442522G4 (exclusief Den Haag)Totaal0 tot 23 jaarTotaalNT2-examen behaald</v>
      </c>
      <c r="B165" s="159" t="s">
        <v>6</v>
      </c>
      <c r="C165" s="166">
        <v>42522</v>
      </c>
      <c r="D165" s="159" t="s">
        <v>15</v>
      </c>
      <c r="E165" s="159" t="s">
        <v>8</v>
      </c>
      <c r="F165" s="159" t="s">
        <v>26</v>
      </c>
      <c r="G165" s="159" t="s">
        <v>8</v>
      </c>
      <c r="H165" s="159" t="s">
        <v>32</v>
      </c>
      <c r="I165" s="178">
        <v>0</v>
      </c>
      <c r="J165" s="19"/>
    </row>
    <row r="166" spans="1:10" x14ac:dyDescent="0.25">
      <c r="A166" s="65" t="str">
        <f t="shared" si="2"/>
        <v>Cohort 201442522G4 (exclusief Den Haag)Totaal0 tot 23 jaarTotaalInburgeringsexamen behaald</v>
      </c>
      <c r="B166" s="159" t="s">
        <v>6</v>
      </c>
      <c r="C166" s="166">
        <v>42522</v>
      </c>
      <c r="D166" s="159" t="s">
        <v>15</v>
      </c>
      <c r="E166" s="159" t="s">
        <v>8</v>
      </c>
      <c r="F166" s="159" t="s">
        <v>26</v>
      </c>
      <c r="G166" s="159" t="s">
        <v>8</v>
      </c>
      <c r="H166" s="159" t="s">
        <v>33</v>
      </c>
      <c r="I166" s="178">
        <v>10</v>
      </c>
      <c r="J166" s="19"/>
    </row>
    <row r="167" spans="1:10" x14ac:dyDescent="0.25">
      <c r="A167" s="65" t="str">
        <f t="shared" si="2"/>
        <v>Cohort 201442522G4 (exclusief Den Haag)Totaal0 tot 23 jaarTotaalHeeft geen examen behaald</v>
      </c>
      <c r="B167" s="159" t="s">
        <v>6</v>
      </c>
      <c r="C167" s="166">
        <v>42522</v>
      </c>
      <c r="D167" s="159" t="s">
        <v>15</v>
      </c>
      <c r="E167" s="159" t="s">
        <v>8</v>
      </c>
      <c r="F167" s="159" t="s">
        <v>26</v>
      </c>
      <c r="G167" s="159" t="s">
        <v>8</v>
      </c>
      <c r="H167" s="159" t="s">
        <v>34</v>
      </c>
      <c r="I167" s="178">
        <v>15</v>
      </c>
      <c r="J167" s="19"/>
    </row>
    <row r="168" spans="1:10" x14ac:dyDescent="0.25">
      <c r="A168" s="65" t="str">
        <f t="shared" si="2"/>
        <v>Cohort 201442522G4 (exclusief Den Haag)Totaal0 tot 23 jaarSyriëTotaal</v>
      </c>
      <c r="B168" s="159" t="s">
        <v>6</v>
      </c>
      <c r="C168" s="166">
        <v>42522</v>
      </c>
      <c r="D168" s="159" t="s">
        <v>15</v>
      </c>
      <c r="E168" s="159" t="s">
        <v>8</v>
      </c>
      <c r="F168" s="159" t="s">
        <v>26</v>
      </c>
      <c r="G168" s="159" t="s">
        <v>23</v>
      </c>
      <c r="H168" s="159" t="s">
        <v>8</v>
      </c>
      <c r="I168" s="178">
        <v>5</v>
      </c>
      <c r="J168" s="19"/>
    </row>
    <row r="169" spans="1:10" x14ac:dyDescent="0.25">
      <c r="A169" s="65" t="str">
        <f t="shared" si="2"/>
        <v>Cohort 201442522G4 (exclusief Den Haag)Totaal0 tot 23 jaarSyriëNT2-examen behaald</v>
      </c>
      <c r="B169" s="159" t="s">
        <v>6</v>
      </c>
      <c r="C169" s="166">
        <v>42522</v>
      </c>
      <c r="D169" s="159" t="s">
        <v>15</v>
      </c>
      <c r="E169" s="159" t="s">
        <v>8</v>
      </c>
      <c r="F169" s="159" t="s">
        <v>26</v>
      </c>
      <c r="G169" s="159" t="s">
        <v>23</v>
      </c>
      <c r="H169" s="159" t="s">
        <v>32</v>
      </c>
      <c r="I169" s="178">
        <v>0</v>
      </c>
      <c r="J169" s="19"/>
    </row>
    <row r="170" spans="1:10" x14ac:dyDescent="0.25">
      <c r="A170" s="65" t="str">
        <f t="shared" si="2"/>
        <v>Cohort 201442522G4 (exclusief Den Haag)Totaal0 tot 23 jaarSyriëInburgeringsexamen behaald</v>
      </c>
      <c r="B170" s="159" t="s">
        <v>6</v>
      </c>
      <c r="C170" s="166">
        <v>42522</v>
      </c>
      <c r="D170" s="159" t="s">
        <v>15</v>
      </c>
      <c r="E170" s="159" t="s">
        <v>8</v>
      </c>
      <c r="F170" s="159" t="s">
        <v>26</v>
      </c>
      <c r="G170" s="159" t="s">
        <v>23</v>
      </c>
      <c r="H170" s="159" t="s">
        <v>33</v>
      </c>
      <c r="I170" s="178">
        <v>5</v>
      </c>
      <c r="J170" s="19"/>
    </row>
    <row r="171" spans="1:10" x14ac:dyDescent="0.25">
      <c r="A171" s="65" t="str">
        <f t="shared" si="2"/>
        <v>Cohort 201442522G4 (exclusief Den Haag)Totaal0 tot 23 jaarSyriëHeeft geen examen behaald</v>
      </c>
      <c r="B171" s="159" t="s">
        <v>6</v>
      </c>
      <c r="C171" s="166">
        <v>42522</v>
      </c>
      <c r="D171" s="159" t="s">
        <v>15</v>
      </c>
      <c r="E171" s="159" t="s">
        <v>8</v>
      </c>
      <c r="F171" s="159" t="s">
        <v>26</v>
      </c>
      <c r="G171" s="159" t="s">
        <v>23</v>
      </c>
      <c r="H171" s="159" t="s">
        <v>34</v>
      </c>
      <c r="I171" s="178">
        <v>5</v>
      </c>
      <c r="J171" s="19"/>
    </row>
    <row r="172" spans="1:10" x14ac:dyDescent="0.25">
      <c r="A172" s="65" t="str">
        <f t="shared" si="2"/>
        <v>Cohort 201442522G4 (exclusief Den Haag)Totaal0 tot 23 jaarEritreaTotaal</v>
      </c>
      <c r="B172" s="159" t="s">
        <v>6</v>
      </c>
      <c r="C172" s="166">
        <v>42522</v>
      </c>
      <c r="D172" s="159" t="s">
        <v>15</v>
      </c>
      <c r="E172" s="159" t="s">
        <v>8</v>
      </c>
      <c r="F172" s="159" t="s">
        <v>26</v>
      </c>
      <c r="G172" s="159" t="s">
        <v>24</v>
      </c>
      <c r="H172" s="159" t="s">
        <v>8</v>
      </c>
      <c r="I172" s="178">
        <v>5</v>
      </c>
      <c r="J172" s="19"/>
    </row>
    <row r="173" spans="1:10" x14ac:dyDescent="0.25">
      <c r="A173" s="65" t="str">
        <f t="shared" si="2"/>
        <v>Cohort 201442522G4 (exclusief Den Haag)Totaal0 tot 23 jaarEritreaNT2-examen behaald</v>
      </c>
      <c r="B173" s="159" t="s">
        <v>6</v>
      </c>
      <c r="C173" s="166">
        <v>42522</v>
      </c>
      <c r="D173" s="159" t="s">
        <v>15</v>
      </c>
      <c r="E173" s="159" t="s">
        <v>8</v>
      </c>
      <c r="F173" s="159" t="s">
        <v>26</v>
      </c>
      <c r="G173" s="159" t="s">
        <v>24</v>
      </c>
      <c r="H173" s="159" t="s">
        <v>32</v>
      </c>
      <c r="I173" s="178">
        <v>0</v>
      </c>
      <c r="J173" s="19"/>
    </row>
    <row r="174" spans="1:10" x14ac:dyDescent="0.25">
      <c r="A174" s="65" t="str">
        <f t="shared" si="2"/>
        <v>Cohort 201442522G4 (exclusief Den Haag)Totaal0 tot 23 jaarEritreaInburgeringsexamen behaald</v>
      </c>
      <c r="B174" s="159" t="s">
        <v>6</v>
      </c>
      <c r="C174" s="166">
        <v>42522</v>
      </c>
      <c r="D174" s="159" t="s">
        <v>15</v>
      </c>
      <c r="E174" s="159" t="s">
        <v>8</v>
      </c>
      <c r="F174" s="159" t="s">
        <v>26</v>
      </c>
      <c r="G174" s="159" t="s">
        <v>24</v>
      </c>
      <c r="H174" s="159" t="s">
        <v>33</v>
      </c>
      <c r="I174" s="178">
        <v>0</v>
      </c>
      <c r="J174" s="19"/>
    </row>
    <row r="175" spans="1:10" x14ac:dyDescent="0.25">
      <c r="A175" s="65" t="str">
        <f t="shared" si="2"/>
        <v>Cohort 201442522G4 (exclusief Den Haag)Totaal0 tot 23 jaarEritreaHeeft geen examen behaald</v>
      </c>
      <c r="B175" s="159" t="s">
        <v>6</v>
      </c>
      <c r="C175" s="166">
        <v>42522</v>
      </c>
      <c r="D175" s="159" t="s">
        <v>15</v>
      </c>
      <c r="E175" s="159" t="s">
        <v>8</v>
      </c>
      <c r="F175" s="159" t="s">
        <v>26</v>
      </c>
      <c r="G175" s="159" t="s">
        <v>24</v>
      </c>
      <c r="H175" s="159" t="s">
        <v>34</v>
      </c>
      <c r="I175" s="178">
        <v>5</v>
      </c>
      <c r="J175" s="19"/>
    </row>
    <row r="176" spans="1:10" x14ac:dyDescent="0.25">
      <c r="A176" s="65" t="str">
        <f t="shared" si="2"/>
        <v>Cohort 201442522G4 (exclusief Den Haag)Totaal0 tot 23 jaarOverigTotaal</v>
      </c>
      <c r="B176" s="159" t="s">
        <v>6</v>
      </c>
      <c r="C176" s="166">
        <v>42522</v>
      </c>
      <c r="D176" s="159" t="s">
        <v>15</v>
      </c>
      <c r="E176" s="159" t="s">
        <v>8</v>
      </c>
      <c r="F176" s="159" t="s">
        <v>26</v>
      </c>
      <c r="G176" s="159" t="s">
        <v>25</v>
      </c>
      <c r="H176" s="159" t="s">
        <v>8</v>
      </c>
      <c r="I176" s="178">
        <v>15</v>
      </c>
      <c r="J176" s="19"/>
    </row>
    <row r="177" spans="1:10" x14ac:dyDescent="0.25">
      <c r="A177" s="65" t="str">
        <f t="shared" si="2"/>
        <v>Cohort 201442522G4 (exclusief Den Haag)Totaal0 tot 23 jaarOverigNT2-examen behaald</v>
      </c>
      <c r="B177" s="159" t="s">
        <v>6</v>
      </c>
      <c r="C177" s="166">
        <v>42522</v>
      </c>
      <c r="D177" s="159" t="s">
        <v>15</v>
      </c>
      <c r="E177" s="159" t="s">
        <v>8</v>
      </c>
      <c r="F177" s="159" t="s">
        <v>26</v>
      </c>
      <c r="G177" s="159" t="s">
        <v>25</v>
      </c>
      <c r="H177" s="159" t="s">
        <v>32</v>
      </c>
      <c r="I177" s="178">
        <v>0</v>
      </c>
      <c r="J177" s="19"/>
    </row>
    <row r="178" spans="1:10" x14ac:dyDescent="0.25">
      <c r="A178" s="65" t="str">
        <f t="shared" si="2"/>
        <v>Cohort 201442522G4 (exclusief Den Haag)Totaal0 tot 23 jaarOverigInburgeringsexamen behaald</v>
      </c>
      <c r="B178" s="159" t="s">
        <v>6</v>
      </c>
      <c r="C178" s="166">
        <v>42522</v>
      </c>
      <c r="D178" s="159" t="s">
        <v>15</v>
      </c>
      <c r="E178" s="159" t="s">
        <v>8</v>
      </c>
      <c r="F178" s="159" t="s">
        <v>26</v>
      </c>
      <c r="G178" s="159" t="s">
        <v>25</v>
      </c>
      <c r="H178" s="159" t="s">
        <v>33</v>
      </c>
      <c r="I178" s="178">
        <v>5</v>
      </c>
      <c r="J178" s="19"/>
    </row>
    <row r="179" spans="1:10" x14ac:dyDescent="0.25">
      <c r="A179" s="65" t="str">
        <f t="shared" si="2"/>
        <v>Cohort 201442522G4 (exclusief Den Haag)Totaal0 tot 23 jaarOverigHeeft geen examen behaald</v>
      </c>
      <c r="B179" s="159" t="s">
        <v>6</v>
      </c>
      <c r="C179" s="166">
        <v>42522</v>
      </c>
      <c r="D179" s="159" t="s">
        <v>15</v>
      </c>
      <c r="E179" s="159" t="s">
        <v>8</v>
      </c>
      <c r="F179" s="159" t="s">
        <v>26</v>
      </c>
      <c r="G179" s="159" t="s">
        <v>25</v>
      </c>
      <c r="H179" s="159" t="s">
        <v>34</v>
      </c>
      <c r="I179" s="178">
        <v>5</v>
      </c>
      <c r="J179" s="19"/>
    </row>
    <row r="180" spans="1:10" x14ac:dyDescent="0.25">
      <c r="A180" s="65" t="str">
        <f t="shared" si="2"/>
        <v>Cohort 201442522G4 (exclusief Den Haag)Totaal23 jaar of ouderTotaalTotaal</v>
      </c>
      <c r="B180" s="159" t="s">
        <v>6</v>
      </c>
      <c r="C180" s="166">
        <v>42522</v>
      </c>
      <c r="D180" s="159" t="s">
        <v>15</v>
      </c>
      <c r="E180" s="159" t="s">
        <v>8</v>
      </c>
      <c r="F180" s="159" t="s">
        <v>27</v>
      </c>
      <c r="G180" s="159" t="s">
        <v>8</v>
      </c>
      <c r="H180" s="159" t="s">
        <v>8</v>
      </c>
      <c r="I180" s="178">
        <v>265</v>
      </c>
      <c r="J180" s="19"/>
    </row>
    <row r="181" spans="1:10" x14ac:dyDescent="0.25">
      <c r="A181" s="65" t="str">
        <f t="shared" si="2"/>
        <v>Cohort 201442522G4 (exclusief Den Haag)Totaal23 jaar of ouderTotaalNT2-examen behaald</v>
      </c>
      <c r="B181" s="159" t="s">
        <v>6</v>
      </c>
      <c r="C181" s="166">
        <v>42522</v>
      </c>
      <c r="D181" s="159" t="s">
        <v>15</v>
      </c>
      <c r="E181" s="159" t="s">
        <v>8</v>
      </c>
      <c r="F181" s="159" t="s">
        <v>27</v>
      </c>
      <c r="G181" s="159" t="s">
        <v>8</v>
      </c>
      <c r="H181" s="159" t="s">
        <v>32</v>
      </c>
      <c r="I181" s="178">
        <v>25</v>
      </c>
      <c r="J181" s="19"/>
    </row>
    <row r="182" spans="1:10" x14ac:dyDescent="0.25">
      <c r="A182" s="65" t="str">
        <f t="shared" si="2"/>
        <v>Cohort 201442522G4 (exclusief Den Haag)Totaal23 jaar of ouderTotaalInburgeringsexamen behaald</v>
      </c>
      <c r="B182" s="159" t="s">
        <v>6</v>
      </c>
      <c r="C182" s="166">
        <v>42522</v>
      </c>
      <c r="D182" s="159" t="s">
        <v>15</v>
      </c>
      <c r="E182" s="159" t="s">
        <v>8</v>
      </c>
      <c r="F182" s="159" t="s">
        <v>27</v>
      </c>
      <c r="G182" s="159" t="s">
        <v>8</v>
      </c>
      <c r="H182" s="159" t="s">
        <v>33</v>
      </c>
      <c r="I182" s="178">
        <v>85</v>
      </c>
      <c r="J182" s="19"/>
    </row>
    <row r="183" spans="1:10" x14ac:dyDescent="0.25">
      <c r="A183" s="65" t="str">
        <f t="shared" si="2"/>
        <v>Cohort 201442522G4 (exclusief Den Haag)Totaal23 jaar of ouderTotaalHeeft geen examen behaald</v>
      </c>
      <c r="B183" s="159" t="s">
        <v>6</v>
      </c>
      <c r="C183" s="166">
        <v>42522</v>
      </c>
      <c r="D183" s="159" t="s">
        <v>15</v>
      </c>
      <c r="E183" s="159" t="s">
        <v>8</v>
      </c>
      <c r="F183" s="159" t="s">
        <v>27</v>
      </c>
      <c r="G183" s="159" t="s">
        <v>8</v>
      </c>
      <c r="H183" s="159" t="s">
        <v>34</v>
      </c>
      <c r="I183" s="178">
        <v>155</v>
      </c>
      <c r="J183" s="19"/>
    </row>
    <row r="184" spans="1:10" x14ac:dyDescent="0.25">
      <c r="A184" s="65" t="str">
        <f t="shared" si="2"/>
        <v>Cohort 201442522G4 (exclusief Den Haag)Totaal23 jaar of ouderSyriëTotaal</v>
      </c>
      <c r="B184" s="159" t="s">
        <v>6</v>
      </c>
      <c r="C184" s="166">
        <v>42522</v>
      </c>
      <c r="D184" s="159" t="s">
        <v>15</v>
      </c>
      <c r="E184" s="159" t="s">
        <v>8</v>
      </c>
      <c r="F184" s="159" t="s">
        <v>27</v>
      </c>
      <c r="G184" s="159" t="s">
        <v>23</v>
      </c>
      <c r="H184" s="159" t="s">
        <v>8</v>
      </c>
      <c r="I184" s="178">
        <v>80</v>
      </c>
      <c r="J184" s="19"/>
    </row>
    <row r="185" spans="1:10" x14ac:dyDescent="0.25">
      <c r="A185" s="65" t="str">
        <f t="shared" si="2"/>
        <v>Cohort 201442522G4 (exclusief Den Haag)Totaal23 jaar of ouderSyriëNT2-examen behaald</v>
      </c>
      <c r="B185" s="159" t="s">
        <v>6</v>
      </c>
      <c r="C185" s="166">
        <v>42522</v>
      </c>
      <c r="D185" s="159" t="s">
        <v>15</v>
      </c>
      <c r="E185" s="159" t="s">
        <v>8</v>
      </c>
      <c r="F185" s="159" t="s">
        <v>27</v>
      </c>
      <c r="G185" s="159" t="s">
        <v>23</v>
      </c>
      <c r="H185" s="159" t="s">
        <v>32</v>
      </c>
      <c r="I185" s="178">
        <v>15</v>
      </c>
      <c r="J185" s="19"/>
    </row>
    <row r="186" spans="1:10" x14ac:dyDescent="0.25">
      <c r="A186" s="65" t="str">
        <f t="shared" si="2"/>
        <v>Cohort 201442522G4 (exclusief Den Haag)Totaal23 jaar of ouderSyriëInburgeringsexamen behaald</v>
      </c>
      <c r="B186" s="159" t="s">
        <v>6</v>
      </c>
      <c r="C186" s="166">
        <v>42522</v>
      </c>
      <c r="D186" s="159" t="s">
        <v>15</v>
      </c>
      <c r="E186" s="159" t="s">
        <v>8</v>
      </c>
      <c r="F186" s="159" t="s">
        <v>27</v>
      </c>
      <c r="G186" s="159" t="s">
        <v>23</v>
      </c>
      <c r="H186" s="159" t="s">
        <v>33</v>
      </c>
      <c r="I186" s="178">
        <v>25</v>
      </c>
      <c r="J186" s="19"/>
    </row>
    <row r="187" spans="1:10" x14ac:dyDescent="0.25">
      <c r="A187" s="65" t="str">
        <f t="shared" si="2"/>
        <v>Cohort 201442522G4 (exclusief Den Haag)Totaal23 jaar of ouderSyriëHeeft geen examen behaald</v>
      </c>
      <c r="B187" s="159" t="s">
        <v>6</v>
      </c>
      <c r="C187" s="166">
        <v>42522</v>
      </c>
      <c r="D187" s="159" t="s">
        <v>15</v>
      </c>
      <c r="E187" s="159" t="s">
        <v>8</v>
      </c>
      <c r="F187" s="159" t="s">
        <v>27</v>
      </c>
      <c r="G187" s="159" t="s">
        <v>23</v>
      </c>
      <c r="H187" s="159" t="s">
        <v>34</v>
      </c>
      <c r="I187" s="178">
        <v>40</v>
      </c>
      <c r="J187" s="19"/>
    </row>
    <row r="188" spans="1:10" x14ac:dyDescent="0.25">
      <c r="A188" s="65" t="str">
        <f t="shared" si="2"/>
        <v>Cohort 201442522G4 (exclusief Den Haag)Totaal23 jaar of ouderEritreaTotaal</v>
      </c>
      <c r="B188" s="159" t="s">
        <v>6</v>
      </c>
      <c r="C188" s="166">
        <v>42522</v>
      </c>
      <c r="D188" s="159" t="s">
        <v>15</v>
      </c>
      <c r="E188" s="159" t="s">
        <v>8</v>
      </c>
      <c r="F188" s="159" t="s">
        <v>27</v>
      </c>
      <c r="G188" s="159" t="s">
        <v>24</v>
      </c>
      <c r="H188" s="159" t="s">
        <v>8</v>
      </c>
      <c r="I188" s="178">
        <v>30</v>
      </c>
      <c r="J188" s="19"/>
    </row>
    <row r="189" spans="1:10" x14ac:dyDescent="0.25">
      <c r="A189" s="65" t="str">
        <f t="shared" si="2"/>
        <v>Cohort 201442522G4 (exclusief Den Haag)Totaal23 jaar of ouderEritreaNT2-examen behaald</v>
      </c>
      <c r="B189" s="159" t="s">
        <v>6</v>
      </c>
      <c r="C189" s="166">
        <v>42522</v>
      </c>
      <c r="D189" s="159" t="s">
        <v>15</v>
      </c>
      <c r="E189" s="159" t="s">
        <v>8</v>
      </c>
      <c r="F189" s="159" t="s">
        <v>27</v>
      </c>
      <c r="G189" s="159" t="s">
        <v>24</v>
      </c>
      <c r="H189" s="159" t="s">
        <v>32</v>
      </c>
      <c r="I189" s="178">
        <v>0</v>
      </c>
      <c r="J189" s="19"/>
    </row>
    <row r="190" spans="1:10" x14ac:dyDescent="0.25">
      <c r="A190" s="65" t="str">
        <f t="shared" si="2"/>
        <v>Cohort 201442522G4 (exclusief Den Haag)Totaal23 jaar of ouderEritreaInburgeringsexamen behaald</v>
      </c>
      <c r="B190" s="159" t="s">
        <v>6</v>
      </c>
      <c r="C190" s="166">
        <v>42522</v>
      </c>
      <c r="D190" s="159" t="s">
        <v>15</v>
      </c>
      <c r="E190" s="159" t="s">
        <v>8</v>
      </c>
      <c r="F190" s="159" t="s">
        <v>27</v>
      </c>
      <c r="G190" s="159" t="s">
        <v>24</v>
      </c>
      <c r="H190" s="159" t="s">
        <v>33</v>
      </c>
      <c r="I190" s="178">
        <v>10</v>
      </c>
      <c r="J190" s="19"/>
    </row>
    <row r="191" spans="1:10" x14ac:dyDescent="0.25">
      <c r="A191" s="65" t="str">
        <f t="shared" si="2"/>
        <v>Cohort 201442522G4 (exclusief Den Haag)Totaal23 jaar of ouderEritreaHeeft geen examen behaald</v>
      </c>
      <c r="B191" s="159" t="s">
        <v>6</v>
      </c>
      <c r="C191" s="166">
        <v>42522</v>
      </c>
      <c r="D191" s="159" t="s">
        <v>15</v>
      </c>
      <c r="E191" s="159" t="s">
        <v>8</v>
      </c>
      <c r="F191" s="159" t="s">
        <v>27</v>
      </c>
      <c r="G191" s="159" t="s">
        <v>24</v>
      </c>
      <c r="H191" s="159" t="s">
        <v>34</v>
      </c>
      <c r="I191" s="178">
        <v>25</v>
      </c>
      <c r="J191" s="19"/>
    </row>
    <row r="192" spans="1:10" x14ac:dyDescent="0.25">
      <c r="A192" s="65" t="str">
        <f t="shared" si="2"/>
        <v>Cohort 201442522G4 (exclusief Den Haag)Totaal23 jaar of ouderOverigTotaal</v>
      </c>
      <c r="B192" s="159" t="s">
        <v>6</v>
      </c>
      <c r="C192" s="166">
        <v>42522</v>
      </c>
      <c r="D192" s="159" t="s">
        <v>15</v>
      </c>
      <c r="E192" s="159" t="s">
        <v>8</v>
      </c>
      <c r="F192" s="159" t="s">
        <v>27</v>
      </c>
      <c r="G192" s="159" t="s">
        <v>25</v>
      </c>
      <c r="H192" s="159" t="s">
        <v>8</v>
      </c>
      <c r="I192" s="178">
        <v>155</v>
      </c>
      <c r="J192" s="19"/>
    </row>
    <row r="193" spans="1:10" x14ac:dyDescent="0.25">
      <c r="A193" s="65" t="str">
        <f t="shared" si="2"/>
        <v>Cohort 201442522G4 (exclusief Den Haag)Totaal23 jaar of ouderOverigNT2-examen behaald</v>
      </c>
      <c r="B193" s="159" t="s">
        <v>6</v>
      </c>
      <c r="C193" s="166">
        <v>42522</v>
      </c>
      <c r="D193" s="159" t="s">
        <v>15</v>
      </c>
      <c r="E193" s="159" t="s">
        <v>8</v>
      </c>
      <c r="F193" s="159" t="s">
        <v>27</v>
      </c>
      <c r="G193" s="159" t="s">
        <v>25</v>
      </c>
      <c r="H193" s="159" t="s">
        <v>32</v>
      </c>
      <c r="I193" s="178">
        <v>15</v>
      </c>
      <c r="J193" s="19"/>
    </row>
    <row r="194" spans="1:10" x14ac:dyDescent="0.25">
      <c r="A194" s="65" t="str">
        <f t="shared" si="2"/>
        <v>Cohort 201442522G4 (exclusief Den Haag)Totaal23 jaar of ouderOverigInburgeringsexamen behaald</v>
      </c>
      <c r="B194" s="159" t="s">
        <v>6</v>
      </c>
      <c r="C194" s="166">
        <v>42522</v>
      </c>
      <c r="D194" s="159" t="s">
        <v>15</v>
      </c>
      <c r="E194" s="159" t="s">
        <v>8</v>
      </c>
      <c r="F194" s="159" t="s">
        <v>27</v>
      </c>
      <c r="G194" s="159" t="s">
        <v>25</v>
      </c>
      <c r="H194" s="159" t="s">
        <v>33</v>
      </c>
      <c r="I194" s="178">
        <v>50</v>
      </c>
      <c r="J194" s="19"/>
    </row>
    <row r="195" spans="1:10" x14ac:dyDescent="0.25">
      <c r="A195" s="65" t="str">
        <f t="shared" si="2"/>
        <v>Cohort 201442522G4 (exclusief Den Haag)Totaal23 jaar of ouderOverigHeeft geen examen behaald</v>
      </c>
      <c r="B195" s="159" t="s">
        <v>6</v>
      </c>
      <c r="C195" s="166">
        <v>42522</v>
      </c>
      <c r="D195" s="159" t="s">
        <v>15</v>
      </c>
      <c r="E195" s="159" t="s">
        <v>8</v>
      </c>
      <c r="F195" s="159" t="s">
        <v>27</v>
      </c>
      <c r="G195" s="159" t="s">
        <v>25</v>
      </c>
      <c r="H195" s="159" t="s">
        <v>34</v>
      </c>
      <c r="I195" s="178">
        <v>90</v>
      </c>
      <c r="J195" s="19"/>
    </row>
    <row r="196" spans="1:10" x14ac:dyDescent="0.25">
      <c r="A196" s="65" t="str">
        <f t="shared" si="2"/>
        <v>Cohort 201442522G4 (exclusief Den Haag)ManTotaalTotaalTotaal</v>
      </c>
      <c r="B196" s="159" t="s">
        <v>6</v>
      </c>
      <c r="C196" s="166">
        <v>42522</v>
      </c>
      <c r="D196" s="159" t="s">
        <v>15</v>
      </c>
      <c r="E196" s="159" t="s">
        <v>28</v>
      </c>
      <c r="F196" s="159" t="s">
        <v>8</v>
      </c>
      <c r="G196" s="159" t="s">
        <v>8</v>
      </c>
      <c r="H196" s="159" t="s">
        <v>8</v>
      </c>
      <c r="I196" s="178">
        <v>190</v>
      </c>
      <c r="J196" s="19"/>
    </row>
    <row r="197" spans="1:10" x14ac:dyDescent="0.25">
      <c r="A197" s="65" t="str">
        <f t="shared" ref="A197:A260" si="3">B197&amp;C197&amp;D197&amp;E197&amp;F197&amp;G197&amp;H197</f>
        <v>Cohort 201442522G4 (exclusief Den Haag)ManTotaalTotaalNT2-examen behaald</v>
      </c>
      <c r="B197" s="159" t="s">
        <v>6</v>
      </c>
      <c r="C197" s="166">
        <v>42522</v>
      </c>
      <c r="D197" s="159" t="s">
        <v>15</v>
      </c>
      <c r="E197" s="159" t="s">
        <v>28</v>
      </c>
      <c r="F197" s="159" t="s">
        <v>8</v>
      </c>
      <c r="G197" s="159" t="s">
        <v>8</v>
      </c>
      <c r="H197" s="159" t="s">
        <v>32</v>
      </c>
      <c r="I197" s="178">
        <v>15</v>
      </c>
      <c r="J197" s="19"/>
    </row>
    <row r="198" spans="1:10" x14ac:dyDescent="0.25">
      <c r="A198" s="65" t="str">
        <f t="shared" si="3"/>
        <v>Cohort 201442522G4 (exclusief Den Haag)ManTotaalTotaalInburgeringsexamen behaald</v>
      </c>
      <c r="B198" s="159" t="s">
        <v>6</v>
      </c>
      <c r="C198" s="166">
        <v>42522</v>
      </c>
      <c r="D198" s="159" t="s">
        <v>15</v>
      </c>
      <c r="E198" s="159" t="s">
        <v>28</v>
      </c>
      <c r="F198" s="159" t="s">
        <v>8</v>
      </c>
      <c r="G198" s="159" t="s">
        <v>8</v>
      </c>
      <c r="H198" s="159" t="s">
        <v>33</v>
      </c>
      <c r="I198" s="178">
        <v>60</v>
      </c>
      <c r="J198" s="19"/>
    </row>
    <row r="199" spans="1:10" x14ac:dyDescent="0.25">
      <c r="A199" s="65" t="str">
        <f t="shared" si="3"/>
        <v>Cohort 201442522G4 (exclusief Den Haag)ManTotaalTotaalHeeft geen examen behaald</v>
      </c>
      <c r="B199" s="159" t="s">
        <v>6</v>
      </c>
      <c r="C199" s="166">
        <v>42522</v>
      </c>
      <c r="D199" s="159" t="s">
        <v>15</v>
      </c>
      <c r="E199" s="159" t="s">
        <v>28</v>
      </c>
      <c r="F199" s="159" t="s">
        <v>8</v>
      </c>
      <c r="G199" s="159" t="s">
        <v>8</v>
      </c>
      <c r="H199" s="159" t="s">
        <v>34</v>
      </c>
      <c r="I199" s="178">
        <v>115</v>
      </c>
      <c r="J199" s="19"/>
    </row>
    <row r="200" spans="1:10" x14ac:dyDescent="0.25">
      <c r="A200" s="65" t="str">
        <f t="shared" si="3"/>
        <v>Cohort 201442522G4 (exclusief Den Haag)ManTotaalSyriëTotaal</v>
      </c>
      <c r="B200" s="159" t="s">
        <v>6</v>
      </c>
      <c r="C200" s="166">
        <v>42522</v>
      </c>
      <c r="D200" s="159" t="s">
        <v>15</v>
      </c>
      <c r="E200" s="159" t="s">
        <v>28</v>
      </c>
      <c r="F200" s="159" t="s">
        <v>8</v>
      </c>
      <c r="G200" s="159" t="s">
        <v>23</v>
      </c>
      <c r="H200" s="159" t="s">
        <v>8</v>
      </c>
      <c r="I200" s="178">
        <v>65</v>
      </c>
      <c r="J200" s="19"/>
    </row>
    <row r="201" spans="1:10" x14ac:dyDescent="0.25">
      <c r="A201" s="65" t="str">
        <f t="shared" si="3"/>
        <v>Cohort 201442522G4 (exclusief Den Haag)ManTotaalSyriëNT2-examen behaald</v>
      </c>
      <c r="B201" s="159" t="s">
        <v>6</v>
      </c>
      <c r="C201" s="166">
        <v>42522</v>
      </c>
      <c r="D201" s="159" t="s">
        <v>15</v>
      </c>
      <c r="E201" s="159" t="s">
        <v>28</v>
      </c>
      <c r="F201" s="159" t="s">
        <v>8</v>
      </c>
      <c r="G201" s="159" t="s">
        <v>23</v>
      </c>
      <c r="H201" s="159" t="s">
        <v>32</v>
      </c>
      <c r="I201" s="178">
        <v>10</v>
      </c>
      <c r="J201" s="19"/>
    </row>
    <row r="202" spans="1:10" x14ac:dyDescent="0.25">
      <c r="A202" s="65" t="str">
        <f t="shared" si="3"/>
        <v>Cohort 201442522G4 (exclusief Den Haag)ManTotaalSyriëInburgeringsexamen behaald</v>
      </c>
      <c r="B202" s="159" t="s">
        <v>6</v>
      </c>
      <c r="C202" s="166">
        <v>42522</v>
      </c>
      <c r="D202" s="159" t="s">
        <v>15</v>
      </c>
      <c r="E202" s="159" t="s">
        <v>28</v>
      </c>
      <c r="F202" s="159" t="s">
        <v>8</v>
      </c>
      <c r="G202" s="159" t="s">
        <v>23</v>
      </c>
      <c r="H202" s="159" t="s">
        <v>33</v>
      </c>
      <c r="I202" s="178">
        <v>20</v>
      </c>
      <c r="J202" s="19"/>
    </row>
    <row r="203" spans="1:10" x14ac:dyDescent="0.25">
      <c r="A203" s="65" t="str">
        <f t="shared" si="3"/>
        <v>Cohort 201442522G4 (exclusief Den Haag)ManTotaalSyriëHeeft geen examen behaald</v>
      </c>
      <c r="B203" s="159" t="s">
        <v>6</v>
      </c>
      <c r="C203" s="166">
        <v>42522</v>
      </c>
      <c r="D203" s="159" t="s">
        <v>15</v>
      </c>
      <c r="E203" s="159" t="s">
        <v>28</v>
      </c>
      <c r="F203" s="159" t="s">
        <v>8</v>
      </c>
      <c r="G203" s="159" t="s">
        <v>23</v>
      </c>
      <c r="H203" s="159" t="s">
        <v>34</v>
      </c>
      <c r="I203" s="178">
        <v>35</v>
      </c>
      <c r="J203" s="19"/>
    </row>
    <row r="204" spans="1:10" x14ac:dyDescent="0.25">
      <c r="A204" s="65" t="str">
        <f t="shared" si="3"/>
        <v>Cohort 201442522G4 (exclusief Den Haag)ManTotaalEritreaTotaal</v>
      </c>
      <c r="B204" s="159" t="s">
        <v>6</v>
      </c>
      <c r="C204" s="166">
        <v>42522</v>
      </c>
      <c r="D204" s="159" t="s">
        <v>15</v>
      </c>
      <c r="E204" s="159" t="s">
        <v>28</v>
      </c>
      <c r="F204" s="159" t="s">
        <v>8</v>
      </c>
      <c r="G204" s="159" t="s">
        <v>24</v>
      </c>
      <c r="H204" s="159" t="s">
        <v>8</v>
      </c>
      <c r="I204" s="178">
        <v>25</v>
      </c>
      <c r="J204" s="19"/>
    </row>
    <row r="205" spans="1:10" x14ac:dyDescent="0.25">
      <c r="A205" s="65" t="str">
        <f t="shared" si="3"/>
        <v>Cohort 201442522G4 (exclusief Den Haag)ManTotaalEritreaNT2-examen behaald</v>
      </c>
      <c r="B205" s="159" t="s">
        <v>6</v>
      </c>
      <c r="C205" s="166">
        <v>42522</v>
      </c>
      <c r="D205" s="159" t="s">
        <v>15</v>
      </c>
      <c r="E205" s="159" t="s">
        <v>28</v>
      </c>
      <c r="F205" s="159" t="s">
        <v>8</v>
      </c>
      <c r="G205" s="159" t="s">
        <v>24</v>
      </c>
      <c r="H205" s="159" t="s">
        <v>32</v>
      </c>
      <c r="I205" s="178">
        <v>0</v>
      </c>
      <c r="J205" s="19"/>
    </row>
    <row r="206" spans="1:10" x14ac:dyDescent="0.25">
      <c r="A206" s="65" t="str">
        <f t="shared" si="3"/>
        <v>Cohort 201442522G4 (exclusief Den Haag)ManTotaalEritreaInburgeringsexamen behaald</v>
      </c>
      <c r="B206" s="159" t="s">
        <v>6</v>
      </c>
      <c r="C206" s="166">
        <v>42522</v>
      </c>
      <c r="D206" s="159" t="s">
        <v>15</v>
      </c>
      <c r="E206" s="159" t="s">
        <v>28</v>
      </c>
      <c r="F206" s="159" t="s">
        <v>8</v>
      </c>
      <c r="G206" s="159" t="s">
        <v>24</v>
      </c>
      <c r="H206" s="159" t="s">
        <v>33</v>
      </c>
      <c r="I206" s="178">
        <v>5</v>
      </c>
      <c r="J206" s="19"/>
    </row>
    <row r="207" spans="1:10" x14ac:dyDescent="0.25">
      <c r="A207" s="65" t="str">
        <f t="shared" si="3"/>
        <v>Cohort 201442522G4 (exclusief Den Haag)ManTotaalEritreaHeeft geen examen behaald</v>
      </c>
      <c r="B207" s="159" t="s">
        <v>6</v>
      </c>
      <c r="C207" s="166">
        <v>42522</v>
      </c>
      <c r="D207" s="159" t="s">
        <v>15</v>
      </c>
      <c r="E207" s="159" t="s">
        <v>28</v>
      </c>
      <c r="F207" s="159" t="s">
        <v>8</v>
      </c>
      <c r="G207" s="159" t="s">
        <v>24</v>
      </c>
      <c r="H207" s="159" t="s">
        <v>34</v>
      </c>
      <c r="I207" s="178">
        <v>15</v>
      </c>
      <c r="J207" s="19"/>
    </row>
    <row r="208" spans="1:10" x14ac:dyDescent="0.25">
      <c r="A208" s="65" t="str">
        <f t="shared" si="3"/>
        <v>Cohort 201442522G4 (exclusief Den Haag)ManTotaalOverigTotaal</v>
      </c>
      <c r="B208" s="159" t="s">
        <v>6</v>
      </c>
      <c r="C208" s="166">
        <v>42522</v>
      </c>
      <c r="D208" s="159" t="s">
        <v>15</v>
      </c>
      <c r="E208" s="159" t="s">
        <v>28</v>
      </c>
      <c r="F208" s="159" t="s">
        <v>8</v>
      </c>
      <c r="G208" s="159" t="s">
        <v>25</v>
      </c>
      <c r="H208" s="159" t="s">
        <v>8</v>
      </c>
      <c r="I208" s="178">
        <v>105</v>
      </c>
      <c r="J208" s="19"/>
    </row>
    <row r="209" spans="1:10" x14ac:dyDescent="0.25">
      <c r="A209" s="65" t="str">
        <f t="shared" si="3"/>
        <v>Cohort 201442522G4 (exclusief Den Haag)ManTotaalOverigNT2-examen behaald</v>
      </c>
      <c r="B209" s="159" t="s">
        <v>6</v>
      </c>
      <c r="C209" s="166">
        <v>42522</v>
      </c>
      <c r="D209" s="159" t="s">
        <v>15</v>
      </c>
      <c r="E209" s="159" t="s">
        <v>28</v>
      </c>
      <c r="F209" s="159" t="s">
        <v>8</v>
      </c>
      <c r="G209" s="159" t="s">
        <v>25</v>
      </c>
      <c r="H209" s="159" t="s">
        <v>32</v>
      </c>
      <c r="I209" s="178">
        <v>10</v>
      </c>
      <c r="J209" s="19"/>
    </row>
    <row r="210" spans="1:10" x14ac:dyDescent="0.25">
      <c r="A210" s="65" t="str">
        <f t="shared" si="3"/>
        <v>Cohort 201442522G4 (exclusief Den Haag)ManTotaalOverigInburgeringsexamen behaald</v>
      </c>
      <c r="B210" s="159" t="s">
        <v>6</v>
      </c>
      <c r="C210" s="166">
        <v>42522</v>
      </c>
      <c r="D210" s="159" t="s">
        <v>15</v>
      </c>
      <c r="E210" s="159" t="s">
        <v>28</v>
      </c>
      <c r="F210" s="159" t="s">
        <v>8</v>
      </c>
      <c r="G210" s="159" t="s">
        <v>25</v>
      </c>
      <c r="H210" s="159" t="s">
        <v>33</v>
      </c>
      <c r="I210" s="178">
        <v>35</v>
      </c>
      <c r="J210" s="19"/>
    </row>
    <row r="211" spans="1:10" x14ac:dyDescent="0.25">
      <c r="A211" s="65" t="str">
        <f t="shared" si="3"/>
        <v>Cohort 201442522G4 (exclusief Den Haag)ManTotaalOverigHeeft geen examen behaald</v>
      </c>
      <c r="B211" s="159" t="s">
        <v>6</v>
      </c>
      <c r="C211" s="166">
        <v>42522</v>
      </c>
      <c r="D211" s="159" t="s">
        <v>15</v>
      </c>
      <c r="E211" s="159" t="s">
        <v>28</v>
      </c>
      <c r="F211" s="159" t="s">
        <v>8</v>
      </c>
      <c r="G211" s="159" t="s">
        <v>25</v>
      </c>
      <c r="H211" s="159" t="s">
        <v>34</v>
      </c>
      <c r="I211" s="178">
        <v>60</v>
      </c>
      <c r="J211" s="19"/>
    </row>
    <row r="212" spans="1:10" x14ac:dyDescent="0.25">
      <c r="A212" s="65" t="str">
        <f t="shared" si="3"/>
        <v>Cohort 201442522G4 (exclusief Den Haag)Man0 tot 23 jaarTotaalTotaal</v>
      </c>
      <c r="B212" s="159" t="s">
        <v>6</v>
      </c>
      <c r="C212" s="166">
        <v>42522</v>
      </c>
      <c r="D212" s="159" t="s">
        <v>15</v>
      </c>
      <c r="E212" s="159" t="s">
        <v>28</v>
      </c>
      <c r="F212" s="159" t="s">
        <v>26</v>
      </c>
      <c r="G212" s="159" t="s">
        <v>8</v>
      </c>
      <c r="H212" s="159" t="s">
        <v>8</v>
      </c>
      <c r="I212" s="178">
        <v>15</v>
      </c>
      <c r="J212" s="19"/>
    </row>
    <row r="213" spans="1:10" x14ac:dyDescent="0.25">
      <c r="A213" s="65" t="str">
        <f t="shared" si="3"/>
        <v>Cohort 201442522G4 (exclusief Den Haag)Man0 tot 23 jaarTotaalNT2-examen behaald</v>
      </c>
      <c r="B213" s="159" t="s">
        <v>6</v>
      </c>
      <c r="C213" s="166">
        <v>42522</v>
      </c>
      <c r="D213" s="159" t="s">
        <v>15</v>
      </c>
      <c r="E213" s="159" t="s">
        <v>28</v>
      </c>
      <c r="F213" s="159" t="s">
        <v>26</v>
      </c>
      <c r="G213" s="159" t="s">
        <v>8</v>
      </c>
      <c r="H213" s="159" t="s">
        <v>32</v>
      </c>
      <c r="I213" s="178">
        <v>0</v>
      </c>
      <c r="J213" s="19"/>
    </row>
    <row r="214" spans="1:10" x14ac:dyDescent="0.25">
      <c r="A214" s="65" t="str">
        <f t="shared" si="3"/>
        <v>Cohort 201442522G4 (exclusief Den Haag)Man0 tot 23 jaarTotaalInburgeringsexamen behaald</v>
      </c>
      <c r="B214" s="159" t="s">
        <v>6</v>
      </c>
      <c r="C214" s="166">
        <v>42522</v>
      </c>
      <c r="D214" s="159" t="s">
        <v>15</v>
      </c>
      <c r="E214" s="159" t="s">
        <v>28</v>
      </c>
      <c r="F214" s="159" t="s">
        <v>26</v>
      </c>
      <c r="G214" s="159" t="s">
        <v>8</v>
      </c>
      <c r="H214" s="159" t="s">
        <v>33</v>
      </c>
      <c r="I214" s="178">
        <v>5</v>
      </c>
      <c r="J214" s="19"/>
    </row>
    <row r="215" spans="1:10" x14ac:dyDescent="0.25">
      <c r="A215" s="65" t="str">
        <f t="shared" si="3"/>
        <v>Cohort 201442522G4 (exclusief Den Haag)Man0 tot 23 jaarTotaalHeeft geen examen behaald</v>
      </c>
      <c r="B215" s="159" t="s">
        <v>6</v>
      </c>
      <c r="C215" s="166">
        <v>42522</v>
      </c>
      <c r="D215" s="159" t="s">
        <v>15</v>
      </c>
      <c r="E215" s="159" t="s">
        <v>28</v>
      </c>
      <c r="F215" s="159" t="s">
        <v>26</v>
      </c>
      <c r="G215" s="159" t="s">
        <v>8</v>
      </c>
      <c r="H215" s="159" t="s">
        <v>34</v>
      </c>
      <c r="I215" s="178">
        <v>10</v>
      </c>
      <c r="J215" s="19"/>
    </row>
    <row r="216" spans="1:10" x14ac:dyDescent="0.25">
      <c r="A216" s="65" t="str">
        <f t="shared" si="3"/>
        <v>Cohort 201442522G4 (exclusief Den Haag)Man0 tot 23 jaarSyriëTotaal</v>
      </c>
      <c r="B216" s="159" t="s">
        <v>6</v>
      </c>
      <c r="C216" s="166">
        <v>42522</v>
      </c>
      <c r="D216" s="159" t="s">
        <v>15</v>
      </c>
      <c r="E216" s="159" t="s">
        <v>28</v>
      </c>
      <c r="F216" s="159" t="s">
        <v>26</v>
      </c>
      <c r="G216" s="159" t="s">
        <v>23</v>
      </c>
      <c r="H216" s="159" t="s">
        <v>8</v>
      </c>
      <c r="I216" s="178">
        <v>5</v>
      </c>
      <c r="J216" s="19"/>
    </row>
    <row r="217" spans="1:10" x14ac:dyDescent="0.25">
      <c r="A217" s="65" t="str">
        <f t="shared" si="3"/>
        <v>Cohort 201442522G4 (exclusief Den Haag)Man0 tot 23 jaarSyriëNT2-examen behaald</v>
      </c>
      <c r="B217" s="159" t="s">
        <v>6</v>
      </c>
      <c r="C217" s="166">
        <v>42522</v>
      </c>
      <c r="D217" s="159" t="s">
        <v>15</v>
      </c>
      <c r="E217" s="159" t="s">
        <v>28</v>
      </c>
      <c r="F217" s="159" t="s">
        <v>26</v>
      </c>
      <c r="G217" s="159" t="s">
        <v>23</v>
      </c>
      <c r="H217" s="159" t="s">
        <v>32</v>
      </c>
      <c r="I217" s="178">
        <v>0</v>
      </c>
      <c r="J217" s="19"/>
    </row>
    <row r="218" spans="1:10" x14ac:dyDescent="0.25">
      <c r="A218" s="65" t="str">
        <f t="shared" si="3"/>
        <v>Cohort 201442522G4 (exclusief Den Haag)Man0 tot 23 jaarSyriëInburgeringsexamen behaald</v>
      </c>
      <c r="B218" s="159" t="s">
        <v>6</v>
      </c>
      <c r="C218" s="166">
        <v>42522</v>
      </c>
      <c r="D218" s="159" t="s">
        <v>15</v>
      </c>
      <c r="E218" s="159" t="s">
        <v>28</v>
      </c>
      <c r="F218" s="159" t="s">
        <v>26</v>
      </c>
      <c r="G218" s="159" t="s">
        <v>23</v>
      </c>
      <c r="H218" s="159" t="s">
        <v>33</v>
      </c>
      <c r="I218" s="178">
        <v>0</v>
      </c>
      <c r="J218" s="19"/>
    </row>
    <row r="219" spans="1:10" x14ac:dyDescent="0.25">
      <c r="A219" s="65" t="str">
        <f t="shared" si="3"/>
        <v>Cohort 201442522G4 (exclusief Den Haag)Man0 tot 23 jaarSyriëHeeft geen examen behaald</v>
      </c>
      <c r="B219" s="159" t="s">
        <v>6</v>
      </c>
      <c r="C219" s="166">
        <v>42522</v>
      </c>
      <c r="D219" s="159" t="s">
        <v>15</v>
      </c>
      <c r="E219" s="159" t="s">
        <v>28</v>
      </c>
      <c r="F219" s="159" t="s">
        <v>26</v>
      </c>
      <c r="G219" s="159" t="s">
        <v>23</v>
      </c>
      <c r="H219" s="159" t="s">
        <v>34</v>
      </c>
      <c r="I219" s="178">
        <v>0</v>
      </c>
      <c r="J219" s="19"/>
    </row>
    <row r="220" spans="1:10" x14ac:dyDescent="0.25">
      <c r="A220" s="65" t="str">
        <f t="shared" si="3"/>
        <v>Cohort 201442522G4 (exclusief Den Haag)Man0 tot 23 jaarEritreaTotaal</v>
      </c>
      <c r="B220" s="159" t="s">
        <v>6</v>
      </c>
      <c r="C220" s="166">
        <v>42522</v>
      </c>
      <c r="D220" s="159" t="s">
        <v>15</v>
      </c>
      <c r="E220" s="159" t="s">
        <v>28</v>
      </c>
      <c r="F220" s="159" t="s">
        <v>26</v>
      </c>
      <c r="G220" s="159" t="s">
        <v>24</v>
      </c>
      <c r="H220" s="159" t="s">
        <v>8</v>
      </c>
      <c r="I220" s="178">
        <v>5</v>
      </c>
      <c r="J220" s="19"/>
    </row>
    <row r="221" spans="1:10" x14ac:dyDescent="0.25">
      <c r="A221" s="65" t="str">
        <f t="shared" si="3"/>
        <v>Cohort 201442522G4 (exclusief Den Haag)Man0 tot 23 jaarEritreaNT2-examen behaald</v>
      </c>
      <c r="B221" s="159" t="s">
        <v>6</v>
      </c>
      <c r="C221" s="166">
        <v>42522</v>
      </c>
      <c r="D221" s="159" t="s">
        <v>15</v>
      </c>
      <c r="E221" s="159" t="s">
        <v>28</v>
      </c>
      <c r="F221" s="159" t="s">
        <v>26</v>
      </c>
      <c r="G221" s="159" t="s">
        <v>24</v>
      </c>
      <c r="H221" s="159" t="s">
        <v>32</v>
      </c>
      <c r="I221" s="178">
        <v>0</v>
      </c>
      <c r="J221" s="19"/>
    </row>
    <row r="222" spans="1:10" x14ac:dyDescent="0.25">
      <c r="A222" s="65" t="str">
        <f t="shared" si="3"/>
        <v>Cohort 201442522G4 (exclusief Den Haag)Man0 tot 23 jaarEritreaInburgeringsexamen behaald</v>
      </c>
      <c r="B222" s="159" t="s">
        <v>6</v>
      </c>
      <c r="C222" s="166">
        <v>42522</v>
      </c>
      <c r="D222" s="159" t="s">
        <v>15</v>
      </c>
      <c r="E222" s="159" t="s">
        <v>28</v>
      </c>
      <c r="F222" s="159" t="s">
        <v>26</v>
      </c>
      <c r="G222" s="159" t="s">
        <v>24</v>
      </c>
      <c r="H222" s="159" t="s">
        <v>33</v>
      </c>
      <c r="I222" s="178">
        <v>0</v>
      </c>
      <c r="J222" s="19"/>
    </row>
    <row r="223" spans="1:10" x14ac:dyDescent="0.25">
      <c r="A223" s="65" t="str">
        <f t="shared" si="3"/>
        <v>Cohort 201442522G4 (exclusief Den Haag)Man0 tot 23 jaarEritreaHeeft geen examen behaald</v>
      </c>
      <c r="B223" s="159" t="s">
        <v>6</v>
      </c>
      <c r="C223" s="166">
        <v>42522</v>
      </c>
      <c r="D223" s="159" t="s">
        <v>15</v>
      </c>
      <c r="E223" s="159" t="s">
        <v>28</v>
      </c>
      <c r="F223" s="159" t="s">
        <v>26</v>
      </c>
      <c r="G223" s="159" t="s">
        <v>24</v>
      </c>
      <c r="H223" s="159" t="s">
        <v>34</v>
      </c>
      <c r="I223" s="178">
        <v>5</v>
      </c>
      <c r="J223" s="19"/>
    </row>
    <row r="224" spans="1:10" x14ac:dyDescent="0.25">
      <c r="A224" s="65" t="str">
        <f t="shared" si="3"/>
        <v>Cohort 201442522G4 (exclusief Den Haag)Man0 tot 23 jaarOverigTotaal</v>
      </c>
      <c r="B224" s="159" t="s">
        <v>6</v>
      </c>
      <c r="C224" s="166">
        <v>42522</v>
      </c>
      <c r="D224" s="159" t="s">
        <v>15</v>
      </c>
      <c r="E224" s="159" t="s">
        <v>28</v>
      </c>
      <c r="F224" s="159" t="s">
        <v>26</v>
      </c>
      <c r="G224" s="159" t="s">
        <v>25</v>
      </c>
      <c r="H224" s="159" t="s">
        <v>8</v>
      </c>
      <c r="I224" s="178">
        <v>5</v>
      </c>
      <c r="J224" s="19"/>
    </row>
    <row r="225" spans="1:10" x14ac:dyDescent="0.25">
      <c r="A225" s="65" t="str">
        <f t="shared" si="3"/>
        <v>Cohort 201442522G4 (exclusief Den Haag)Man0 tot 23 jaarOverigNT2-examen behaald</v>
      </c>
      <c r="B225" s="159" t="s">
        <v>6</v>
      </c>
      <c r="C225" s="166">
        <v>42522</v>
      </c>
      <c r="D225" s="159" t="s">
        <v>15</v>
      </c>
      <c r="E225" s="159" t="s">
        <v>28</v>
      </c>
      <c r="F225" s="159" t="s">
        <v>26</v>
      </c>
      <c r="G225" s="159" t="s">
        <v>25</v>
      </c>
      <c r="H225" s="159" t="s">
        <v>32</v>
      </c>
      <c r="I225" s="178">
        <v>0</v>
      </c>
      <c r="J225" s="19"/>
    </row>
    <row r="226" spans="1:10" x14ac:dyDescent="0.25">
      <c r="A226" s="65" t="str">
        <f t="shared" si="3"/>
        <v>Cohort 201442522G4 (exclusief Den Haag)Man0 tot 23 jaarOverigInburgeringsexamen behaald</v>
      </c>
      <c r="B226" s="159" t="s">
        <v>6</v>
      </c>
      <c r="C226" s="166">
        <v>42522</v>
      </c>
      <c r="D226" s="159" t="s">
        <v>15</v>
      </c>
      <c r="E226" s="159" t="s">
        <v>28</v>
      </c>
      <c r="F226" s="159" t="s">
        <v>26</v>
      </c>
      <c r="G226" s="159" t="s">
        <v>25</v>
      </c>
      <c r="H226" s="159" t="s">
        <v>33</v>
      </c>
      <c r="I226" s="178">
        <v>0</v>
      </c>
      <c r="J226" s="19"/>
    </row>
    <row r="227" spans="1:10" x14ac:dyDescent="0.25">
      <c r="A227" s="65" t="str">
        <f t="shared" si="3"/>
        <v>Cohort 201442522G4 (exclusief Den Haag)Man0 tot 23 jaarOverigHeeft geen examen behaald</v>
      </c>
      <c r="B227" s="159" t="s">
        <v>6</v>
      </c>
      <c r="C227" s="166">
        <v>42522</v>
      </c>
      <c r="D227" s="159" t="s">
        <v>15</v>
      </c>
      <c r="E227" s="159" t="s">
        <v>28</v>
      </c>
      <c r="F227" s="159" t="s">
        <v>26</v>
      </c>
      <c r="G227" s="159" t="s">
        <v>25</v>
      </c>
      <c r="H227" s="159" t="s">
        <v>34</v>
      </c>
      <c r="I227" s="178">
        <v>5</v>
      </c>
      <c r="J227" s="19"/>
    </row>
    <row r="228" spans="1:10" x14ac:dyDescent="0.25">
      <c r="A228" s="65" t="str">
        <f t="shared" si="3"/>
        <v>Cohort 201442522G4 (exclusief Den Haag)Man23 jaar of ouderTotaalTotaal</v>
      </c>
      <c r="B228" s="159" t="s">
        <v>6</v>
      </c>
      <c r="C228" s="166">
        <v>42522</v>
      </c>
      <c r="D228" s="159" t="s">
        <v>15</v>
      </c>
      <c r="E228" s="159" t="s">
        <v>28</v>
      </c>
      <c r="F228" s="159" t="s">
        <v>27</v>
      </c>
      <c r="G228" s="159" t="s">
        <v>8</v>
      </c>
      <c r="H228" s="159" t="s">
        <v>8</v>
      </c>
      <c r="I228" s="178">
        <v>180</v>
      </c>
      <c r="J228" s="19"/>
    </row>
    <row r="229" spans="1:10" x14ac:dyDescent="0.25">
      <c r="A229" s="65" t="str">
        <f t="shared" si="3"/>
        <v>Cohort 201442522G4 (exclusief Den Haag)Man23 jaar of ouderTotaalNT2-examen behaald</v>
      </c>
      <c r="B229" s="159" t="s">
        <v>6</v>
      </c>
      <c r="C229" s="166">
        <v>42522</v>
      </c>
      <c r="D229" s="159" t="s">
        <v>15</v>
      </c>
      <c r="E229" s="159" t="s">
        <v>28</v>
      </c>
      <c r="F229" s="159" t="s">
        <v>27</v>
      </c>
      <c r="G229" s="159" t="s">
        <v>8</v>
      </c>
      <c r="H229" s="159" t="s">
        <v>32</v>
      </c>
      <c r="I229" s="178">
        <v>15</v>
      </c>
      <c r="J229" s="19"/>
    </row>
    <row r="230" spans="1:10" x14ac:dyDescent="0.25">
      <c r="A230" s="65" t="str">
        <f t="shared" si="3"/>
        <v>Cohort 201442522G4 (exclusief Den Haag)Man23 jaar of ouderTotaalInburgeringsexamen behaald</v>
      </c>
      <c r="B230" s="159" t="s">
        <v>6</v>
      </c>
      <c r="C230" s="166">
        <v>42522</v>
      </c>
      <c r="D230" s="159" t="s">
        <v>15</v>
      </c>
      <c r="E230" s="159" t="s">
        <v>28</v>
      </c>
      <c r="F230" s="159" t="s">
        <v>27</v>
      </c>
      <c r="G230" s="159" t="s">
        <v>8</v>
      </c>
      <c r="H230" s="159" t="s">
        <v>33</v>
      </c>
      <c r="I230" s="178">
        <v>60</v>
      </c>
      <c r="J230" s="19"/>
    </row>
    <row r="231" spans="1:10" x14ac:dyDescent="0.25">
      <c r="A231" s="65" t="str">
        <f t="shared" si="3"/>
        <v>Cohort 201442522G4 (exclusief Den Haag)Man23 jaar of ouderTotaalHeeft geen examen behaald</v>
      </c>
      <c r="B231" s="159" t="s">
        <v>6</v>
      </c>
      <c r="C231" s="166">
        <v>42522</v>
      </c>
      <c r="D231" s="159" t="s">
        <v>15</v>
      </c>
      <c r="E231" s="159" t="s">
        <v>28</v>
      </c>
      <c r="F231" s="159" t="s">
        <v>27</v>
      </c>
      <c r="G231" s="159" t="s">
        <v>8</v>
      </c>
      <c r="H231" s="159" t="s">
        <v>34</v>
      </c>
      <c r="I231" s="178">
        <v>105</v>
      </c>
      <c r="J231" s="19"/>
    </row>
    <row r="232" spans="1:10" x14ac:dyDescent="0.25">
      <c r="A232" s="65" t="str">
        <f t="shared" si="3"/>
        <v>Cohort 201442522G4 (exclusief Den Haag)Man23 jaar of ouderSyriëTotaal</v>
      </c>
      <c r="B232" s="159" t="s">
        <v>6</v>
      </c>
      <c r="C232" s="166">
        <v>42522</v>
      </c>
      <c r="D232" s="159" t="s">
        <v>15</v>
      </c>
      <c r="E232" s="159" t="s">
        <v>28</v>
      </c>
      <c r="F232" s="159" t="s">
        <v>27</v>
      </c>
      <c r="G232" s="159" t="s">
        <v>23</v>
      </c>
      <c r="H232" s="159" t="s">
        <v>8</v>
      </c>
      <c r="I232" s="178">
        <v>60</v>
      </c>
      <c r="J232" s="19"/>
    </row>
    <row r="233" spans="1:10" x14ac:dyDescent="0.25">
      <c r="A233" s="65" t="str">
        <f t="shared" si="3"/>
        <v>Cohort 201442522G4 (exclusief Den Haag)Man23 jaar of ouderSyriëNT2-examen behaald</v>
      </c>
      <c r="B233" s="159" t="s">
        <v>6</v>
      </c>
      <c r="C233" s="166">
        <v>42522</v>
      </c>
      <c r="D233" s="159" t="s">
        <v>15</v>
      </c>
      <c r="E233" s="159" t="s">
        <v>28</v>
      </c>
      <c r="F233" s="159" t="s">
        <v>27</v>
      </c>
      <c r="G233" s="159" t="s">
        <v>23</v>
      </c>
      <c r="H233" s="159" t="s">
        <v>32</v>
      </c>
      <c r="I233" s="178">
        <v>10</v>
      </c>
      <c r="J233" s="19"/>
    </row>
    <row r="234" spans="1:10" x14ac:dyDescent="0.25">
      <c r="A234" s="65" t="str">
        <f t="shared" si="3"/>
        <v>Cohort 201442522G4 (exclusief Den Haag)Man23 jaar of ouderSyriëInburgeringsexamen behaald</v>
      </c>
      <c r="B234" s="159" t="s">
        <v>6</v>
      </c>
      <c r="C234" s="166">
        <v>42522</v>
      </c>
      <c r="D234" s="159" t="s">
        <v>15</v>
      </c>
      <c r="E234" s="159" t="s">
        <v>28</v>
      </c>
      <c r="F234" s="159" t="s">
        <v>27</v>
      </c>
      <c r="G234" s="159" t="s">
        <v>23</v>
      </c>
      <c r="H234" s="159" t="s">
        <v>33</v>
      </c>
      <c r="I234" s="178">
        <v>20</v>
      </c>
      <c r="J234" s="19"/>
    </row>
    <row r="235" spans="1:10" x14ac:dyDescent="0.25">
      <c r="A235" s="65" t="str">
        <f t="shared" si="3"/>
        <v>Cohort 201442522G4 (exclusief Den Haag)Man23 jaar of ouderSyriëHeeft geen examen behaald</v>
      </c>
      <c r="B235" s="159" t="s">
        <v>6</v>
      </c>
      <c r="C235" s="166">
        <v>42522</v>
      </c>
      <c r="D235" s="159" t="s">
        <v>15</v>
      </c>
      <c r="E235" s="159" t="s">
        <v>28</v>
      </c>
      <c r="F235" s="159" t="s">
        <v>27</v>
      </c>
      <c r="G235" s="159" t="s">
        <v>23</v>
      </c>
      <c r="H235" s="159" t="s">
        <v>34</v>
      </c>
      <c r="I235" s="178">
        <v>30</v>
      </c>
      <c r="J235" s="19"/>
    </row>
    <row r="236" spans="1:10" x14ac:dyDescent="0.25">
      <c r="A236" s="65" t="str">
        <f t="shared" si="3"/>
        <v>Cohort 201442522G4 (exclusief Den Haag)Man23 jaar of ouderEritreaTotaal</v>
      </c>
      <c r="B236" s="159" t="s">
        <v>6</v>
      </c>
      <c r="C236" s="166">
        <v>42522</v>
      </c>
      <c r="D236" s="159" t="s">
        <v>15</v>
      </c>
      <c r="E236" s="159" t="s">
        <v>28</v>
      </c>
      <c r="F236" s="159" t="s">
        <v>27</v>
      </c>
      <c r="G236" s="159" t="s">
        <v>24</v>
      </c>
      <c r="H236" s="159" t="s">
        <v>8</v>
      </c>
      <c r="I236" s="178">
        <v>20</v>
      </c>
      <c r="J236" s="19"/>
    </row>
    <row r="237" spans="1:10" x14ac:dyDescent="0.25">
      <c r="A237" s="65" t="str">
        <f t="shared" si="3"/>
        <v>Cohort 201442522G4 (exclusief Den Haag)Man23 jaar of ouderEritreaNT2-examen behaald</v>
      </c>
      <c r="B237" s="159" t="s">
        <v>6</v>
      </c>
      <c r="C237" s="166">
        <v>42522</v>
      </c>
      <c r="D237" s="159" t="s">
        <v>15</v>
      </c>
      <c r="E237" s="159" t="s">
        <v>28</v>
      </c>
      <c r="F237" s="159" t="s">
        <v>27</v>
      </c>
      <c r="G237" s="159" t="s">
        <v>24</v>
      </c>
      <c r="H237" s="159" t="s">
        <v>32</v>
      </c>
      <c r="I237" s="178">
        <v>0</v>
      </c>
      <c r="J237" s="19"/>
    </row>
    <row r="238" spans="1:10" x14ac:dyDescent="0.25">
      <c r="A238" s="65" t="str">
        <f t="shared" si="3"/>
        <v>Cohort 201442522G4 (exclusief Den Haag)Man23 jaar of ouderEritreaInburgeringsexamen behaald</v>
      </c>
      <c r="B238" s="159" t="s">
        <v>6</v>
      </c>
      <c r="C238" s="166">
        <v>42522</v>
      </c>
      <c r="D238" s="159" t="s">
        <v>15</v>
      </c>
      <c r="E238" s="159" t="s">
        <v>28</v>
      </c>
      <c r="F238" s="159" t="s">
        <v>27</v>
      </c>
      <c r="G238" s="159" t="s">
        <v>24</v>
      </c>
      <c r="H238" s="159" t="s">
        <v>33</v>
      </c>
      <c r="I238" s="178">
        <v>5</v>
      </c>
      <c r="J238" s="19"/>
    </row>
    <row r="239" spans="1:10" x14ac:dyDescent="0.25">
      <c r="A239" s="65" t="str">
        <f t="shared" si="3"/>
        <v>Cohort 201442522G4 (exclusief Den Haag)Man23 jaar of ouderEritreaHeeft geen examen behaald</v>
      </c>
      <c r="B239" s="159" t="s">
        <v>6</v>
      </c>
      <c r="C239" s="166">
        <v>42522</v>
      </c>
      <c r="D239" s="159" t="s">
        <v>15</v>
      </c>
      <c r="E239" s="159" t="s">
        <v>28</v>
      </c>
      <c r="F239" s="159" t="s">
        <v>27</v>
      </c>
      <c r="G239" s="159" t="s">
        <v>24</v>
      </c>
      <c r="H239" s="159" t="s">
        <v>34</v>
      </c>
      <c r="I239" s="178">
        <v>15</v>
      </c>
      <c r="J239" s="19"/>
    </row>
    <row r="240" spans="1:10" x14ac:dyDescent="0.25">
      <c r="A240" s="65" t="str">
        <f t="shared" si="3"/>
        <v>Cohort 201442522G4 (exclusief Den Haag)Man23 jaar of ouderOverigTotaal</v>
      </c>
      <c r="B240" s="159" t="s">
        <v>6</v>
      </c>
      <c r="C240" s="166">
        <v>42522</v>
      </c>
      <c r="D240" s="159" t="s">
        <v>15</v>
      </c>
      <c r="E240" s="159" t="s">
        <v>28</v>
      </c>
      <c r="F240" s="159" t="s">
        <v>27</v>
      </c>
      <c r="G240" s="159" t="s">
        <v>25</v>
      </c>
      <c r="H240" s="159" t="s">
        <v>8</v>
      </c>
      <c r="I240" s="178">
        <v>100</v>
      </c>
      <c r="J240" s="19"/>
    </row>
    <row r="241" spans="1:10" x14ac:dyDescent="0.25">
      <c r="A241" s="65" t="str">
        <f t="shared" si="3"/>
        <v>Cohort 201442522G4 (exclusief Den Haag)Man23 jaar of ouderOverigNT2-examen behaald</v>
      </c>
      <c r="B241" s="159" t="s">
        <v>6</v>
      </c>
      <c r="C241" s="166">
        <v>42522</v>
      </c>
      <c r="D241" s="159" t="s">
        <v>15</v>
      </c>
      <c r="E241" s="159" t="s">
        <v>28</v>
      </c>
      <c r="F241" s="159" t="s">
        <v>27</v>
      </c>
      <c r="G241" s="159" t="s">
        <v>25</v>
      </c>
      <c r="H241" s="159" t="s">
        <v>32</v>
      </c>
      <c r="I241" s="178">
        <v>10</v>
      </c>
      <c r="J241" s="19"/>
    </row>
    <row r="242" spans="1:10" x14ac:dyDescent="0.25">
      <c r="A242" s="65" t="str">
        <f t="shared" si="3"/>
        <v>Cohort 201442522G4 (exclusief Den Haag)Man23 jaar of ouderOverigInburgeringsexamen behaald</v>
      </c>
      <c r="B242" s="159" t="s">
        <v>6</v>
      </c>
      <c r="C242" s="166">
        <v>42522</v>
      </c>
      <c r="D242" s="159" t="s">
        <v>15</v>
      </c>
      <c r="E242" s="159" t="s">
        <v>28</v>
      </c>
      <c r="F242" s="159" t="s">
        <v>27</v>
      </c>
      <c r="G242" s="159" t="s">
        <v>25</v>
      </c>
      <c r="H242" s="159" t="s">
        <v>33</v>
      </c>
      <c r="I242" s="178">
        <v>35</v>
      </c>
      <c r="J242" s="19"/>
    </row>
    <row r="243" spans="1:10" x14ac:dyDescent="0.25">
      <c r="A243" s="65" t="str">
        <f t="shared" si="3"/>
        <v>Cohort 201442522G4 (exclusief Den Haag)Man23 jaar of ouderOverigHeeft geen examen behaald</v>
      </c>
      <c r="B243" s="159" t="s">
        <v>6</v>
      </c>
      <c r="C243" s="166">
        <v>42522</v>
      </c>
      <c r="D243" s="159" t="s">
        <v>15</v>
      </c>
      <c r="E243" s="159" t="s">
        <v>28</v>
      </c>
      <c r="F243" s="159" t="s">
        <v>27</v>
      </c>
      <c r="G243" s="159" t="s">
        <v>25</v>
      </c>
      <c r="H243" s="159" t="s">
        <v>34</v>
      </c>
      <c r="I243" s="178">
        <v>60</v>
      </c>
      <c r="J243" s="19"/>
    </row>
    <row r="244" spans="1:10" x14ac:dyDescent="0.25">
      <c r="A244" s="65" t="str">
        <f t="shared" si="3"/>
        <v>Cohort 201442522G4 (exclusief Den Haag)VrouwTotaalTotaalTotaal</v>
      </c>
      <c r="B244" s="159" t="s">
        <v>6</v>
      </c>
      <c r="C244" s="166">
        <v>42522</v>
      </c>
      <c r="D244" s="159" t="s">
        <v>15</v>
      </c>
      <c r="E244" s="159" t="s">
        <v>29</v>
      </c>
      <c r="F244" s="159" t="s">
        <v>8</v>
      </c>
      <c r="G244" s="159" t="s">
        <v>8</v>
      </c>
      <c r="H244" s="159" t="s">
        <v>8</v>
      </c>
      <c r="I244" s="178">
        <v>100</v>
      </c>
      <c r="J244" s="19"/>
    </row>
    <row r="245" spans="1:10" x14ac:dyDescent="0.25">
      <c r="A245" s="65" t="str">
        <f t="shared" si="3"/>
        <v>Cohort 201442522G4 (exclusief Den Haag)VrouwTotaalTotaalNT2-examen behaald</v>
      </c>
      <c r="B245" s="159" t="s">
        <v>6</v>
      </c>
      <c r="C245" s="166">
        <v>42522</v>
      </c>
      <c r="D245" s="159" t="s">
        <v>15</v>
      </c>
      <c r="E245" s="159" t="s">
        <v>29</v>
      </c>
      <c r="F245" s="159" t="s">
        <v>8</v>
      </c>
      <c r="G245" s="159" t="s">
        <v>8</v>
      </c>
      <c r="H245" s="159" t="s">
        <v>32</v>
      </c>
      <c r="I245" s="178">
        <v>10</v>
      </c>
      <c r="J245" s="19"/>
    </row>
    <row r="246" spans="1:10" x14ac:dyDescent="0.25">
      <c r="A246" s="65" t="str">
        <f t="shared" si="3"/>
        <v>Cohort 201442522G4 (exclusief Den Haag)VrouwTotaalTotaalInburgeringsexamen behaald</v>
      </c>
      <c r="B246" s="159" t="s">
        <v>6</v>
      </c>
      <c r="C246" s="166">
        <v>42522</v>
      </c>
      <c r="D246" s="159" t="s">
        <v>15</v>
      </c>
      <c r="E246" s="159" t="s">
        <v>29</v>
      </c>
      <c r="F246" s="159" t="s">
        <v>8</v>
      </c>
      <c r="G246" s="159" t="s">
        <v>8</v>
      </c>
      <c r="H246" s="159" t="s">
        <v>33</v>
      </c>
      <c r="I246" s="178">
        <v>30</v>
      </c>
      <c r="J246" s="19"/>
    </row>
    <row r="247" spans="1:10" x14ac:dyDescent="0.25">
      <c r="A247" s="65" t="str">
        <f t="shared" si="3"/>
        <v>Cohort 201442522G4 (exclusief Den Haag)VrouwTotaalTotaalHeeft geen examen behaald</v>
      </c>
      <c r="B247" s="159" t="s">
        <v>6</v>
      </c>
      <c r="C247" s="166">
        <v>42522</v>
      </c>
      <c r="D247" s="159" t="s">
        <v>15</v>
      </c>
      <c r="E247" s="159" t="s">
        <v>29</v>
      </c>
      <c r="F247" s="159" t="s">
        <v>8</v>
      </c>
      <c r="G247" s="159" t="s">
        <v>8</v>
      </c>
      <c r="H247" s="159" t="s">
        <v>34</v>
      </c>
      <c r="I247" s="178">
        <v>60</v>
      </c>
      <c r="J247" s="19"/>
    </row>
    <row r="248" spans="1:10" x14ac:dyDescent="0.25">
      <c r="A248" s="65" t="str">
        <f t="shared" si="3"/>
        <v>Cohort 201442522G4 (exclusief Den Haag)VrouwTotaalSyriëTotaal</v>
      </c>
      <c r="B248" s="159" t="s">
        <v>6</v>
      </c>
      <c r="C248" s="166">
        <v>42522</v>
      </c>
      <c r="D248" s="159" t="s">
        <v>15</v>
      </c>
      <c r="E248" s="159" t="s">
        <v>29</v>
      </c>
      <c r="F248" s="159" t="s">
        <v>8</v>
      </c>
      <c r="G248" s="159" t="s">
        <v>23</v>
      </c>
      <c r="H248" s="159" t="s">
        <v>8</v>
      </c>
      <c r="I248" s="178">
        <v>20</v>
      </c>
      <c r="J248" s="19"/>
    </row>
    <row r="249" spans="1:10" x14ac:dyDescent="0.25">
      <c r="A249" s="65" t="str">
        <f t="shared" si="3"/>
        <v>Cohort 201442522G4 (exclusief Den Haag)VrouwTotaalSyriëNT2-examen behaald</v>
      </c>
      <c r="B249" s="159" t="s">
        <v>6</v>
      </c>
      <c r="C249" s="166">
        <v>42522</v>
      </c>
      <c r="D249" s="159" t="s">
        <v>15</v>
      </c>
      <c r="E249" s="159" t="s">
        <v>29</v>
      </c>
      <c r="F249" s="159" t="s">
        <v>8</v>
      </c>
      <c r="G249" s="159" t="s">
        <v>23</v>
      </c>
      <c r="H249" s="159" t="s">
        <v>32</v>
      </c>
      <c r="I249" s="178">
        <v>5</v>
      </c>
      <c r="J249" s="19"/>
    </row>
    <row r="250" spans="1:10" x14ac:dyDescent="0.25">
      <c r="A250" s="65" t="str">
        <f t="shared" si="3"/>
        <v>Cohort 201442522G4 (exclusief Den Haag)VrouwTotaalSyriëInburgeringsexamen behaald</v>
      </c>
      <c r="B250" s="159" t="s">
        <v>6</v>
      </c>
      <c r="C250" s="166">
        <v>42522</v>
      </c>
      <c r="D250" s="159" t="s">
        <v>15</v>
      </c>
      <c r="E250" s="159" t="s">
        <v>29</v>
      </c>
      <c r="F250" s="159" t="s">
        <v>8</v>
      </c>
      <c r="G250" s="159" t="s">
        <v>23</v>
      </c>
      <c r="H250" s="159" t="s">
        <v>33</v>
      </c>
      <c r="I250" s="178">
        <v>5</v>
      </c>
      <c r="J250" s="19"/>
    </row>
    <row r="251" spans="1:10" x14ac:dyDescent="0.25">
      <c r="A251" s="65" t="str">
        <f t="shared" si="3"/>
        <v>Cohort 201442522G4 (exclusief Den Haag)VrouwTotaalSyriëHeeft geen examen behaald</v>
      </c>
      <c r="B251" s="159" t="s">
        <v>6</v>
      </c>
      <c r="C251" s="166">
        <v>42522</v>
      </c>
      <c r="D251" s="159" t="s">
        <v>15</v>
      </c>
      <c r="E251" s="159" t="s">
        <v>29</v>
      </c>
      <c r="F251" s="159" t="s">
        <v>8</v>
      </c>
      <c r="G251" s="159" t="s">
        <v>23</v>
      </c>
      <c r="H251" s="159" t="s">
        <v>34</v>
      </c>
      <c r="I251" s="178">
        <v>10</v>
      </c>
      <c r="J251" s="19"/>
    </row>
    <row r="252" spans="1:10" x14ac:dyDescent="0.25">
      <c r="A252" s="65" t="str">
        <f t="shared" si="3"/>
        <v>Cohort 201442522G4 (exclusief Den Haag)VrouwTotaalEritreaTotaal</v>
      </c>
      <c r="B252" s="159" t="s">
        <v>6</v>
      </c>
      <c r="C252" s="166">
        <v>42522</v>
      </c>
      <c r="D252" s="159" t="s">
        <v>15</v>
      </c>
      <c r="E252" s="159" t="s">
        <v>29</v>
      </c>
      <c r="F252" s="159" t="s">
        <v>8</v>
      </c>
      <c r="G252" s="159" t="s">
        <v>24</v>
      </c>
      <c r="H252" s="159" t="s">
        <v>8</v>
      </c>
      <c r="I252" s="178">
        <v>10</v>
      </c>
      <c r="J252" s="19"/>
    </row>
    <row r="253" spans="1:10" x14ac:dyDescent="0.25">
      <c r="A253" s="65" t="str">
        <f t="shared" si="3"/>
        <v>Cohort 201442522G4 (exclusief Den Haag)VrouwTotaalEritreaNT2-examen behaald</v>
      </c>
      <c r="B253" s="159" t="s">
        <v>6</v>
      </c>
      <c r="C253" s="166">
        <v>42522</v>
      </c>
      <c r="D253" s="159" t="s">
        <v>15</v>
      </c>
      <c r="E253" s="159" t="s">
        <v>29</v>
      </c>
      <c r="F253" s="159" t="s">
        <v>8</v>
      </c>
      <c r="G253" s="159" t="s">
        <v>24</v>
      </c>
      <c r="H253" s="159" t="s">
        <v>32</v>
      </c>
      <c r="I253" s="178">
        <v>0</v>
      </c>
      <c r="J253" s="19"/>
    </row>
    <row r="254" spans="1:10" x14ac:dyDescent="0.25">
      <c r="A254" s="65" t="str">
        <f t="shared" si="3"/>
        <v>Cohort 201442522G4 (exclusief Den Haag)VrouwTotaalEritreaInburgeringsexamen behaald</v>
      </c>
      <c r="B254" s="159" t="s">
        <v>6</v>
      </c>
      <c r="C254" s="166">
        <v>42522</v>
      </c>
      <c r="D254" s="159" t="s">
        <v>15</v>
      </c>
      <c r="E254" s="159" t="s">
        <v>29</v>
      </c>
      <c r="F254" s="159" t="s">
        <v>8</v>
      </c>
      <c r="G254" s="159" t="s">
        <v>24</v>
      </c>
      <c r="H254" s="159" t="s">
        <v>33</v>
      </c>
      <c r="I254" s="178">
        <v>5</v>
      </c>
      <c r="J254" s="19"/>
    </row>
    <row r="255" spans="1:10" x14ac:dyDescent="0.25">
      <c r="A255" s="65" t="str">
        <f t="shared" si="3"/>
        <v>Cohort 201442522G4 (exclusief Den Haag)VrouwTotaalEritreaHeeft geen examen behaald</v>
      </c>
      <c r="B255" s="159" t="s">
        <v>6</v>
      </c>
      <c r="C255" s="166">
        <v>42522</v>
      </c>
      <c r="D255" s="159" t="s">
        <v>15</v>
      </c>
      <c r="E255" s="159" t="s">
        <v>29</v>
      </c>
      <c r="F255" s="159" t="s">
        <v>8</v>
      </c>
      <c r="G255" s="159" t="s">
        <v>24</v>
      </c>
      <c r="H255" s="159" t="s">
        <v>34</v>
      </c>
      <c r="I255" s="178">
        <v>10</v>
      </c>
      <c r="J255" s="19"/>
    </row>
    <row r="256" spans="1:10" x14ac:dyDescent="0.25">
      <c r="A256" s="65" t="str">
        <f t="shared" si="3"/>
        <v>Cohort 201442522G4 (exclusief Den Haag)VrouwTotaalOverigTotaal</v>
      </c>
      <c r="B256" s="159" t="s">
        <v>6</v>
      </c>
      <c r="C256" s="166">
        <v>42522</v>
      </c>
      <c r="D256" s="159" t="s">
        <v>15</v>
      </c>
      <c r="E256" s="159" t="s">
        <v>29</v>
      </c>
      <c r="F256" s="159" t="s">
        <v>8</v>
      </c>
      <c r="G256" s="159" t="s">
        <v>25</v>
      </c>
      <c r="H256" s="159" t="s">
        <v>8</v>
      </c>
      <c r="I256" s="178">
        <v>65</v>
      </c>
      <c r="J256" s="19"/>
    </row>
    <row r="257" spans="1:10" x14ac:dyDescent="0.25">
      <c r="A257" s="65" t="str">
        <f t="shared" si="3"/>
        <v>Cohort 201442522G4 (exclusief Den Haag)VrouwTotaalOverigNT2-examen behaald</v>
      </c>
      <c r="B257" s="159" t="s">
        <v>6</v>
      </c>
      <c r="C257" s="166">
        <v>42522</v>
      </c>
      <c r="D257" s="159" t="s">
        <v>15</v>
      </c>
      <c r="E257" s="159" t="s">
        <v>29</v>
      </c>
      <c r="F257" s="159" t="s">
        <v>8</v>
      </c>
      <c r="G257" s="159" t="s">
        <v>25</v>
      </c>
      <c r="H257" s="159" t="s">
        <v>32</v>
      </c>
      <c r="I257" s="178">
        <v>5</v>
      </c>
      <c r="J257" s="19"/>
    </row>
    <row r="258" spans="1:10" x14ac:dyDescent="0.25">
      <c r="A258" s="65" t="str">
        <f t="shared" si="3"/>
        <v>Cohort 201442522G4 (exclusief Den Haag)VrouwTotaalOverigInburgeringsexamen behaald</v>
      </c>
      <c r="B258" s="159" t="s">
        <v>6</v>
      </c>
      <c r="C258" s="166">
        <v>42522</v>
      </c>
      <c r="D258" s="159" t="s">
        <v>15</v>
      </c>
      <c r="E258" s="159" t="s">
        <v>29</v>
      </c>
      <c r="F258" s="159" t="s">
        <v>8</v>
      </c>
      <c r="G258" s="159" t="s">
        <v>25</v>
      </c>
      <c r="H258" s="159" t="s">
        <v>33</v>
      </c>
      <c r="I258" s="178">
        <v>20</v>
      </c>
      <c r="J258" s="19"/>
    </row>
    <row r="259" spans="1:10" x14ac:dyDescent="0.25">
      <c r="A259" s="65" t="str">
        <f t="shared" si="3"/>
        <v>Cohort 201442522G4 (exclusief Den Haag)VrouwTotaalOverigHeeft geen examen behaald</v>
      </c>
      <c r="B259" s="159" t="s">
        <v>6</v>
      </c>
      <c r="C259" s="166">
        <v>42522</v>
      </c>
      <c r="D259" s="159" t="s">
        <v>15</v>
      </c>
      <c r="E259" s="159" t="s">
        <v>29</v>
      </c>
      <c r="F259" s="159" t="s">
        <v>8</v>
      </c>
      <c r="G259" s="159" t="s">
        <v>25</v>
      </c>
      <c r="H259" s="159" t="s">
        <v>34</v>
      </c>
      <c r="I259" s="178">
        <v>35</v>
      </c>
      <c r="J259" s="19"/>
    </row>
    <row r="260" spans="1:10" x14ac:dyDescent="0.25">
      <c r="A260" s="65" t="str">
        <f t="shared" si="3"/>
        <v>Cohort 201442522G4 (exclusief Den Haag)Vrouw0 tot 23 jaarTotaalTotaal</v>
      </c>
      <c r="B260" s="159" t="s">
        <v>6</v>
      </c>
      <c r="C260" s="166">
        <v>42522</v>
      </c>
      <c r="D260" s="159" t="s">
        <v>15</v>
      </c>
      <c r="E260" s="159" t="s">
        <v>29</v>
      </c>
      <c r="F260" s="159" t="s">
        <v>26</v>
      </c>
      <c r="G260" s="159" t="s">
        <v>8</v>
      </c>
      <c r="H260" s="159" t="s">
        <v>8</v>
      </c>
      <c r="I260" s="178">
        <v>10</v>
      </c>
      <c r="J260" s="19"/>
    </row>
    <row r="261" spans="1:10" x14ac:dyDescent="0.25">
      <c r="A261" s="65" t="str">
        <f t="shared" ref="A261:A324" si="4">B261&amp;C261&amp;D261&amp;E261&amp;F261&amp;G261&amp;H261</f>
        <v>Cohort 201442522G4 (exclusief Den Haag)Vrouw0 tot 23 jaarTotaalNT2-examen behaald</v>
      </c>
      <c r="B261" s="159" t="s">
        <v>6</v>
      </c>
      <c r="C261" s="166">
        <v>42522</v>
      </c>
      <c r="D261" s="159" t="s">
        <v>15</v>
      </c>
      <c r="E261" s="159" t="s">
        <v>29</v>
      </c>
      <c r="F261" s="159" t="s">
        <v>26</v>
      </c>
      <c r="G261" s="159" t="s">
        <v>8</v>
      </c>
      <c r="H261" s="159" t="s">
        <v>32</v>
      </c>
      <c r="I261" s="178">
        <v>0</v>
      </c>
      <c r="J261" s="19"/>
    </row>
    <row r="262" spans="1:10" x14ac:dyDescent="0.25">
      <c r="A262" s="65" t="str">
        <f t="shared" si="4"/>
        <v>Cohort 201442522G4 (exclusief Den Haag)Vrouw0 tot 23 jaarTotaalInburgeringsexamen behaald</v>
      </c>
      <c r="B262" s="159" t="s">
        <v>6</v>
      </c>
      <c r="C262" s="166">
        <v>42522</v>
      </c>
      <c r="D262" s="159" t="s">
        <v>15</v>
      </c>
      <c r="E262" s="159" t="s">
        <v>29</v>
      </c>
      <c r="F262" s="159" t="s">
        <v>26</v>
      </c>
      <c r="G262" s="159" t="s">
        <v>8</v>
      </c>
      <c r="H262" s="159" t="s">
        <v>33</v>
      </c>
      <c r="I262" s="178">
        <v>5</v>
      </c>
      <c r="J262" s="19"/>
    </row>
    <row r="263" spans="1:10" x14ac:dyDescent="0.25">
      <c r="A263" s="65" t="str">
        <f t="shared" si="4"/>
        <v>Cohort 201442522G4 (exclusief Den Haag)Vrouw0 tot 23 jaarTotaalHeeft geen examen behaald</v>
      </c>
      <c r="B263" s="159" t="s">
        <v>6</v>
      </c>
      <c r="C263" s="166">
        <v>42522</v>
      </c>
      <c r="D263" s="159" t="s">
        <v>15</v>
      </c>
      <c r="E263" s="159" t="s">
        <v>29</v>
      </c>
      <c r="F263" s="159" t="s">
        <v>26</v>
      </c>
      <c r="G263" s="159" t="s">
        <v>8</v>
      </c>
      <c r="H263" s="159" t="s">
        <v>34</v>
      </c>
      <c r="I263" s="178">
        <v>5</v>
      </c>
      <c r="J263" s="19"/>
    </row>
    <row r="264" spans="1:10" x14ac:dyDescent="0.25">
      <c r="A264" s="65" t="str">
        <f t="shared" si="4"/>
        <v>Cohort 201442522G4 (exclusief Den Haag)Vrouw0 tot 23 jaarSyriëTotaal</v>
      </c>
      <c r="B264" s="159" t="s">
        <v>6</v>
      </c>
      <c r="C264" s="166">
        <v>42522</v>
      </c>
      <c r="D264" s="159" t="s">
        <v>15</v>
      </c>
      <c r="E264" s="159" t="s">
        <v>29</v>
      </c>
      <c r="F264" s="159" t="s">
        <v>26</v>
      </c>
      <c r="G264" s="159" t="s">
        <v>23</v>
      </c>
      <c r="H264" s="159" t="s">
        <v>8</v>
      </c>
      <c r="I264" s="178">
        <v>5</v>
      </c>
      <c r="J264" s="19"/>
    </row>
    <row r="265" spans="1:10" x14ac:dyDescent="0.25">
      <c r="A265" s="65" t="str">
        <f t="shared" si="4"/>
        <v>Cohort 201442522G4 (exclusief Den Haag)Vrouw0 tot 23 jaarSyriëNT2-examen behaald</v>
      </c>
      <c r="B265" s="159" t="s">
        <v>6</v>
      </c>
      <c r="C265" s="166">
        <v>42522</v>
      </c>
      <c r="D265" s="159" t="s">
        <v>15</v>
      </c>
      <c r="E265" s="159" t="s">
        <v>29</v>
      </c>
      <c r="F265" s="159" t="s">
        <v>26</v>
      </c>
      <c r="G265" s="159" t="s">
        <v>23</v>
      </c>
      <c r="H265" s="159" t="s">
        <v>32</v>
      </c>
      <c r="I265" s="178">
        <v>0</v>
      </c>
      <c r="J265" s="19"/>
    </row>
    <row r="266" spans="1:10" x14ac:dyDescent="0.25">
      <c r="A266" s="65" t="str">
        <f t="shared" si="4"/>
        <v>Cohort 201442522G4 (exclusief Den Haag)Vrouw0 tot 23 jaarSyriëInburgeringsexamen behaald</v>
      </c>
      <c r="B266" s="159" t="s">
        <v>6</v>
      </c>
      <c r="C266" s="166">
        <v>42522</v>
      </c>
      <c r="D266" s="159" t="s">
        <v>15</v>
      </c>
      <c r="E266" s="159" t="s">
        <v>29</v>
      </c>
      <c r="F266" s="159" t="s">
        <v>26</v>
      </c>
      <c r="G266" s="159" t="s">
        <v>23</v>
      </c>
      <c r="H266" s="159" t="s">
        <v>33</v>
      </c>
      <c r="I266" s="178">
        <v>0</v>
      </c>
      <c r="J266" s="19"/>
    </row>
    <row r="267" spans="1:10" x14ac:dyDescent="0.25">
      <c r="A267" s="65" t="str">
        <f t="shared" si="4"/>
        <v>Cohort 201442522G4 (exclusief Den Haag)Vrouw0 tot 23 jaarSyriëHeeft geen examen behaald</v>
      </c>
      <c r="B267" s="159" t="s">
        <v>6</v>
      </c>
      <c r="C267" s="166">
        <v>42522</v>
      </c>
      <c r="D267" s="159" t="s">
        <v>15</v>
      </c>
      <c r="E267" s="159" t="s">
        <v>29</v>
      </c>
      <c r="F267" s="159" t="s">
        <v>26</v>
      </c>
      <c r="G267" s="159" t="s">
        <v>23</v>
      </c>
      <c r="H267" s="159" t="s">
        <v>34</v>
      </c>
      <c r="I267" s="178">
        <v>0</v>
      </c>
      <c r="J267" s="19"/>
    </row>
    <row r="268" spans="1:10" x14ac:dyDescent="0.25">
      <c r="A268" s="65" t="str">
        <f t="shared" si="4"/>
        <v>Cohort 201442522G4 (exclusief Den Haag)Vrouw0 tot 23 jaarEritreaTotaal</v>
      </c>
      <c r="B268" s="159" t="s">
        <v>6</v>
      </c>
      <c r="C268" s="166">
        <v>42522</v>
      </c>
      <c r="D268" s="159" t="s">
        <v>15</v>
      </c>
      <c r="E268" s="159" t="s">
        <v>29</v>
      </c>
      <c r="F268" s="159" t="s">
        <v>26</v>
      </c>
      <c r="G268" s="159" t="s">
        <v>24</v>
      </c>
      <c r="H268" s="159" t="s">
        <v>8</v>
      </c>
      <c r="I268" s="178">
        <v>0</v>
      </c>
      <c r="J268" s="19"/>
    </row>
    <row r="269" spans="1:10" x14ac:dyDescent="0.25">
      <c r="A269" s="65" t="str">
        <f t="shared" si="4"/>
        <v>Cohort 201442522G4 (exclusief Den Haag)Vrouw0 tot 23 jaarEritreaNT2-examen behaald</v>
      </c>
      <c r="B269" s="159" t="s">
        <v>6</v>
      </c>
      <c r="C269" s="166">
        <v>42522</v>
      </c>
      <c r="D269" s="159" t="s">
        <v>15</v>
      </c>
      <c r="E269" s="159" t="s">
        <v>29</v>
      </c>
      <c r="F269" s="159" t="s">
        <v>26</v>
      </c>
      <c r="G269" s="159" t="s">
        <v>24</v>
      </c>
      <c r="H269" s="159" t="s">
        <v>32</v>
      </c>
      <c r="I269" s="178">
        <v>0</v>
      </c>
      <c r="J269" s="19"/>
    </row>
    <row r="270" spans="1:10" x14ac:dyDescent="0.25">
      <c r="A270" s="65" t="str">
        <f t="shared" si="4"/>
        <v>Cohort 201442522G4 (exclusief Den Haag)Vrouw0 tot 23 jaarEritreaInburgeringsexamen behaald</v>
      </c>
      <c r="B270" s="159" t="s">
        <v>6</v>
      </c>
      <c r="C270" s="166">
        <v>42522</v>
      </c>
      <c r="D270" s="159" t="s">
        <v>15</v>
      </c>
      <c r="E270" s="159" t="s">
        <v>29</v>
      </c>
      <c r="F270" s="159" t="s">
        <v>26</v>
      </c>
      <c r="G270" s="159" t="s">
        <v>24</v>
      </c>
      <c r="H270" s="159" t="s">
        <v>33</v>
      </c>
      <c r="I270" s="178">
        <v>0</v>
      </c>
      <c r="J270" s="19"/>
    </row>
    <row r="271" spans="1:10" x14ac:dyDescent="0.25">
      <c r="A271" s="65" t="str">
        <f t="shared" si="4"/>
        <v>Cohort 201442522G4 (exclusief Den Haag)Vrouw0 tot 23 jaarEritreaHeeft geen examen behaald</v>
      </c>
      <c r="B271" s="159" t="s">
        <v>6</v>
      </c>
      <c r="C271" s="166">
        <v>42522</v>
      </c>
      <c r="D271" s="159" t="s">
        <v>15</v>
      </c>
      <c r="E271" s="159" t="s">
        <v>29</v>
      </c>
      <c r="F271" s="159" t="s">
        <v>26</v>
      </c>
      <c r="G271" s="159" t="s">
        <v>24</v>
      </c>
      <c r="H271" s="159" t="s">
        <v>34</v>
      </c>
      <c r="I271" s="178">
        <v>0</v>
      </c>
      <c r="J271" s="19"/>
    </row>
    <row r="272" spans="1:10" x14ac:dyDescent="0.25">
      <c r="A272" s="65" t="str">
        <f t="shared" si="4"/>
        <v>Cohort 201442522G4 (exclusief Den Haag)Vrouw0 tot 23 jaarOverigTotaal</v>
      </c>
      <c r="B272" s="159" t="s">
        <v>6</v>
      </c>
      <c r="C272" s="166">
        <v>42522</v>
      </c>
      <c r="D272" s="159" t="s">
        <v>15</v>
      </c>
      <c r="E272" s="159" t="s">
        <v>29</v>
      </c>
      <c r="F272" s="159" t="s">
        <v>26</v>
      </c>
      <c r="G272" s="159" t="s">
        <v>25</v>
      </c>
      <c r="H272" s="159" t="s">
        <v>8</v>
      </c>
      <c r="I272" s="178">
        <v>5</v>
      </c>
      <c r="J272" s="19"/>
    </row>
    <row r="273" spans="1:10" x14ac:dyDescent="0.25">
      <c r="A273" s="65" t="str">
        <f t="shared" si="4"/>
        <v>Cohort 201442522G4 (exclusief Den Haag)Vrouw0 tot 23 jaarOverigNT2-examen behaald</v>
      </c>
      <c r="B273" s="159" t="s">
        <v>6</v>
      </c>
      <c r="C273" s="166">
        <v>42522</v>
      </c>
      <c r="D273" s="159" t="s">
        <v>15</v>
      </c>
      <c r="E273" s="159" t="s">
        <v>29</v>
      </c>
      <c r="F273" s="159" t="s">
        <v>26</v>
      </c>
      <c r="G273" s="159" t="s">
        <v>25</v>
      </c>
      <c r="H273" s="159" t="s">
        <v>32</v>
      </c>
      <c r="I273" s="178">
        <v>0</v>
      </c>
      <c r="J273" s="19"/>
    </row>
    <row r="274" spans="1:10" x14ac:dyDescent="0.25">
      <c r="A274" s="65" t="str">
        <f t="shared" si="4"/>
        <v>Cohort 201442522G4 (exclusief Den Haag)Vrouw0 tot 23 jaarOverigInburgeringsexamen behaald</v>
      </c>
      <c r="B274" s="159" t="s">
        <v>6</v>
      </c>
      <c r="C274" s="166">
        <v>42522</v>
      </c>
      <c r="D274" s="159" t="s">
        <v>15</v>
      </c>
      <c r="E274" s="159" t="s">
        <v>29</v>
      </c>
      <c r="F274" s="159" t="s">
        <v>26</v>
      </c>
      <c r="G274" s="159" t="s">
        <v>25</v>
      </c>
      <c r="H274" s="159" t="s">
        <v>33</v>
      </c>
      <c r="I274" s="178">
        <v>5</v>
      </c>
      <c r="J274" s="19"/>
    </row>
    <row r="275" spans="1:10" x14ac:dyDescent="0.25">
      <c r="A275" s="65" t="str">
        <f t="shared" si="4"/>
        <v>Cohort 201442522G4 (exclusief Den Haag)Vrouw0 tot 23 jaarOverigHeeft geen examen behaald</v>
      </c>
      <c r="B275" s="159" t="s">
        <v>6</v>
      </c>
      <c r="C275" s="166">
        <v>42522</v>
      </c>
      <c r="D275" s="159" t="s">
        <v>15</v>
      </c>
      <c r="E275" s="159" t="s">
        <v>29</v>
      </c>
      <c r="F275" s="159" t="s">
        <v>26</v>
      </c>
      <c r="G275" s="159" t="s">
        <v>25</v>
      </c>
      <c r="H275" s="159" t="s">
        <v>34</v>
      </c>
      <c r="I275" s="178">
        <v>5</v>
      </c>
      <c r="J275" s="19"/>
    </row>
    <row r="276" spans="1:10" x14ac:dyDescent="0.25">
      <c r="A276" s="65" t="str">
        <f t="shared" si="4"/>
        <v>Cohort 201442522G4 (exclusief Den Haag)Vrouw23 jaar of ouderTotaalTotaal</v>
      </c>
      <c r="B276" s="159" t="s">
        <v>6</v>
      </c>
      <c r="C276" s="166">
        <v>42522</v>
      </c>
      <c r="D276" s="159" t="s">
        <v>15</v>
      </c>
      <c r="E276" s="159" t="s">
        <v>29</v>
      </c>
      <c r="F276" s="159" t="s">
        <v>27</v>
      </c>
      <c r="G276" s="159" t="s">
        <v>8</v>
      </c>
      <c r="H276" s="159" t="s">
        <v>8</v>
      </c>
      <c r="I276" s="178">
        <v>90</v>
      </c>
      <c r="J276" s="19"/>
    </row>
    <row r="277" spans="1:10" x14ac:dyDescent="0.25">
      <c r="A277" s="65" t="str">
        <f t="shared" si="4"/>
        <v>Cohort 201442522G4 (exclusief Den Haag)Vrouw23 jaar of ouderTotaalNT2-examen behaald</v>
      </c>
      <c r="B277" s="159" t="s">
        <v>6</v>
      </c>
      <c r="C277" s="166">
        <v>42522</v>
      </c>
      <c r="D277" s="159" t="s">
        <v>15</v>
      </c>
      <c r="E277" s="159" t="s">
        <v>29</v>
      </c>
      <c r="F277" s="159" t="s">
        <v>27</v>
      </c>
      <c r="G277" s="159" t="s">
        <v>8</v>
      </c>
      <c r="H277" s="159" t="s">
        <v>32</v>
      </c>
      <c r="I277" s="178">
        <v>10</v>
      </c>
      <c r="J277" s="19"/>
    </row>
    <row r="278" spans="1:10" x14ac:dyDescent="0.25">
      <c r="A278" s="65" t="str">
        <f t="shared" si="4"/>
        <v>Cohort 201442522G4 (exclusief Den Haag)Vrouw23 jaar of ouderTotaalInburgeringsexamen behaald</v>
      </c>
      <c r="B278" s="159" t="s">
        <v>6</v>
      </c>
      <c r="C278" s="166">
        <v>42522</v>
      </c>
      <c r="D278" s="159" t="s">
        <v>15</v>
      </c>
      <c r="E278" s="159" t="s">
        <v>29</v>
      </c>
      <c r="F278" s="159" t="s">
        <v>27</v>
      </c>
      <c r="G278" s="159" t="s">
        <v>8</v>
      </c>
      <c r="H278" s="159" t="s">
        <v>33</v>
      </c>
      <c r="I278" s="178">
        <v>25</v>
      </c>
      <c r="J278" s="19"/>
    </row>
    <row r="279" spans="1:10" x14ac:dyDescent="0.25">
      <c r="A279" s="65" t="str">
        <f t="shared" si="4"/>
        <v>Cohort 201442522G4 (exclusief Den Haag)Vrouw23 jaar of ouderTotaalHeeft geen examen behaald</v>
      </c>
      <c r="B279" s="159" t="s">
        <v>6</v>
      </c>
      <c r="C279" s="166">
        <v>42522</v>
      </c>
      <c r="D279" s="159" t="s">
        <v>15</v>
      </c>
      <c r="E279" s="159" t="s">
        <v>29</v>
      </c>
      <c r="F279" s="159" t="s">
        <v>27</v>
      </c>
      <c r="G279" s="159" t="s">
        <v>8</v>
      </c>
      <c r="H279" s="159" t="s">
        <v>34</v>
      </c>
      <c r="I279" s="178">
        <v>55</v>
      </c>
      <c r="J279" s="19"/>
    </row>
    <row r="280" spans="1:10" x14ac:dyDescent="0.25">
      <c r="A280" s="65" t="str">
        <f t="shared" si="4"/>
        <v>Cohort 201442522G4 (exclusief Den Haag)Vrouw23 jaar of ouderSyriëTotaal</v>
      </c>
      <c r="B280" s="159" t="s">
        <v>6</v>
      </c>
      <c r="C280" s="166">
        <v>42522</v>
      </c>
      <c r="D280" s="159" t="s">
        <v>15</v>
      </c>
      <c r="E280" s="159" t="s">
        <v>29</v>
      </c>
      <c r="F280" s="159" t="s">
        <v>27</v>
      </c>
      <c r="G280" s="159" t="s">
        <v>23</v>
      </c>
      <c r="H280" s="159" t="s">
        <v>8</v>
      </c>
      <c r="I280" s="178">
        <v>20</v>
      </c>
      <c r="J280" s="19"/>
    </row>
    <row r="281" spans="1:10" x14ac:dyDescent="0.25">
      <c r="A281" s="65" t="str">
        <f t="shared" si="4"/>
        <v>Cohort 201442522G4 (exclusief Den Haag)Vrouw23 jaar of ouderSyriëNT2-examen behaald</v>
      </c>
      <c r="B281" s="159" t="s">
        <v>6</v>
      </c>
      <c r="C281" s="166">
        <v>42522</v>
      </c>
      <c r="D281" s="159" t="s">
        <v>15</v>
      </c>
      <c r="E281" s="159" t="s">
        <v>29</v>
      </c>
      <c r="F281" s="159" t="s">
        <v>27</v>
      </c>
      <c r="G281" s="159" t="s">
        <v>23</v>
      </c>
      <c r="H281" s="159" t="s">
        <v>32</v>
      </c>
      <c r="I281" s="178">
        <v>5</v>
      </c>
      <c r="J281" s="19"/>
    </row>
    <row r="282" spans="1:10" x14ac:dyDescent="0.25">
      <c r="A282" s="65" t="str">
        <f t="shared" si="4"/>
        <v>Cohort 201442522G4 (exclusief Den Haag)Vrouw23 jaar of ouderSyriëInburgeringsexamen behaald</v>
      </c>
      <c r="B282" s="159" t="s">
        <v>6</v>
      </c>
      <c r="C282" s="166">
        <v>42522</v>
      </c>
      <c r="D282" s="159" t="s">
        <v>15</v>
      </c>
      <c r="E282" s="159" t="s">
        <v>29</v>
      </c>
      <c r="F282" s="159" t="s">
        <v>27</v>
      </c>
      <c r="G282" s="159" t="s">
        <v>23</v>
      </c>
      <c r="H282" s="159" t="s">
        <v>33</v>
      </c>
      <c r="I282" s="178">
        <v>5</v>
      </c>
      <c r="J282" s="19"/>
    </row>
    <row r="283" spans="1:10" x14ac:dyDescent="0.25">
      <c r="A283" s="65" t="str">
        <f t="shared" si="4"/>
        <v>Cohort 201442522G4 (exclusief Den Haag)Vrouw23 jaar of ouderSyriëHeeft geen examen behaald</v>
      </c>
      <c r="B283" s="159" t="s">
        <v>6</v>
      </c>
      <c r="C283" s="166">
        <v>42522</v>
      </c>
      <c r="D283" s="159" t="s">
        <v>15</v>
      </c>
      <c r="E283" s="159" t="s">
        <v>29</v>
      </c>
      <c r="F283" s="159" t="s">
        <v>27</v>
      </c>
      <c r="G283" s="159" t="s">
        <v>23</v>
      </c>
      <c r="H283" s="159" t="s">
        <v>34</v>
      </c>
      <c r="I283" s="178">
        <v>10</v>
      </c>
      <c r="J283" s="19"/>
    </row>
    <row r="284" spans="1:10" x14ac:dyDescent="0.25">
      <c r="A284" s="65" t="str">
        <f t="shared" si="4"/>
        <v>Cohort 201442522G4 (exclusief Den Haag)Vrouw23 jaar of ouderEritreaTotaal</v>
      </c>
      <c r="B284" s="159" t="s">
        <v>6</v>
      </c>
      <c r="C284" s="166">
        <v>42522</v>
      </c>
      <c r="D284" s="159" t="s">
        <v>15</v>
      </c>
      <c r="E284" s="159" t="s">
        <v>29</v>
      </c>
      <c r="F284" s="159" t="s">
        <v>27</v>
      </c>
      <c r="G284" s="159" t="s">
        <v>24</v>
      </c>
      <c r="H284" s="159" t="s">
        <v>8</v>
      </c>
      <c r="I284" s="178">
        <v>10</v>
      </c>
      <c r="J284" s="19"/>
    </row>
    <row r="285" spans="1:10" x14ac:dyDescent="0.25">
      <c r="A285" s="65" t="str">
        <f t="shared" si="4"/>
        <v>Cohort 201442522G4 (exclusief Den Haag)Vrouw23 jaar of ouderEritreaNT2-examen behaald</v>
      </c>
      <c r="B285" s="159" t="s">
        <v>6</v>
      </c>
      <c r="C285" s="166">
        <v>42522</v>
      </c>
      <c r="D285" s="159" t="s">
        <v>15</v>
      </c>
      <c r="E285" s="159" t="s">
        <v>29</v>
      </c>
      <c r="F285" s="159" t="s">
        <v>27</v>
      </c>
      <c r="G285" s="159" t="s">
        <v>24</v>
      </c>
      <c r="H285" s="159" t="s">
        <v>32</v>
      </c>
      <c r="I285" s="178">
        <v>0</v>
      </c>
      <c r="J285" s="19"/>
    </row>
    <row r="286" spans="1:10" x14ac:dyDescent="0.25">
      <c r="A286" s="65" t="str">
        <f t="shared" si="4"/>
        <v>Cohort 201442522G4 (exclusief Den Haag)Vrouw23 jaar of ouderEritreaInburgeringsexamen behaald</v>
      </c>
      <c r="B286" s="159" t="s">
        <v>6</v>
      </c>
      <c r="C286" s="166">
        <v>42522</v>
      </c>
      <c r="D286" s="159" t="s">
        <v>15</v>
      </c>
      <c r="E286" s="159" t="s">
        <v>29</v>
      </c>
      <c r="F286" s="159" t="s">
        <v>27</v>
      </c>
      <c r="G286" s="159" t="s">
        <v>24</v>
      </c>
      <c r="H286" s="159" t="s">
        <v>33</v>
      </c>
      <c r="I286" s="178">
        <v>5</v>
      </c>
      <c r="J286" s="19"/>
    </row>
    <row r="287" spans="1:10" x14ac:dyDescent="0.25">
      <c r="A287" s="65" t="str">
        <f t="shared" si="4"/>
        <v>Cohort 201442522G4 (exclusief Den Haag)Vrouw23 jaar of ouderEritreaHeeft geen examen behaald</v>
      </c>
      <c r="B287" s="159" t="s">
        <v>6</v>
      </c>
      <c r="C287" s="166">
        <v>42522</v>
      </c>
      <c r="D287" s="159" t="s">
        <v>15</v>
      </c>
      <c r="E287" s="159" t="s">
        <v>29</v>
      </c>
      <c r="F287" s="159" t="s">
        <v>27</v>
      </c>
      <c r="G287" s="159" t="s">
        <v>24</v>
      </c>
      <c r="H287" s="159" t="s">
        <v>34</v>
      </c>
      <c r="I287" s="178">
        <v>10</v>
      </c>
      <c r="J287" s="19"/>
    </row>
    <row r="288" spans="1:10" x14ac:dyDescent="0.25">
      <c r="A288" s="65" t="str">
        <f t="shared" si="4"/>
        <v>Cohort 201442522G4 (exclusief Den Haag)Vrouw23 jaar of ouderOverigTotaal</v>
      </c>
      <c r="B288" s="159" t="s">
        <v>6</v>
      </c>
      <c r="C288" s="166">
        <v>42522</v>
      </c>
      <c r="D288" s="159" t="s">
        <v>15</v>
      </c>
      <c r="E288" s="159" t="s">
        <v>29</v>
      </c>
      <c r="F288" s="159" t="s">
        <v>27</v>
      </c>
      <c r="G288" s="159" t="s">
        <v>25</v>
      </c>
      <c r="H288" s="159" t="s">
        <v>8</v>
      </c>
      <c r="I288" s="178">
        <v>60</v>
      </c>
      <c r="J288" s="19"/>
    </row>
    <row r="289" spans="1:10" x14ac:dyDescent="0.25">
      <c r="A289" s="65" t="str">
        <f t="shared" si="4"/>
        <v>Cohort 201442522G4 (exclusief Den Haag)Vrouw23 jaar of ouderOverigNT2-examen behaald</v>
      </c>
      <c r="B289" s="159" t="s">
        <v>6</v>
      </c>
      <c r="C289" s="166">
        <v>42522</v>
      </c>
      <c r="D289" s="159" t="s">
        <v>15</v>
      </c>
      <c r="E289" s="159" t="s">
        <v>29</v>
      </c>
      <c r="F289" s="159" t="s">
        <v>27</v>
      </c>
      <c r="G289" s="159" t="s">
        <v>25</v>
      </c>
      <c r="H289" s="159" t="s">
        <v>32</v>
      </c>
      <c r="I289" s="178">
        <v>5</v>
      </c>
      <c r="J289" s="19"/>
    </row>
    <row r="290" spans="1:10" x14ac:dyDescent="0.25">
      <c r="A290" s="65" t="str">
        <f t="shared" si="4"/>
        <v>Cohort 201442522G4 (exclusief Den Haag)Vrouw23 jaar of ouderOverigInburgeringsexamen behaald</v>
      </c>
      <c r="B290" s="159" t="s">
        <v>6</v>
      </c>
      <c r="C290" s="166">
        <v>42522</v>
      </c>
      <c r="D290" s="159" t="s">
        <v>15</v>
      </c>
      <c r="E290" s="159" t="s">
        <v>29</v>
      </c>
      <c r="F290" s="159" t="s">
        <v>27</v>
      </c>
      <c r="G290" s="159" t="s">
        <v>25</v>
      </c>
      <c r="H290" s="159" t="s">
        <v>33</v>
      </c>
      <c r="I290" s="178">
        <v>20</v>
      </c>
      <c r="J290" s="19"/>
    </row>
    <row r="291" spans="1:10" x14ac:dyDescent="0.25">
      <c r="A291" s="65" t="str">
        <f t="shared" si="4"/>
        <v>Cohort 201442522G4 (exclusief Den Haag)Vrouw23 jaar of ouderOverigHeeft geen examen behaald</v>
      </c>
      <c r="B291" s="159" t="s">
        <v>6</v>
      </c>
      <c r="C291" s="166">
        <v>42522</v>
      </c>
      <c r="D291" s="159" t="s">
        <v>15</v>
      </c>
      <c r="E291" s="159" t="s">
        <v>29</v>
      </c>
      <c r="F291" s="159" t="s">
        <v>27</v>
      </c>
      <c r="G291" s="159" t="s">
        <v>25</v>
      </c>
      <c r="H291" s="159" t="s">
        <v>34</v>
      </c>
      <c r="I291" s="178">
        <v>35</v>
      </c>
      <c r="J291" s="19"/>
    </row>
    <row r="292" spans="1:10" x14ac:dyDescent="0.25">
      <c r="A292" s="65" t="str">
        <f t="shared" si="4"/>
        <v>Cohort 201442887Den HaagTotaalTotaalTotaalTotaal</v>
      </c>
      <c r="B292" s="159" t="s">
        <v>6</v>
      </c>
      <c r="C292" s="166">
        <v>42887</v>
      </c>
      <c r="D292" s="159" t="s">
        <v>7</v>
      </c>
      <c r="E292" s="159" t="s">
        <v>8</v>
      </c>
      <c r="F292" s="159" t="s">
        <v>8</v>
      </c>
      <c r="G292" s="159" t="s">
        <v>8</v>
      </c>
      <c r="H292" s="159" t="s">
        <v>8</v>
      </c>
      <c r="I292" s="178">
        <v>85</v>
      </c>
      <c r="J292" s="19"/>
    </row>
    <row r="293" spans="1:10" x14ac:dyDescent="0.25">
      <c r="A293" s="65" t="str">
        <f t="shared" si="4"/>
        <v>Cohort 201442887Den HaagTotaalTotaalTotaalNT2-examen behaald</v>
      </c>
      <c r="B293" s="159" t="s">
        <v>6</v>
      </c>
      <c r="C293" s="166">
        <v>42887</v>
      </c>
      <c r="D293" s="159" t="s">
        <v>7</v>
      </c>
      <c r="E293" s="159" t="s">
        <v>8</v>
      </c>
      <c r="F293" s="159" t="s">
        <v>8</v>
      </c>
      <c r="G293" s="159" t="s">
        <v>8</v>
      </c>
      <c r="H293" s="159" t="s">
        <v>32</v>
      </c>
      <c r="I293" s="178">
        <v>5</v>
      </c>
      <c r="J293" s="19"/>
    </row>
    <row r="294" spans="1:10" x14ac:dyDescent="0.25">
      <c r="A294" s="65" t="str">
        <f t="shared" si="4"/>
        <v>Cohort 201442887Den HaagTotaalTotaalTotaalInburgeringsexamen behaald</v>
      </c>
      <c r="B294" s="159" t="s">
        <v>6</v>
      </c>
      <c r="C294" s="166">
        <v>42887</v>
      </c>
      <c r="D294" s="159" t="s">
        <v>7</v>
      </c>
      <c r="E294" s="159" t="s">
        <v>8</v>
      </c>
      <c r="F294" s="159" t="s">
        <v>8</v>
      </c>
      <c r="G294" s="159" t="s">
        <v>8</v>
      </c>
      <c r="H294" s="159" t="s">
        <v>33</v>
      </c>
      <c r="I294" s="178">
        <v>35</v>
      </c>
      <c r="J294" s="19"/>
    </row>
    <row r="295" spans="1:10" x14ac:dyDescent="0.25">
      <c r="A295" s="65" t="str">
        <f t="shared" si="4"/>
        <v>Cohort 201442887Den HaagTotaalTotaalTotaalHeeft geen examen behaald</v>
      </c>
      <c r="B295" s="159" t="s">
        <v>6</v>
      </c>
      <c r="C295" s="166">
        <v>42887</v>
      </c>
      <c r="D295" s="159" t="s">
        <v>7</v>
      </c>
      <c r="E295" s="159" t="s">
        <v>8</v>
      </c>
      <c r="F295" s="159" t="s">
        <v>8</v>
      </c>
      <c r="G295" s="159" t="s">
        <v>8</v>
      </c>
      <c r="H295" s="159" t="s">
        <v>34</v>
      </c>
      <c r="I295" s="178">
        <v>45</v>
      </c>
      <c r="J295" s="19"/>
    </row>
    <row r="296" spans="1:10" x14ac:dyDescent="0.25">
      <c r="A296" s="65" t="str">
        <f t="shared" si="4"/>
        <v>Cohort 201442887Den HaagTotaalTotaalSyriëTotaal</v>
      </c>
      <c r="B296" s="159" t="s">
        <v>6</v>
      </c>
      <c r="C296" s="166">
        <v>42887</v>
      </c>
      <c r="D296" s="159" t="s">
        <v>7</v>
      </c>
      <c r="E296" s="159" t="s">
        <v>8</v>
      </c>
      <c r="F296" s="159" t="s">
        <v>8</v>
      </c>
      <c r="G296" s="159" t="s">
        <v>23</v>
      </c>
      <c r="H296" s="159" t="s">
        <v>8</v>
      </c>
      <c r="I296" s="178">
        <v>25</v>
      </c>
      <c r="J296" s="19"/>
    </row>
    <row r="297" spans="1:10" x14ac:dyDescent="0.25">
      <c r="A297" s="65" t="str">
        <f t="shared" si="4"/>
        <v>Cohort 201442887Den HaagTotaalTotaalSyriëNT2-examen behaald</v>
      </c>
      <c r="B297" s="159" t="s">
        <v>6</v>
      </c>
      <c r="C297" s="166">
        <v>42887</v>
      </c>
      <c r="D297" s="159" t="s">
        <v>7</v>
      </c>
      <c r="E297" s="159" t="s">
        <v>8</v>
      </c>
      <c r="F297" s="159" t="s">
        <v>8</v>
      </c>
      <c r="G297" s="159" t="s">
        <v>23</v>
      </c>
      <c r="H297" s="159" t="s">
        <v>32</v>
      </c>
      <c r="I297" s="178">
        <v>0</v>
      </c>
      <c r="J297" s="19"/>
    </row>
    <row r="298" spans="1:10" x14ac:dyDescent="0.25">
      <c r="A298" s="65" t="str">
        <f t="shared" si="4"/>
        <v>Cohort 201442887Den HaagTotaalTotaalSyriëInburgeringsexamen behaald</v>
      </c>
      <c r="B298" s="159" t="s">
        <v>6</v>
      </c>
      <c r="C298" s="166">
        <v>42887</v>
      </c>
      <c r="D298" s="159" t="s">
        <v>7</v>
      </c>
      <c r="E298" s="159" t="s">
        <v>8</v>
      </c>
      <c r="F298" s="159" t="s">
        <v>8</v>
      </c>
      <c r="G298" s="159" t="s">
        <v>23</v>
      </c>
      <c r="H298" s="159" t="s">
        <v>33</v>
      </c>
      <c r="I298" s="178">
        <v>15</v>
      </c>
      <c r="J298" s="19"/>
    </row>
    <row r="299" spans="1:10" x14ac:dyDescent="0.25">
      <c r="A299" s="65" t="str">
        <f t="shared" si="4"/>
        <v>Cohort 201442887Den HaagTotaalTotaalSyriëHeeft geen examen behaald</v>
      </c>
      <c r="B299" s="159" t="s">
        <v>6</v>
      </c>
      <c r="C299" s="166">
        <v>42887</v>
      </c>
      <c r="D299" s="159" t="s">
        <v>7</v>
      </c>
      <c r="E299" s="159" t="s">
        <v>8</v>
      </c>
      <c r="F299" s="159" t="s">
        <v>8</v>
      </c>
      <c r="G299" s="159" t="s">
        <v>23</v>
      </c>
      <c r="H299" s="159" t="s">
        <v>34</v>
      </c>
      <c r="I299" s="178">
        <v>10</v>
      </c>
      <c r="J299" s="19"/>
    </row>
    <row r="300" spans="1:10" x14ac:dyDescent="0.25">
      <c r="A300" s="65" t="str">
        <f t="shared" si="4"/>
        <v>Cohort 201442887Den HaagTotaalTotaalEritreaTotaal</v>
      </c>
      <c r="B300" s="159" t="s">
        <v>6</v>
      </c>
      <c r="C300" s="166">
        <v>42887</v>
      </c>
      <c r="D300" s="159" t="s">
        <v>7</v>
      </c>
      <c r="E300" s="159" t="s">
        <v>8</v>
      </c>
      <c r="F300" s="159" t="s">
        <v>8</v>
      </c>
      <c r="G300" s="159" t="s">
        <v>24</v>
      </c>
      <c r="H300" s="159" t="s">
        <v>8</v>
      </c>
      <c r="I300" s="178">
        <v>10</v>
      </c>
      <c r="J300" s="19"/>
    </row>
    <row r="301" spans="1:10" x14ac:dyDescent="0.25">
      <c r="A301" s="65" t="str">
        <f t="shared" si="4"/>
        <v>Cohort 201442887Den HaagTotaalTotaalEritreaNT2-examen behaald</v>
      </c>
      <c r="B301" s="159" t="s">
        <v>6</v>
      </c>
      <c r="C301" s="166">
        <v>42887</v>
      </c>
      <c r="D301" s="159" t="s">
        <v>7</v>
      </c>
      <c r="E301" s="159" t="s">
        <v>8</v>
      </c>
      <c r="F301" s="159" t="s">
        <v>8</v>
      </c>
      <c r="G301" s="159" t="s">
        <v>24</v>
      </c>
      <c r="H301" s="159" t="s">
        <v>32</v>
      </c>
      <c r="I301" s="178">
        <v>0</v>
      </c>
      <c r="J301" s="19"/>
    </row>
    <row r="302" spans="1:10" x14ac:dyDescent="0.25">
      <c r="A302" s="65" t="str">
        <f t="shared" si="4"/>
        <v>Cohort 201442887Den HaagTotaalTotaalEritreaInburgeringsexamen behaald</v>
      </c>
      <c r="B302" s="159" t="s">
        <v>6</v>
      </c>
      <c r="C302" s="166">
        <v>42887</v>
      </c>
      <c r="D302" s="159" t="s">
        <v>7</v>
      </c>
      <c r="E302" s="159" t="s">
        <v>8</v>
      </c>
      <c r="F302" s="159" t="s">
        <v>8</v>
      </c>
      <c r="G302" s="159" t="s">
        <v>24</v>
      </c>
      <c r="H302" s="159" t="s">
        <v>33</v>
      </c>
      <c r="I302" s="178">
        <v>5</v>
      </c>
      <c r="J302" s="19"/>
    </row>
    <row r="303" spans="1:10" x14ac:dyDescent="0.25">
      <c r="A303" s="65" t="str">
        <f t="shared" si="4"/>
        <v>Cohort 201442887Den HaagTotaalTotaalEritreaHeeft geen examen behaald</v>
      </c>
      <c r="B303" s="159" t="s">
        <v>6</v>
      </c>
      <c r="C303" s="166">
        <v>42887</v>
      </c>
      <c r="D303" s="159" t="s">
        <v>7</v>
      </c>
      <c r="E303" s="159" t="s">
        <v>8</v>
      </c>
      <c r="F303" s="159" t="s">
        <v>8</v>
      </c>
      <c r="G303" s="159" t="s">
        <v>24</v>
      </c>
      <c r="H303" s="159" t="s">
        <v>34</v>
      </c>
      <c r="I303" s="178">
        <v>5</v>
      </c>
      <c r="J303" s="19"/>
    </row>
    <row r="304" spans="1:10" x14ac:dyDescent="0.25">
      <c r="A304" s="65" t="str">
        <f t="shared" si="4"/>
        <v>Cohort 201442887Den HaagTotaalTotaalOverigTotaal</v>
      </c>
      <c r="B304" s="159" t="s">
        <v>6</v>
      </c>
      <c r="C304" s="166">
        <v>42887</v>
      </c>
      <c r="D304" s="159" t="s">
        <v>7</v>
      </c>
      <c r="E304" s="159" t="s">
        <v>8</v>
      </c>
      <c r="F304" s="159" t="s">
        <v>8</v>
      </c>
      <c r="G304" s="159" t="s">
        <v>25</v>
      </c>
      <c r="H304" s="159" t="s">
        <v>8</v>
      </c>
      <c r="I304" s="178">
        <v>50</v>
      </c>
      <c r="J304" s="19"/>
    </row>
    <row r="305" spans="1:10" x14ac:dyDescent="0.25">
      <c r="A305" s="65" t="str">
        <f t="shared" si="4"/>
        <v>Cohort 201442887Den HaagTotaalTotaalOverigNT2-examen behaald</v>
      </c>
      <c r="B305" s="159" t="s">
        <v>6</v>
      </c>
      <c r="C305" s="166">
        <v>42887</v>
      </c>
      <c r="D305" s="159" t="s">
        <v>7</v>
      </c>
      <c r="E305" s="159" t="s">
        <v>8</v>
      </c>
      <c r="F305" s="159" t="s">
        <v>8</v>
      </c>
      <c r="G305" s="159" t="s">
        <v>25</v>
      </c>
      <c r="H305" s="159" t="s">
        <v>32</v>
      </c>
      <c r="I305" s="178">
        <v>0</v>
      </c>
      <c r="J305" s="19"/>
    </row>
    <row r="306" spans="1:10" x14ac:dyDescent="0.25">
      <c r="A306" s="65" t="str">
        <f t="shared" si="4"/>
        <v>Cohort 201442887Den HaagTotaalTotaalOverigInburgeringsexamen behaald</v>
      </c>
      <c r="B306" s="159" t="s">
        <v>6</v>
      </c>
      <c r="C306" s="166">
        <v>42887</v>
      </c>
      <c r="D306" s="159" t="s">
        <v>7</v>
      </c>
      <c r="E306" s="159" t="s">
        <v>8</v>
      </c>
      <c r="F306" s="159" t="s">
        <v>8</v>
      </c>
      <c r="G306" s="159" t="s">
        <v>25</v>
      </c>
      <c r="H306" s="159" t="s">
        <v>33</v>
      </c>
      <c r="I306" s="178">
        <v>15</v>
      </c>
      <c r="J306" s="19"/>
    </row>
    <row r="307" spans="1:10" x14ac:dyDescent="0.25">
      <c r="A307" s="65" t="str">
        <f t="shared" si="4"/>
        <v>Cohort 201442887Den HaagTotaalTotaalOverigHeeft geen examen behaald</v>
      </c>
      <c r="B307" s="159" t="s">
        <v>6</v>
      </c>
      <c r="C307" s="166">
        <v>42887</v>
      </c>
      <c r="D307" s="159" t="s">
        <v>7</v>
      </c>
      <c r="E307" s="159" t="s">
        <v>8</v>
      </c>
      <c r="F307" s="159" t="s">
        <v>8</v>
      </c>
      <c r="G307" s="159" t="s">
        <v>25</v>
      </c>
      <c r="H307" s="159" t="s">
        <v>34</v>
      </c>
      <c r="I307" s="178">
        <v>30</v>
      </c>
      <c r="J307" s="19"/>
    </row>
    <row r="308" spans="1:10" x14ac:dyDescent="0.25">
      <c r="A308" s="65" t="str">
        <f t="shared" si="4"/>
        <v>Cohort 201442887Den HaagTotaal0 tot 23 jaarTotaalTotaal</v>
      </c>
      <c r="B308" s="159" t="s">
        <v>6</v>
      </c>
      <c r="C308" s="166">
        <v>42887</v>
      </c>
      <c r="D308" s="159" t="s">
        <v>7</v>
      </c>
      <c r="E308" s="159" t="s">
        <v>8</v>
      </c>
      <c r="F308" s="159" t="s">
        <v>26</v>
      </c>
      <c r="G308" s="159" t="s">
        <v>8</v>
      </c>
      <c r="H308" s="159" t="s">
        <v>8</v>
      </c>
      <c r="I308" s="178">
        <v>10</v>
      </c>
      <c r="J308" s="19"/>
    </row>
    <row r="309" spans="1:10" x14ac:dyDescent="0.25">
      <c r="A309" s="65" t="str">
        <f t="shared" si="4"/>
        <v>Cohort 201442887Den HaagTotaal0 tot 23 jaarTotaalNT2-examen behaald</v>
      </c>
      <c r="B309" s="159" t="s">
        <v>6</v>
      </c>
      <c r="C309" s="166">
        <v>42887</v>
      </c>
      <c r="D309" s="159" t="s">
        <v>7</v>
      </c>
      <c r="E309" s="159" t="s">
        <v>8</v>
      </c>
      <c r="F309" s="159" t="s">
        <v>26</v>
      </c>
      <c r="G309" s="159" t="s">
        <v>8</v>
      </c>
      <c r="H309" s="159" t="s">
        <v>32</v>
      </c>
      <c r="I309" s="178">
        <v>0</v>
      </c>
      <c r="J309" s="19"/>
    </row>
    <row r="310" spans="1:10" x14ac:dyDescent="0.25">
      <c r="A310" s="65" t="str">
        <f t="shared" si="4"/>
        <v>Cohort 201442887Den HaagTotaal0 tot 23 jaarTotaalInburgeringsexamen behaald</v>
      </c>
      <c r="B310" s="159" t="s">
        <v>6</v>
      </c>
      <c r="C310" s="166">
        <v>42887</v>
      </c>
      <c r="D310" s="159" t="s">
        <v>7</v>
      </c>
      <c r="E310" s="159" t="s">
        <v>8</v>
      </c>
      <c r="F310" s="159" t="s">
        <v>26</v>
      </c>
      <c r="G310" s="159" t="s">
        <v>8</v>
      </c>
      <c r="H310" s="159" t="s">
        <v>33</v>
      </c>
      <c r="I310" s="178">
        <v>0</v>
      </c>
      <c r="J310" s="19"/>
    </row>
    <row r="311" spans="1:10" x14ac:dyDescent="0.25">
      <c r="A311" s="65" t="str">
        <f t="shared" si="4"/>
        <v>Cohort 201442887Den HaagTotaal0 tot 23 jaarTotaalHeeft geen examen behaald</v>
      </c>
      <c r="B311" s="159" t="s">
        <v>6</v>
      </c>
      <c r="C311" s="166">
        <v>42887</v>
      </c>
      <c r="D311" s="159" t="s">
        <v>7</v>
      </c>
      <c r="E311" s="159" t="s">
        <v>8</v>
      </c>
      <c r="F311" s="159" t="s">
        <v>26</v>
      </c>
      <c r="G311" s="159" t="s">
        <v>8</v>
      </c>
      <c r="H311" s="159" t="s">
        <v>34</v>
      </c>
      <c r="I311" s="178">
        <v>10</v>
      </c>
      <c r="J311" s="19"/>
    </row>
    <row r="312" spans="1:10" x14ac:dyDescent="0.25">
      <c r="A312" s="65" t="str">
        <f t="shared" si="4"/>
        <v>Cohort 201442887Den HaagTotaal0 tot 23 jaarSyriëTotaal</v>
      </c>
      <c r="B312" s="159" t="s">
        <v>6</v>
      </c>
      <c r="C312" s="166">
        <v>42887</v>
      </c>
      <c r="D312" s="159" t="s">
        <v>7</v>
      </c>
      <c r="E312" s="159" t="s">
        <v>8</v>
      </c>
      <c r="F312" s="159" t="s">
        <v>26</v>
      </c>
      <c r="G312" s="159" t="s">
        <v>23</v>
      </c>
      <c r="H312" s="159" t="s">
        <v>8</v>
      </c>
      <c r="I312" s="178">
        <v>0</v>
      </c>
      <c r="J312" s="19"/>
    </row>
    <row r="313" spans="1:10" x14ac:dyDescent="0.25">
      <c r="A313" s="65" t="str">
        <f t="shared" si="4"/>
        <v>Cohort 201442887Den HaagTotaal0 tot 23 jaarSyriëNT2-examen behaald</v>
      </c>
      <c r="B313" s="159" t="s">
        <v>6</v>
      </c>
      <c r="C313" s="166">
        <v>42887</v>
      </c>
      <c r="D313" s="159" t="s">
        <v>7</v>
      </c>
      <c r="E313" s="159" t="s">
        <v>8</v>
      </c>
      <c r="F313" s="159" t="s">
        <v>26</v>
      </c>
      <c r="G313" s="159" t="s">
        <v>23</v>
      </c>
      <c r="H313" s="159" t="s">
        <v>32</v>
      </c>
      <c r="I313" s="178">
        <v>0</v>
      </c>
      <c r="J313" s="19"/>
    </row>
    <row r="314" spans="1:10" x14ac:dyDescent="0.25">
      <c r="A314" s="65" t="str">
        <f t="shared" si="4"/>
        <v>Cohort 201442887Den HaagTotaal0 tot 23 jaarSyriëInburgeringsexamen behaald</v>
      </c>
      <c r="B314" s="159" t="s">
        <v>6</v>
      </c>
      <c r="C314" s="166">
        <v>42887</v>
      </c>
      <c r="D314" s="159" t="s">
        <v>7</v>
      </c>
      <c r="E314" s="159" t="s">
        <v>8</v>
      </c>
      <c r="F314" s="159" t="s">
        <v>26</v>
      </c>
      <c r="G314" s="159" t="s">
        <v>23</v>
      </c>
      <c r="H314" s="159" t="s">
        <v>33</v>
      </c>
      <c r="I314" s="178">
        <v>0</v>
      </c>
      <c r="J314" s="19"/>
    </row>
    <row r="315" spans="1:10" x14ac:dyDescent="0.25">
      <c r="A315" s="65" t="str">
        <f t="shared" si="4"/>
        <v>Cohort 201442887Den HaagTotaal0 tot 23 jaarSyriëHeeft geen examen behaald</v>
      </c>
      <c r="B315" s="159" t="s">
        <v>6</v>
      </c>
      <c r="C315" s="166">
        <v>42887</v>
      </c>
      <c r="D315" s="159" t="s">
        <v>7</v>
      </c>
      <c r="E315" s="159" t="s">
        <v>8</v>
      </c>
      <c r="F315" s="159" t="s">
        <v>26</v>
      </c>
      <c r="G315" s="159" t="s">
        <v>23</v>
      </c>
      <c r="H315" s="159" t="s">
        <v>34</v>
      </c>
      <c r="I315" s="178">
        <v>0</v>
      </c>
      <c r="J315" s="19"/>
    </row>
    <row r="316" spans="1:10" x14ac:dyDescent="0.25">
      <c r="A316" s="65" t="str">
        <f t="shared" si="4"/>
        <v>Cohort 201442887Den HaagTotaal0 tot 23 jaarEritreaTotaal</v>
      </c>
      <c r="B316" s="159" t="s">
        <v>6</v>
      </c>
      <c r="C316" s="166">
        <v>42887</v>
      </c>
      <c r="D316" s="159" t="s">
        <v>7</v>
      </c>
      <c r="E316" s="159" t="s">
        <v>8</v>
      </c>
      <c r="F316" s="159" t="s">
        <v>26</v>
      </c>
      <c r="G316" s="159" t="s">
        <v>24</v>
      </c>
      <c r="H316" s="159" t="s">
        <v>8</v>
      </c>
      <c r="I316" s="178">
        <v>0</v>
      </c>
      <c r="J316" s="19"/>
    </row>
    <row r="317" spans="1:10" x14ac:dyDescent="0.25">
      <c r="A317" s="65" t="str">
        <f t="shared" si="4"/>
        <v>Cohort 201442887Den HaagTotaal0 tot 23 jaarEritreaNT2-examen behaald</v>
      </c>
      <c r="B317" s="159" t="s">
        <v>6</v>
      </c>
      <c r="C317" s="166">
        <v>42887</v>
      </c>
      <c r="D317" s="159" t="s">
        <v>7</v>
      </c>
      <c r="E317" s="159" t="s">
        <v>8</v>
      </c>
      <c r="F317" s="159" t="s">
        <v>26</v>
      </c>
      <c r="G317" s="159" t="s">
        <v>24</v>
      </c>
      <c r="H317" s="159" t="s">
        <v>32</v>
      </c>
      <c r="I317" s="178">
        <v>0</v>
      </c>
      <c r="J317" s="19"/>
    </row>
    <row r="318" spans="1:10" x14ac:dyDescent="0.25">
      <c r="A318" s="65" t="str">
        <f t="shared" si="4"/>
        <v>Cohort 201442887Den HaagTotaal0 tot 23 jaarEritreaInburgeringsexamen behaald</v>
      </c>
      <c r="B318" s="159" t="s">
        <v>6</v>
      </c>
      <c r="C318" s="166">
        <v>42887</v>
      </c>
      <c r="D318" s="159" t="s">
        <v>7</v>
      </c>
      <c r="E318" s="159" t="s">
        <v>8</v>
      </c>
      <c r="F318" s="159" t="s">
        <v>26</v>
      </c>
      <c r="G318" s="159" t="s">
        <v>24</v>
      </c>
      <c r="H318" s="159" t="s">
        <v>33</v>
      </c>
      <c r="I318" s="178">
        <v>0</v>
      </c>
      <c r="J318" s="19"/>
    </row>
    <row r="319" spans="1:10" x14ac:dyDescent="0.25">
      <c r="A319" s="65" t="str">
        <f t="shared" si="4"/>
        <v>Cohort 201442887Den HaagTotaal0 tot 23 jaarEritreaHeeft geen examen behaald</v>
      </c>
      <c r="B319" s="159" t="s">
        <v>6</v>
      </c>
      <c r="C319" s="166">
        <v>42887</v>
      </c>
      <c r="D319" s="159" t="s">
        <v>7</v>
      </c>
      <c r="E319" s="159" t="s">
        <v>8</v>
      </c>
      <c r="F319" s="159" t="s">
        <v>26</v>
      </c>
      <c r="G319" s="159" t="s">
        <v>24</v>
      </c>
      <c r="H319" s="159" t="s">
        <v>34</v>
      </c>
      <c r="I319" s="178">
        <v>0</v>
      </c>
      <c r="J319" s="19"/>
    </row>
    <row r="320" spans="1:10" x14ac:dyDescent="0.25">
      <c r="A320" s="65" t="str">
        <f t="shared" si="4"/>
        <v>Cohort 201442887Den HaagTotaal0 tot 23 jaarOverigTotaal</v>
      </c>
      <c r="B320" s="159" t="s">
        <v>6</v>
      </c>
      <c r="C320" s="166">
        <v>42887</v>
      </c>
      <c r="D320" s="159" t="s">
        <v>7</v>
      </c>
      <c r="E320" s="159" t="s">
        <v>8</v>
      </c>
      <c r="F320" s="159" t="s">
        <v>26</v>
      </c>
      <c r="G320" s="159" t="s">
        <v>25</v>
      </c>
      <c r="H320" s="159" t="s">
        <v>8</v>
      </c>
      <c r="I320" s="178">
        <v>5</v>
      </c>
      <c r="J320" s="19"/>
    </row>
    <row r="321" spans="1:10" x14ac:dyDescent="0.25">
      <c r="A321" s="65" t="str">
        <f t="shared" si="4"/>
        <v>Cohort 201442887Den HaagTotaal0 tot 23 jaarOverigNT2-examen behaald</v>
      </c>
      <c r="B321" s="159" t="s">
        <v>6</v>
      </c>
      <c r="C321" s="166">
        <v>42887</v>
      </c>
      <c r="D321" s="159" t="s">
        <v>7</v>
      </c>
      <c r="E321" s="159" t="s">
        <v>8</v>
      </c>
      <c r="F321" s="159" t="s">
        <v>26</v>
      </c>
      <c r="G321" s="159" t="s">
        <v>25</v>
      </c>
      <c r="H321" s="159" t="s">
        <v>32</v>
      </c>
      <c r="I321" s="178">
        <v>0</v>
      </c>
      <c r="J321" s="19"/>
    </row>
    <row r="322" spans="1:10" x14ac:dyDescent="0.25">
      <c r="A322" s="65" t="str">
        <f t="shared" si="4"/>
        <v>Cohort 201442887Den HaagTotaal0 tot 23 jaarOverigInburgeringsexamen behaald</v>
      </c>
      <c r="B322" s="159" t="s">
        <v>6</v>
      </c>
      <c r="C322" s="166">
        <v>42887</v>
      </c>
      <c r="D322" s="159" t="s">
        <v>7</v>
      </c>
      <c r="E322" s="159" t="s">
        <v>8</v>
      </c>
      <c r="F322" s="159" t="s">
        <v>26</v>
      </c>
      <c r="G322" s="159" t="s">
        <v>25</v>
      </c>
      <c r="H322" s="159" t="s">
        <v>33</v>
      </c>
      <c r="I322" s="178">
        <v>0</v>
      </c>
      <c r="J322" s="19"/>
    </row>
    <row r="323" spans="1:10" x14ac:dyDescent="0.25">
      <c r="A323" s="65" t="str">
        <f t="shared" si="4"/>
        <v>Cohort 201442887Den HaagTotaal0 tot 23 jaarOverigHeeft geen examen behaald</v>
      </c>
      <c r="B323" s="159" t="s">
        <v>6</v>
      </c>
      <c r="C323" s="166">
        <v>42887</v>
      </c>
      <c r="D323" s="159" t="s">
        <v>7</v>
      </c>
      <c r="E323" s="159" t="s">
        <v>8</v>
      </c>
      <c r="F323" s="159" t="s">
        <v>26</v>
      </c>
      <c r="G323" s="159" t="s">
        <v>25</v>
      </c>
      <c r="H323" s="159" t="s">
        <v>34</v>
      </c>
      <c r="I323" s="178">
        <v>5</v>
      </c>
      <c r="J323" s="19"/>
    </row>
    <row r="324" spans="1:10" x14ac:dyDescent="0.25">
      <c r="A324" s="65" t="str">
        <f t="shared" si="4"/>
        <v>Cohort 201442887Den HaagTotaal23 jaar of ouderTotaalTotaal</v>
      </c>
      <c r="B324" s="159" t="s">
        <v>6</v>
      </c>
      <c r="C324" s="166">
        <v>42887</v>
      </c>
      <c r="D324" s="159" t="s">
        <v>7</v>
      </c>
      <c r="E324" s="159" t="s">
        <v>8</v>
      </c>
      <c r="F324" s="159" t="s">
        <v>27</v>
      </c>
      <c r="G324" s="159" t="s">
        <v>8</v>
      </c>
      <c r="H324" s="159" t="s">
        <v>8</v>
      </c>
      <c r="I324" s="178">
        <v>75</v>
      </c>
      <c r="J324" s="19"/>
    </row>
    <row r="325" spans="1:10" x14ac:dyDescent="0.25">
      <c r="A325" s="65" t="str">
        <f t="shared" ref="A325:A388" si="5">B325&amp;C325&amp;D325&amp;E325&amp;F325&amp;G325&amp;H325</f>
        <v>Cohort 201442887Den HaagTotaal23 jaar of ouderTotaalNT2-examen behaald</v>
      </c>
      <c r="B325" s="159" t="s">
        <v>6</v>
      </c>
      <c r="C325" s="166">
        <v>42887</v>
      </c>
      <c r="D325" s="159" t="s">
        <v>7</v>
      </c>
      <c r="E325" s="159" t="s">
        <v>8</v>
      </c>
      <c r="F325" s="159" t="s">
        <v>27</v>
      </c>
      <c r="G325" s="159" t="s">
        <v>8</v>
      </c>
      <c r="H325" s="159" t="s">
        <v>32</v>
      </c>
      <c r="I325" s="178">
        <v>5</v>
      </c>
      <c r="J325" s="19"/>
    </row>
    <row r="326" spans="1:10" x14ac:dyDescent="0.25">
      <c r="A326" s="65" t="str">
        <f t="shared" si="5"/>
        <v>Cohort 201442887Den HaagTotaal23 jaar of ouderTotaalInburgeringsexamen behaald</v>
      </c>
      <c r="B326" s="159" t="s">
        <v>6</v>
      </c>
      <c r="C326" s="166">
        <v>42887</v>
      </c>
      <c r="D326" s="159" t="s">
        <v>7</v>
      </c>
      <c r="E326" s="159" t="s">
        <v>8</v>
      </c>
      <c r="F326" s="159" t="s">
        <v>27</v>
      </c>
      <c r="G326" s="159" t="s">
        <v>8</v>
      </c>
      <c r="H326" s="159" t="s">
        <v>33</v>
      </c>
      <c r="I326" s="178">
        <v>35</v>
      </c>
      <c r="J326" s="19"/>
    </row>
    <row r="327" spans="1:10" x14ac:dyDescent="0.25">
      <c r="A327" s="65" t="str">
        <f t="shared" si="5"/>
        <v>Cohort 201442887Den HaagTotaal23 jaar of ouderTotaalHeeft geen examen behaald</v>
      </c>
      <c r="B327" s="159" t="s">
        <v>6</v>
      </c>
      <c r="C327" s="166">
        <v>42887</v>
      </c>
      <c r="D327" s="159" t="s">
        <v>7</v>
      </c>
      <c r="E327" s="159" t="s">
        <v>8</v>
      </c>
      <c r="F327" s="159" t="s">
        <v>27</v>
      </c>
      <c r="G327" s="159" t="s">
        <v>8</v>
      </c>
      <c r="H327" s="159" t="s">
        <v>34</v>
      </c>
      <c r="I327" s="178">
        <v>40</v>
      </c>
      <c r="J327" s="19"/>
    </row>
    <row r="328" spans="1:10" x14ac:dyDescent="0.25">
      <c r="A328" s="65" t="str">
        <f t="shared" si="5"/>
        <v>Cohort 201442887Den HaagTotaal23 jaar of ouderSyriëTotaal</v>
      </c>
      <c r="B328" s="159" t="s">
        <v>6</v>
      </c>
      <c r="C328" s="166">
        <v>42887</v>
      </c>
      <c r="D328" s="159" t="s">
        <v>7</v>
      </c>
      <c r="E328" s="159" t="s">
        <v>8</v>
      </c>
      <c r="F328" s="159" t="s">
        <v>27</v>
      </c>
      <c r="G328" s="159" t="s">
        <v>23</v>
      </c>
      <c r="H328" s="159" t="s">
        <v>8</v>
      </c>
      <c r="I328" s="178">
        <v>25</v>
      </c>
      <c r="J328" s="19"/>
    </row>
    <row r="329" spans="1:10" x14ac:dyDescent="0.25">
      <c r="A329" s="65" t="str">
        <f t="shared" si="5"/>
        <v>Cohort 201442887Den HaagTotaal23 jaar of ouderSyriëNT2-examen behaald</v>
      </c>
      <c r="B329" s="159" t="s">
        <v>6</v>
      </c>
      <c r="C329" s="166">
        <v>42887</v>
      </c>
      <c r="D329" s="159" t="s">
        <v>7</v>
      </c>
      <c r="E329" s="159" t="s">
        <v>8</v>
      </c>
      <c r="F329" s="159" t="s">
        <v>27</v>
      </c>
      <c r="G329" s="159" t="s">
        <v>23</v>
      </c>
      <c r="H329" s="159" t="s">
        <v>32</v>
      </c>
      <c r="I329" s="178">
        <v>0</v>
      </c>
      <c r="J329" s="19"/>
    </row>
    <row r="330" spans="1:10" x14ac:dyDescent="0.25">
      <c r="A330" s="65" t="str">
        <f t="shared" si="5"/>
        <v>Cohort 201442887Den HaagTotaal23 jaar of ouderSyriëInburgeringsexamen behaald</v>
      </c>
      <c r="B330" s="159" t="s">
        <v>6</v>
      </c>
      <c r="C330" s="166">
        <v>42887</v>
      </c>
      <c r="D330" s="159" t="s">
        <v>7</v>
      </c>
      <c r="E330" s="159" t="s">
        <v>8</v>
      </c>
      <c r="F330" s="159" t="s">
        <v>27</v>
      </c>
      <c r="G330" s="159" t="s">
        <v>23</v>
      </c>
      <c r="H330" s="159" t="s">
        <v>33</v>
      </c>
      <c r="I330" s="178">
        <v>15</v>
      </c>
      <c r="J330" s="19"/>
    </row>
    <row r="331" spans="1:10" x14ac:dyDescent="0.25">
      <c r="A331" s="65" t="str">
        <f t="shared" si="5"/>
        <v>Cohort 201442887Den HaagTotaal23 jaar of ouderSyriëHeeft geen examen behaald</v>
      </c>
      <c r="B331" s="159" t="s">
        <v>6</v>
      </c>
      <c r="C331" s="166">
        <v>42887</v>
      </c>
      <c r="D331" s="159" t="s">
        <v>7</v>
      </c>
      <c r="E331" s="159" t="s">
        <v>8</v>
      </c>
      <c r="F331" s="159" t="s">
        <v>27</v>
      </c>
      <c r="G331" s="159" t="s">
        <v>23</v>
      </c>
      <c r="H331" s="159" t="s">
        <v>34</v>
      </c>
      <c r="I331" s="178">
        <v>10</v>
      </c>
      <c r="J331" s="19"/>
    </row>
    <row r="332" spans="1:10" x14ac:dyDescent="0.25">
      <c r="A332" s="65" t="str">
        <f t="shared" si="5"/>
        <v>Cohort 201442887Den HaagTotaal23 jaar of ouderEritreaTotaal</v>
      </c>
      <c r="B332" s="159" t="s">
        <v>6</v>
      </c>
      <c r="C332" s="166">
        <v>42887</v>
      </c>
      <c r="D332" s="159" t="s">
        <v>7</v>
      </c>
      <c r="E332" s="159" t="s">
        <v>8</v>
      </c>
      <c r="F332" s="159" t="s">
        <v>27</v>
      </c>
      <c r="G332" s="159" t="s">
        <v>24</v>
      </c>
      <c r="H332" s="159" t="s">
        <v>8</v>
      </c>
      <c r="I332" s="178">
        <v>10</v>
      </c>
      <c r="J332" s="19"/>
    </row>
    <row r="333" spans="1:10" x14ac:dyDescent="0.25">
      <c r="A333" s="65" t="str">
        <f t="shared" si="5"/>
        <v>Cohort 201442887Den HaagTotaal23 jaar of ouderEritreaNT2-examen behaald</v>
      </c>
      <c r="B333" s="159" t="s">
        <v>6</v>
      </c>
      <c r="C333" s="166">
        <v>42887</v>
      </c>
      <c r="D333" s="159" t="s">
        <v>7</v>
      </c>
      <c r="E333" s="159" t="s">
        <v>8</v>
      </c>
      <c r="F333" s="159" t="s">
        <v>27</v>
      </c>
      <c r="G333" s="159" t="s">
        <v>24</v>
      </c>
      <c r="H333" s="159" t="s">
        <v>32</v>
      </c>
      <c r="I333" s="178">
        <v>0</v>
      </c>
      <c r="J333" s="19"/>
    </row>
    <row r="334" spans="1:10" x14ac:dyDescent="0.25">
      <c r="A334" s="65" t="str">
        <f t="shared" si="5"/>
        <v>Cohort 201442887Den HaagTotaal23 jaar of ouderEritreaInburgeringsexamen behaald</v>
      </c>
      <c r="B334" s="159" t="s">
        <v>6</v>
      </c>
      <c r="C334" s="166">
        <v>42887</v>
      </c>
      <c r="D334" s="159" t="s">
        <v>7</v>
      </c>
      <c r="E334" s="159" t="s">
        <v>8</v>
      </c>
      <c r="F334" s="159" t="s">
        <v>27</v>
      </c>
      <c r="G334" s="159" t="s">
        <v>24</v>
      </c>
      <c r="H334" s="159" t="s">
        <v>33</v>
      </c>
      <c r="I334" s="178">
        <v>5</v>
      </c>
      <c r="J334" s="19"/>
    </row>
    <row r="335" spans="1:10" x14ac:dyDescent="0.25">
      <c r="A335" s="65" t="str">
        <f t="shared" si="5"/>
        <v>Cohort 201442887Den HaagTotaal23 jaar of ouderEritreaHeeft geen examen behaald</v>
      </c>
      <c r="B335" s="159" t="s">
        <v>6</v>
      </c>
      <c r="C335" s="166">
        <v>42887</v>
      </c>
      <c r="D335" s="159" t="s">
        <v>7</v>
      </c>
      <c r="E335" s="159" t="s">
        <v>8</v>
      </c>
      <c r="F335" s="159" t="s">
        <v>27</v>
      </c>
      <c r="G335" s="159" t="s">
        <v>24</v>
      </c>
      <c r="H335" s="159" t="s">
        <v>34</v>
      </c>
      <c r="I335" s="178">
        <v>5</v>
      </c>
      <c r="J335" s="19"/>
    </row>
    <row r="336" spans="1:10" x14ac:dyDescent="0.25">
      <c r="A336" s="65" t="str">
        <f t="shared" si="5"/>
        <v>Cohort 201442887Den HaagTotaal23 jaar of ouderOverigTotaal</v>
      </c>
      <c r="B336" s="159" t="s">
        <v>6</v>
      </c>
      <c r="C336" s="166">
        <v>42887</v>
      </c>
      <c r="D336" s="159" t="s">
        <v>7</v>
      </c>
      <c r="E336" s="159" t="s">
        <v>8</v>
      </c>
      <c r="F336" s="159" t="s">
        <v>27</v>
      </c>
      <c r="G336" s="159" t="s">
        <v>25</v>
      </c>
      <c r="H336" s="159" t="s">
        <v>8</v>
      </c>
      <c r="I336" s="178">
        <v>40</v>
      </c>
      <c r="J336" s="19"/>
    </row>
    <row r="337" spans="1:10" x14ac:dyDescent="0.25">
      <c r="A337" s="65" t="str">
        <f t="shared" si="5"/>
        <v>Cohort 201442887Den HaagTotaal23 jaar of ouderOverigNT2-examen behaald</v>
      </c>
      <c r="B337" s="159" t="s">
        <v>6</v>
      </c>
      <c r="C337" s="166">
        <v>42887</v>
      </c>
      <c r="D337" s="159" t="s">
        <v>7</v>
      </c>
      <c r="E337" s="159" t="s">
        <v>8</v>
      </c>
      <c r="F337" s="159" t="s">
        <v>27</v>
      </c>
      <c r="G337" s="159" t="s">
        <v>25</v>
      </c>
      <c r="H337" s="159" t="s">
        <v>32</v>
      </c>
      <c r="I337" s="178">
        <v>0</v>
      </c>
      <c r="J337" s="19"/>
    </row>
    <row r="338" spans="1:10" x14ac:dyDescent="0.25">
      <c r="A338" s="65" t="str">
        <f t="shared" si="5"/>
        <v>Cohort 201442887Den HaagTotaal23 jaar of ouderOverigInburgeringsexamen behaald</v>
      </c>
      <c r="B338" s="159" t="s">
        <v>6</v>
      </c>
      <c r="C338" s="166">
        <v>42887</v>
      </c>
      <c r="D338" s="159" t="s">
        <v>7</v>
      </c>
      <c r="E338" s="159" t="s">
        <v>8</v>
      </c>
      <c r="F338" s="159" t="s">
        <v>27</v>
      </c>
      <c r="G338" s="159" t="s">
        <v>25</v>
      </c>
      <c r="H338" s="159" t="s">
        <v>33</v>
      </c>
      <c r="I338" s="178">
        <v>15</v>
      </c>
      <c r="J338" s="19"/>
    </row>
    <row r="339" spans="1:10" x14ac:dyDescent="0.25">
      <c r="A339" s="65" t="str">
        <f t="shared" si="5"/>
        <v>Cohort 201442887Den HaagTotaal23 jaar of ouderOverigHeeft geen examen behaald</v>
      </c>
      <c r="B339" s="159" t="s">
        <v>6</v>
      </c>
      <c r="C339" s="166">
        <v>42887</v>
      </c>
      <c r="D339" s="159" t="s">
        <v>7</v>
      </c>
      <c r="E339" s="159" t="s">
        <v>8</v>
      </c>
      <c r="F339" s="159" t="s">
        <v>27</v>
      </c>
      <c r="G339" s="159" t="s">
        <v>25</v>
      </c>
      <c r="H339" s="159" t="s">
        <v>34</v>
      </c>
      <c r="I339" s="178">
        <v>25</v>
      </c>
      <c r="J339" s="19"/>
    </row>
    <row r="340" spans="1:10" x14ac:dyDescent="0.25">
      <c r="A340" s="65" t="str">
        <f t="shared" si="5"/>
        <v>Cohort 201442887Den HaagManTotaalTotaalTotaal</v>
      </c>
      <c r="B340" s="159" t="s">
        <v>6</v>
      </c>
      <c r="C340" s="166">
        <v>42887</v>
      </c>
      <c r="D340" s="159" t="s">
        <v>7</v>
      </c>
      <c r="E340" s="159" t="s">
        <v>28</v>
      </c>
      <c r="F340" s="159" t="s">
        <v>8</v>
      </c>
      <c r="G340" s="159" t="s">
        <v>8</v>
      </c>
      <c r="H340" s="159" t="s">
        <v>8</v>
      </c>
      <c r="I340" s="178">
        <v>55</v>
      </c>
      <c r="J340" s="19"/>
    </row>
    <row r="341" spans="1:10" x14ac:dyDescent="0.25">
      <c r="A341" s="65" t="str">
        <f t="shared" si="5"/>
        <v>Cohort 201442887Den HaagManTotaalTotaalNT2-examen behaald</v>
      </c>
      <c r="B341" s="159" t="s">
        <v>6</v>
      </c>
      <c r="C341" s="166">
        <v>42887</v>
      </c>
      <c r="D341" s="159" t="s">
        <v>7</v>
      </c>
      <c r="E341" s="159" t="s">
        <v>28</v>
      </c>
      <c r="F341" s="159" t="s">
        <v>8</v>
      </c>
      <c r="G341" s="159" t="s">
        <v>8</v>
      </c>
      <c r="H341" s="159" t="s">
        <v>32</v>
      </c>
      <c r="I341" s="178">
        <v>0</v>
      </c>
      <c r="J341" s="19"/>
    </row>
    <row r="342" spans="1:10" x14ac:dyDescent="0.25">
      <c r="A342" s="65" t="str">
        <f t="shared" si="5"/>
        <v>Cohort 201442887Den HaagManTotaalTotaalInburgeringsexamen behaald</v>
      </c>
      <c r="B342" s="159" t="s">
        <v>6</v>
      </c>
      <c r="C342" s="166">
        <v>42887</v>
      </c>
      <c r="D342" s="159" t="s">
        <v>7</v>
      </c>
      <c r="E342" s="159" t="s">
        <v>28</v>
      </c>
      <c r="F342" s="159" t="s">
        <v>8</v>
      </c>
      <c r="G342" s="159" t="s">
        <v>8</v>
      </c>
      <c r="H342" s="159" t="s">
        <v>33</v>
      </c>
      <c r="I342" s="178">
        <v>25</v>
      </c>
      <c r="J342" s="19"/>
    </row>
    <row r="343" spans="1:10" x14ac:dyDescent="0.25">
      <c r="A343" s="65" t="str">
        <f t="shared" si="5"/>
        <v>Cohort 201442887Den HaagManTotaalTotaalHeeft geen examen behaald</v>
      </c>
      <c r="B343" s="159" t="s">
        <v>6</v>
      </c>
      <c r="C343" s="166">
        <v>42887</v>
      </c>
      <c r="D343" s="159" t="s">
        <v>7</v>
      </c>
      <c r="E343" s="159" t="s">
        <v>28</v>
      </c>
      <c r="F343" s="159" t="s">
        <v>8</v>
      </c>
      <c r="G343" s="159" t="s">
        <v>8</v>
      </c>
      <c r="H343" s="159" t="s">
        <v>34</v>
      </c>
      <c r="I343" s="178">
        <v>30</v>
      </c>
      <c r="J343" s="19"/>
    </row>
    <row r="344" spans="1:10" x14ac:dyDescent="0.25">
      <c r="A344" s="65" t="str">
        <f t="shared" si="5"/>
        <v>Cohort 201442887Den HaagManTotaalSyriëTotaal</v>
      </c>
      <c r="B344" s="159" t="s">
        <v>6</v>
      </c>
      <c r="C344" s="166">
        <v>42887</v>
      </c>
      <c r="D344" s="159" t="s">
        <v>7</v>
      </c>
      <c r="E344" s="159" t="s">
        <v>28</v>
      </c>
      <c r="F344" s="159" t="s">
        <v>8</v>
      </c>
      <c r="G344" s="159" t="s">
        <v>23</v>
      </c>
      <c r="H344" s="159" t="s">
        <v>8</v>
      </c>
      <c r="I344" s="178">
        <v>20</v>
      </c>
      <c r="J344" s="19"/>
    </row>
    <row r="345" spans="1:10" x14ac:dyDescent="0.25">
      <c r="A345" s="65" t="str">
        <f t="shared" si="5"/>
        <v>Cohort 201442887Den HaagManTotaalSyriëNT2-examen behaald</v>
      </c>
      <c r="B345" s="159" t="s">
        <v>6</v>
      </c>
      <c r="C345" s="166">
        <v>42887</v>
      </c>
      <c r="D345" s="159" t="s">
        <v>7</v>
      </c>
      <c r="E345" s="159" t="s">
        <v>28</v>
      </c>
      <c r="F345" s="159" t="s">
        <v>8</v>
      </c>
      <c r="G345" s="159" t="s">
        <v>23</v>
      </c>
      <c r="H345" s="159" t="s">
        <v>32</v>
      </c>
      <c r="I345" s="178">
        <v>0</v>
      </c>
      <c r="J345" s="19"/>
    </row>
    <row r="346" spans="1:10" x14ac:dyDescent="0.25">
      <c r="A346" s="65" t="str">
        <f t="shared" si="5"/>
        <v>Cohort 201442887Den HaagManTotaalSyriëInburgeringsexamen behaald</v>
      </c>
      <c r="B346" s="159" t="s">
        <v>6</v>
      </c>
      <c r="C346" s="166">
        <v>42887</v>
      </c>
      <c r="D346" s="159" t="s">
        <v>7</v>
      </c>
      <c r="E346" s="159" t="s">
        <v>28</v>
      </c>
      <c r="F346" s="159" t="s">
        <v>8</v>
      </c>
      <c r="G346" s="159" t="s">
        <v>23</v>
      </c>
      <c r="H346" s="159" t="s">
        <v>33</v>
      </c>
      <c r="I346" s="178">
        <v>10</v>
      </c>
      <c r="J346" s="19"/>
    </row>
    <row r="347" spans="1:10" x14ac:dyDescent="0.25">
      <c r="A347" s="65" t="str">
        <f t="shared" si="5"/>
        <v>Cohort 201442887Den HaagManTotaalSyriëHeeft geen examen behaald</v>
      </c>
      <c r="B347" s="159" t="s">
        <v>6</v>
      </c>
      <c r="C347" s="166">
        <v>42887</v>
      </c>
      <c r="D347" s="159" t="s">
        <v>7</v>
      </c>
      <c r="E347" s="159" t="s">
        <v>28</v>
      </c>
      <c r="F347" s="159" t="s">
        <v>8</v>
      </c>
      <c r="G347" s="159" t="s">
        <v>23</v>
      </c>
      <c r="H347" s="159" t="s">
        <v>34</v>
      </c>
      <c r="I347" s="178">
        <v>10</v>
      </c>
      <c r="J347" s="19"/>
    </row>
    <row r="348" spans="1:10" x14ac:dyDescent="0.25">
      <c r="A348" s="65" t="str">
        <f t="shared" si="5"/>
        <v>Cohort 201442887Den HaagManTotaalEritreaTotaal</v>
      </c>
      <c r="B348" s="159" t="s">
        <v>6</v>
      </c>
      <c r="C348" s="166">
        <v>42887</v>
      </c>
      <c r="D348" s="159" t="s">
        <v>7</v>
      </c>
      <c r="E348" s="159" t="s">
        <v>28</v>
      </c>
      <c r="F348" s="159" t="s">
        <v>8</v>
      </c>
      <c r="G348" s="159" t="s">
        <v>24</v>
      </c>
      <c r="H348" s="159" t="s">
        <v>8</v>
      </c>
      <c r="I348" s="178">
        <v>10</v>
      </c>
      <c r="J348" s="19"/>
    </row>
    <row r="349" spans="1:10" x14ac:dyDescent="0.25">
      <c r="A349" s="65" t="str">
        <f t="shared" si="5"/>
        <v>Cohort 201442887Den HaagManTotaalEritreaNT2-examen behaald</v>
      </c>
      <c r="B349" s="159" t="s">
        <v>6</v>
      </c>
      <c r="C349" s="166">
        <v>42887</v>
      </c>
      <c r="D349" s="159" t="s">
        <v>7</v>
      </c>
      <c r="E349" s="159" t="s">
        <v>28</v>
      </c>
      <c r="F349" s="159" t="s">
        <v>8</v>
      </c>
      <c r="G349" s="159" t="s">
        <v>24</v>
      </c>
      <c r="H349" s="159" t="s">
        <v>32</v>
      </c>
      <c r="I349" s="178">
        <v>0</v>
      </c>
      <c r="J349" s="19"/>
    </row>
    <row r="350" spans="1:10" x14ac:dyDescent="0.25">
      <c r="A350" s="65" t="str">
        <f t="shared" si="5"/>
        <v>Cohort 201442887Den HaagManTotaalEritreaInburgeringsexamen behaald</v>
      </c>
      <c r="B350" s="159" t="s">
        <v>6</v>
      </c>
      <c r="C350" s="166">
        <v>42887</v>
      </c>
      <c r="D350" s="159" t="s">
        <v>7</v>
      </c>
      <c r="E350" s="159" t="s">
        <v>28</v>
      </c>
      <c r="F350" s="159" t="s">
        <v>8</v>
      </c>
      <c r="G350" s="159" t="s">
        <v>24</v>
      </c>
      <c r="H350" s="159" t="s">
        <v>33</v>
      </c>
      <c r="I350" s="178">
        <v>5</v>
      </c>
      <c r="J350" s="19"/>
    </row>
    <row r="351" spans="1:10" x14ac:dyDescent="0.25">
      <c r="A351" s="65" t="str">
        <f t="shared" si="5"/>
        <v>Cohort 201442887Den HaagManTotaalEritreaHeeft geen examen behaald</v>
      </c>
      <c r="B351" s="159" t="s">
        <v>6</v>
      </c>
      <c r="C351" s="166">
        <v>42887</v>
      </c>
      <c r="D351" s="159" t="s">
        <v>7</v>
      </c>
      <c r="E351" s="159" t="s">
        <v>28</v>
      </c>
      <c r="F351" s="159" t="s">
        <v>8</v>
      </c>
      <c r="G351" s="159" t="s">
        <v>24</v>
      </c>
      <c r="H351" s="159" t="s">
        <v>34</v>
      </c>
      <c r="I351" s="178">
        <v>5</v>
      </c>
      <c r="J351" s="19"/>
    </row>
    <row r="352" spans="1:10" x14ac:dyDescent="0.25">
      <c r="A352" s="65" t="str">
        <f t="shared" si="5"/>
        <v>Cohort 201442887Den HaagManTotaalOverigTotaal</v>
      </c>
      <c r="B352" s="159" t="s">
        <v>6</v>
      </c>
      <c r="C352" s="166">
        <v>42887</v>
      </c>
      <c r="D352" s="159" t="s">
        <v>7</v>
      </c>
      <c r="E352" s="159" t="s">
        <v>28</v>
      </c>
      <c r="F352" s="159" t="s">
        <v>8</v>
      </c>
      <c r="G352" s="159" t="s">
        <v>25</v>
      </c>
      <c r="H352" s="159" t="s">
        <v>8</v>
      </c>
      <c r="I352" s="178">
        <v>30</v>
      </c>
      <c r="J352" s="19"/>
    </row>
    <row r="353" spans="1:10" x14ac:dyDescent="0.25">
      <c r="A353" s="65" t="str">
        <f t="shared" si="5"/>
        <v>Cohort 201442887Den HaagManTotaalOverigNT2-examen behaald</v>
      </c>
      <c r="B353" s="159" t="s">
        <v>6</v>
      </c>
      <c r="C353" s="166">
        <v>42887</v>
      </c>
      <c r="D353" s="159" t="s">
        <v>7</v>
      </c>
      <c r="E353" s="159" t="s">
        <v>28</v>
      </c>
      <c r="F353" s="159" t="s">
        <v>8</v>
      </c>
      <c r="G353" s="159" t="s">
        <v>25</v>
      </c>
      <c r="H353" s="159" t="s">
        <v>32</v>
      </c>
      <c r="I353" s="178">
        <v>0</v>
      </c>
      <c r="J353" s="19"/>
    </row>
    <row r="354" spans="1:10" x14ac:dyDescent="0.25">
      <c r="A354" s="65" t="str">
        <f t="shared" si="5"/>
        <v>Cohort 201442887Den HaagManTotaalOverigInburgeringsexamen behaald</v>
      </c>
      <c r="B354" s="159" t="s">
        <v>6</v>
      </c>
      <c r="C354" s="166">
        <v>42887</v>
      </c>
      <c r="D354" s="159" t="s">
        <v>7</v>
      </c>
      <c r="E354" s="159" t="s">
        <v>28</v>
      </c>
      <c r="F354" s="159" t="s">
        <v>8</v>
      </c>
      <c r="G354" s="159" t="s">
        <v>25</v>
      </c>
      <c r="H354" s="159" t="s">
        <v>33</v>
      </c>
      <c r="I354" s="178">
        <v>10</v>
      </c>
      <c r="J354" s="19"/>
    </row>
    <row r="355" spans="1:10" x14ac:dyDescent="0.25">
      <c r="A355" s="65" t="str">
        <f t="shared" si="5"/>
        <v>Cohort 201442887Den HaagManTotaalOverigHeeft geen examen behaald</v>
      </c>
      <c r="B355" s="159" t="s">
        <v>6</v>
      </c>
      <c r="C355" s="166">
        <v>42887</v>
      </c>
      <c r="D355" s="159" t="s">
        <v>7</v>
      </c>
      <c r="E355" s="159" t="s">
        <v>28</v>
      </c>
      <c r="F355" s="159" t="s">
        <v>8</v>
      </c>
      <c r="G355" s="159" t="s">
        <v>25</v>
      </c>
      <c r="H355" s="159" t="s">
        <v>34</v>
      </c>
      <c r="I355" s="178">
        <v>20</v>
      </c>
      <c r="J355" s="19"/>
    </row>
    <row r="356" spans="1:10" x14ac:dyDescent="0.25">
      <c r="A356" s="65" t="str">
        <f t="shared" si="5"/>
        <v>Cohort 201442887Den HaagMan0 tot 23 jaarTotaalTotaal</v>
      </c>
      <c r="B356" s="159" t="s">
        <v>6</v>
      </c>
      <c r="C356" s="166">
        <v>42887</v>
      </c>
      <c r="D356" s="159" t="s">
        <v>7</v>
      </c>
      <c r="E356" s="159" t="s">
        <v>28</v>
      </c>
      <c r="F356" s="159" t="s">
        <v>26</v>
      </c>
      <c r="G356" s="159" t="s">
        <v>8</v>
      </c>
      <c r="H356" s="159" t="s">
        <v>8</v>
      </c>
      <c r="I356" s="178">
        <v>5</v>
      </c>
      <c r="J356" s="19"/>
    </row>
    <row r="357" spans="1:10" x14ac:dyDescent="0.25">
      <c r="A357" s="65" t="str">
        <f t="shared" si="5"/>
        <v>Cohort 201442887Den HaagMan0 tot 23 jaarTotaalNT2-examen behaald</v>
      </c>
      <c r="B357" s="159" t="s">
        <v>6</v>
      </c>
      <c r="C357" s="166">
        <v>42887</v>
      </c>
      <c r="D357" s="159" t="s">
        <v>7</v>
      </c>
      <c r="E357" s="159" t="s">
        <v>28</v>
      </c>
      <c r="F357" s="159" t="s">
        <v>26</v>
      </c>
      <c r="G357" s="159" t="s">
        <v>8</v>
      </c>
      <c r="H357" s="159" t="s">
        <v>32</v>
      </c>
      <c r="I357" s="178">
        <v>0</v>
      </c>
      <c r="J357" s="19"/>
    </row>
    <row r="358" spans="1:10" x14ac:dyDescent="0.25">
      <c r="A358" s="65" t="str">
        <f t="shared" si="5"/>
        <v>Cohort 201442887Den HaagMan0 tot 23 jaarTotaalInburgeringsexamen behaald</v>
      </c>
      <c r="B358" s="159" t="s">
        <v>6</v>
      </c>
      <c r="C358" s="166">
        <v>42887</v>
      </c>
      <c r="D358" s="159" t="s">
        <v>7</v>
      </c>
      <c r="E358" s="159" t="s">
        <v>28</v>
      </c>
      <c r="F358" s="159" t="s">
        <v>26</v>
      </c>
      <c r="G358" s="159" t="s">
        <v>8</v>
      </c>
      <c r="H358" s="159" t="s">
        <v>33</v>
      </c>
      <c r="I358" s="178">
        <v>0</v>
      </c>
      <c r="J358" s="19"/>
    </row>
    <row r="359" spans="1:10" x14ac:dyDescent="0.25">
      <c r="A359" s="65" t="str">
        <f t="shared" si="5"/>
        <v>Cohort 201442887Den HaagMan0 tot 23 jaarTotaalHeeft geen examen behaald</v>
      </c>
      <c r="B359" s="159" t="s">
        <v>6</v>
      </c>
      <c r="C359" s="166">
        <v>42887</v>
      </c>
      <c r="D359" s="159" t="s">
        <v>7</v>
      </c>
      <c r="E359" s="159" t="s">
        <v>28</v>
      </c>
      <c r="F359" s="159" t="s">
        <v>26</v>
      </c>
      <c r="G359" s="159" t="s">
        <v>8</v>
      </c>
      <c r="H359" s="159" t="s">
        <v>34</v>
      </c>
      <c r="I359" s="178">
        <v>5</v>
      </c>
      <c r="J359" s="19"/>
    </row>
    <row r="360" spans="1:10" x14ac:dyDescent="0.25">
      <c r="A360" s="65" t="str">
        <f t="shared" si="5"/>
        <v>Cohort 201442887Den HaagMan0 tot 23 jaarSyriëTotaal</v>
      </c>
      <c r="B360" s="159" t="s">
        <v>6</v>
      </c>
      <c r="C360" s="166">
        <v>42887</v>
      </c>
      <c r="D360" s="159" t="s">
        <v>7</v>
      </c>
      <c r="E360" s="159" t="s">
        <v>28</v>
      </c>
      <c r="F360" s="159" t="s">
        <v>26</v>
      </c>
      <c r="G360" s="159" t="s">
        <v>23</v>
      </c>
      <c r="H360" s="159" t="s">
        <v>8</v>
      </c>
      <c r="I360" s="178">
        <v>0</v>
      </c>
      <c r="J360" s="19"/>
    </row>
    <row r="361" spans="1:10" x14ac:dyDescent="0.25">
      <c r="A361" s="65" t="str">
        <f t="shared" si="5"/>
        <v>Cohort 201442887Den HaagMan0 tot 23 jaarSyriëNT2-examen behaald</v>
      </c>
      <c r="B361" s="159" t="s">
        <v>6</v>
      </c>
      <c r="C361" s="166">
        <v>42887</v>
      </c>
      <c r="D361" s="159" t="s">
        <v>7</v>
      </c>
      <c r="E361" s="159" t="s">
        <v>28</v>
      </c>
      <c r="F361" s="159" t="s">
        <v>26</v>
      </c>
      <c r="G361" s="159" t="s">
        <v>23</v>
      </c>
      <c r="H361" s="159" t="s">
        <v>32</v>
      </c>
      <c r="I361" s="178">
        <v>0</v>
      </c>
      <c r="J361" s="19"/>
    </row>
    <row r="362" spans="1:10" x14ac:dyDescent="0.25">
      <c r="A362" s="65" t="str">
        <f t="shared" si="5"/>
        <v>Cohort 201442887Den HaagMan0 tot 23 jaarSyriëInburgeringsexamen behaald</v>
      </c>
      <c r="B362" s="159" t="s">
        <v>6</v>
      </c>
      <c r="C362" s="166">
        <v>42887</v>
      </c>
      <c r="D362" s="159" t="s">
        <v>7</v>
      </c>
      <c r="E362" s="159" t="s">
        <v>28</v>
      </c>
      <c r="F362" s="159" t="s">
        <v>26</v>
      </c>
      <c r="G362" s="159" t="s">
        <v>23</v>
      </c>
      <c r="H362" s="159" t="s">
        <v>33</v>
      </c>
      <c r="I362" s="178">
        <v>0</v>
      </c>
      <c r="J362" s="19"/>
    </row>
    <row r="363" spans="1:10" x14ac:dyDescent="0.25">
      <c r="A363" s="65" t="str">
        <f t="shared" si="5"/>
        <v>Cohort 201442887Den HaagMan0 tot 23 jaarSyriëHeeft geen examen behaald</v>
      </c>
      <c r="B363" s="159" t="s">
        <v>6</v>
      </c>
      <c r="C363" s="166">
        <v>42887</v>
      </c>
      <c r="D363" s="159" t="s">
        <v>7</v>
      </c>
      <c r="E363" s="159" t="s">
        <v>28</v>
      </c>
      <c r="F363" s="159" t="s">
        <v>26</v>
      </c>
      <c r="G363" s="159" t="s">
        <v>23</v>
      </c>
      <c r="H363" s="159" t="s">
        <v>34</v>
      </c>
      <c r="I363" s="178">
        <v>0</v>
      </c>
      <c r="J363" s="19"/>
    </row>
    <row r="364" spans="1:10" x14ac:dyDescent="0.25">
      <c r="A364" s="65" t="str">
        <f t="shared" si="5"/>
        <v>Cohort 201442887Den HaagMan0 tot 23 jaarEritreaTotaal</v>
      </c>
      <c r="B364" s="159" t="s">
        <v>6</v>
      </c>
      <c r="C364" s="166">
        <v>42887</v>
      </c>
      <c r="D364" s="159" t="s">
        <v>7</v>
      </c>
      <c r="E364" s="159" t="s">
        <v>28</v>
      </c>
      <c r="F364" s="159" t="s">
        <v>26</v>
      </c>
      <c r="G364" s="159" t="s">
        <v>24</v>
      </c>
      <c r="H364" s="159" t="s">
        <v>8</v>
      </c>
      <c r="I364" s="178">
        <v>0</v>
      </c>
      <c r="J364" s="19"/>
    </row>
    <row r="365" spans="1:10" x14ac:dyDescent="0.25">
      <c r="A365" s="65" t="str">
        <f t="shared" si="5"/>
        <v>Cohort 201442887Den HaagMan0 tot 23 jaarEritreaNT2-examen behaald</v>
      </c>
      <c r="B365" s="159" t="s">
        <v>6</v>
      </c>
      <c r="C365" s="166">
        <v>42887</v>
      </c>
      <c r="D365" s="159" t="s">
        <v>7</v>
      </c>
      <c r="E365" s="159" t="s">
        <v>28</v>
      </c>
      <c r="F365" s="159" t="s">
        <v>26</v>
      </c>
      <c r="G365" s="159" t="s">
        <v>24</v>
      </c>
      <c r="H365" s="159" t="s">
        <v>32</v>
      </c>
      <c r="I365" s="178">
        <v>0</v>
      </c>
      <c r="J365" s="19"/>
    </row>
    <row r="366" spans="1:10" x14ac:dyDescent="0.25">
      <c r="A366" s="65" t="str">
        <f t="shared" si="5"/>
        <v>Cohort 201442887Den HaagMan0 tot 23 jaarEritreaInburgeringsexamen behaald</v>
      </c>
      <c r="B366" s="159" t="s">
        <v>6</v>
      </c>
      <c r="C366" s="166">
        <v>42887</v>
      </c>
      <c r="D366" s="159" t="s">
        <v>7</v>
      </c>
      <c r="E366" s="159" t="s">
        <v>28</v>
      </c>
      <c r="F366" s="159" t="s">
        <v>26</v>
      </c>
      <c r="G366" s="159" t="s">
        <v>24</v>
      </c>
      <c r="H366" s="159" t="s">
        <v>33</v>
      </c>
      <c r="I366" s="178">
        <v>0</v>
      </c>
      <c r="J366" s="19"/>
    </row>
    <row r="367" spans="1:10" x14ac:dyDescent="0.25">
      <c r="A367" s="65" t="str">
        <f t="shared" si="5"/>
        <v>Cohort 201442887Den HaagMan0 tot 23 jaarEritreaHeeft geen examen behaald</v>
      </c>
      <c r="B367" s="159" t="s">
        <v>6</v>
      </c>
      <c r="C367" s="166">
        <v>42887</v>
      </c>
      <c r="D367" s="159" t="s">
        <v>7</v>
      </c>
      <c r="E367" s="159" t="s">
        <v>28</v>
      </c>
      <c r="F367" s="159" t="s">
        <v>26</v>
      </c>
      <c r="G367" s="159" t="s">
        <v>24</v>
      </c>
      <c r="H367" s="159" t="s">
        <v>34</v>
      </c>
      <c r="I367" s="178">
        <v>0</v>
      </c>
      <c r="J367" s="19"/>
    </row>
    <row r="368" spans="1:10" x14ac:dyDescent="0.25">
      <c r="A368" s="65" t="str">
        <f t="shared" si="5"/>
        <v>Cohort 201442887Den HaagMan0 tot 23 jaarOverigTotaal</v>
      </c>
      <c r="B368" s="159" t="s">
        <v>6</v>
      </c>
      <c r="C368" s="166">
        <v>42887</v>
      </c>
      <c r="D368" s="159" t="s">
        <v>7</v>
      </c>
      <c r="E368" s="159" t="s">
        <v>28</v>
      </c>
      <c r="F368" s="159" t="s">
        <v>26</v>
      </c>
      <c r="G368" s="159" t="s">
        <v>25</v>
      </c>
      <c r="H368" s="159" t="s">
        <v>8</v>
      </c>
      <c r="I368" s="178">
        <v>5</v>
      </c>
      <c r="J368" s="19"/>
    </row>
    <row r="369" spans="1:10" x14ac:dyDescent="0.25">
      <c r="A369" s="65" t="str">
        <f t="shared" si="5"/>
        <v>Cohort 201442887Den HaagMan0 tot 23 jaarOverigNT2-examen behaald</v>
      </c>
      <c r="B369" s="159" t="s">
        <v>6</v>
      </c>
      <c r="C369" s="166">
        <v>42887</v>
      </c>
      <c r="D369" s="159" t="s">
        <v>7</v>
      </c>
      <c r="E369" s="159" t="s">
        <v>28</v>
      </c>
      <c r="F369" s="159" t="s">
        <v>26</v>
      </c>
      <c r="G369" s="159" t="s">
        <v>25</v>
      </c>
      <c r="H369" s="159" t="s">
        <v>32</v>
      </c>
      <c r="I369" s="178">
        <v>0</v>
      </c>
      <c r="J369" s="19"/>
    </row>
    <row r="370" spans="1:10" x14ac:dyDescent="0.25">
      <c r="A370" s="65" t="str">
        <f t="shared" si="5"/>
        <v>Cohort 201442887Den HaagMan0 tot 23 jaarOverigInburgeringsexamen behaald</v>
      </c>
      <c r="B370" s="159" t="s">
        <v>6</v>
      </c>
      <c r="C370" s="166">
        <v>42887</v>
      </c>
      <c r="D370" s="159" t="s">
        <v>7</v>
      </c>
      <c r="E370" s="159" t="s">
        <v>28</v>
      </c>
      <c r="F370" s="159" t="s">
        <v>26</v>
      </c>
      <c r="G370" s="159" t="s">
        <v>25</v>
      </c>
      <c r="H370" s="159" t="s">
        <v>33</v>
      </c>
      <c r="I370" s="178">
        <v>0</v>
      </c>
      <c r="J370" s="19"/>
    </row>
    <row r="371" spans="1:10" x14ac:dyDescent="0.25">
      <c r="A371" s="65" t="str">
        <f t="shared" si="5"/>
        <v>Cohort 201442887Den HaagMan0 tot 23 jaarOverigHeeft geen examen behaald</v>
      </c>
      <c r="B371" s="159" t="s">
        <v>6</v>
      </c>
      <c r="C371" s="166">
        <v>42887</v>
      </c>
      <c r="D371" s="159" t="s">
        <v>7</v>
      </c>
      <c r="E371" s="159" t="s">
        <v>28</v>
      </c>
      <c r="F371" s="159" t="s">
        <v>26</v>
      </c>
      <c r="G371" s="159" t="s">
        <v>25</v>
      </c>
      <c r="H371" s="159" t="s">
        <v>34</v>
      </c>
      <c r="I371" s="178">
        <v>5</v>
      </c>
      <c r="J371" s="19"/>
    </row>
    <row r="372" spans="1:10" x14ac:dyDescent="0.25">
      <c r="A372" s="65" t="str">
        <f t="shared" si="5"/>
        <v>Cohort 201442887Den HaagMan23 jaar of ouderTotaalTotaal</v>
      </c>
      <c r="B372" s="159" t="s">
        <v>6</v>
      </c>
      <c r="C372" s="166">
        <v>42887</v>
      </c>
      <c r="D372" s="159" t="s">
        <v>7</v>
      </c>
      <c r="E372" s="159" t="s">
        <v>28</v>
      </c>
      <c r="F372" s="159" t="s">
        <v>27</v>
      </c>
      <c r="G372" s="159" t="s">
        <v>8</v>
      </c>
      <c r="H372" s="159" t="s">
        <v>8</v>
      </c>
      <c r="I372" s="178">
        <v>50</v>
      </c>
      <c r="J372" s="19"/>
    </row>
    <row r="373" spans="1:10" x14ac:dyDescent="0.25">
      <c r="A373" s="65" t="str">
        <f t="shared" si="5"/>
        <v>Cohort 201442887Den HaagMan23 jaar of ouderTotaalNT2-examen behaald</v>
      </c>
      <c r="B373" s="159" t="s">
        <v>6</v>
      </c>
      <c r="C373" s="166">
        <v>42887</v>
      </c>
      <c r="D373" s="159" t="s">
        <v>7</v>
      </c>
      <c r="E373" s="159" t="s">
        <v>28</v>
      </c>
      <c r="F373" s="159" t="s">
        <v>27</v>
      </c>
      <c r="G373" s="159" t="s">
        <v>8</v>
      </c>
      <c r="H373" s="159" t="s">
        <v>32</v>
      </c>
      <c r="I373" s="178">
        <v>0</v>
      </c>
      <c r="J373" s="19"/>
    </row>
    <row r="374" spans="1:10" x14ac:dyDescent="0.25">
      <c r="A374" s="65" t="str">
        <f t="shared" si="5"/>
        <v>Cohort 201442887Den HaagMan23 jaar of ouderTotaalInburgeringsexamen behaald</v>
      </c>
      <c r="B374" s="159" t="s">
        <v>6</v>
      </c>
      <c r="C374" s="166">
        <v>42887</v>
      </c>
      <c r="D374" s="159" t="s">
        <v>7</v>
      </c>
      <c r="E374" s="159" t="s">
        <v>28</v>
      </c>
      <c r="F374" s="159" t="s">
        <v>27</v>
      </c>
      <c r="G374" s="159" t="s">
        <v>8</v>
      </c>
      <c r="H374" s="159" t="s">
        <v>33</v>
      </c>
      <c r="I374" s="178">
        <v>20</v>
      </c>
      <c r="J374" s="19"/>
    </row>
    <row r="375" spans="1:10" x14ac:dyDescent="0.25">
      <c r="A375" s="65" t="str">
        <f t="shared" si="5"/>
        <v>Cohort 201442887Den HaagMan23 jaar of ouderTotaalHeeft geen examen behaald</v>
      </c>
      <c r="B375" s="159" t="s">
        <v>6</v>
      </c>
      <c r="C375" s="166">
        <v>42887</v>
      </c>
      <c r="D375" s="159" t="s">
        <v>7</v>
      </c>
      <c r="E375" s="159" t="s">
        <v>28</v>
      </c>
      <c r="F375" s="159" t="s">
        <v>27</v>
      </c>
      <c r="G375" s="159" t="s">
        <v>8</v>
      </c>
      <c r="H375" s="159" t="s">
        <v>34</v>
      </c>
      <c r="I375" s="178">
        <v>25</v>
      </c>
      <c r="J375" s="19"/>
    </row>
    <row r="376" spans="1:10" x14ac:dyDescent="0.25">
      <c r="A376" s="65" t="str">
        <f t="shared" si="5"/>
        <v>Cohort 201442887Den HaagMan23 jaar of ouderSyriëTotaal</v>
      </c>
      <c r="B376" s="159" t="s">
        <v>6</v>
      </c>
      <c r="C376" s="166">
        <v>42887</v>
      </c>
      <c r="D376" s="159" t="s">
        <v>7</v>
      </c>
      <c r="E376" s="159" t="s">
        <v>28</v>
      </c>
      <c r="F376" s="159" t="s">
        <v>27</v>
      </c>
      <c r="G376" s="159" t="s">
        <v>23</v>
      </c>
      <c r="H376" s="159" t="s">
        <v>8</v>
      </c>
      <c r="I376" s="178">
        <v>15</v>
      </c>
      <c r="J376" s="19"/>
    </row>
    <row r="377" spans="1:10" x14ac:dyDescent="0.25">
      <c r="A377" s="65" t="str">
        <f t="shared" si="5"/>
        <v>Cohort 201442887Den HaagMan23 jaar of ouderSyriëNT2-examen behaald</v>
      </c>
      <c r="B377" s="159" t="s">
        <v>6</v>
      </c>
      <c r="C377" s="166">
        <v>42887</v>
      </c>
      <c r="D377" s="159" t="s">
        <v>7</v>
      </c>
      <c r="E377" s="159" t="s">
        <v>28</v>
      </c>
      <c r="F377" s="159" t="s">
        <v>27</v>
      </c>
      <c r="G377" s="159" t="s">
        <v>23</v>
      </c>
      <c r="H377" s="159" t="s">
        <v>32</v>
      </c>
      <c r="I377" s="178">
        <v>0</v>
      </c>
      <c r="J377" s="19"/>
    </row>
    <row r="378" spans="1:10" x14ac:dyDescent="0.25">
      <c r="A378" s="65" t="str">
        <f t="shared" si="5"/>
        <v>Cohort 201442887Den HaagMan23 jaar of ouderSyriëInburgeringsexamen behaald</v>
      </c>
      <c r="B378" s="159" t="s">
        <v>6</v>
      </c>
      <c r="C378" s="166">
        <v>42887</v>
      </c>
      <c r="D378" s="159" t="s">
        <v>7</v>
      </c>
      <c r="E378" s="159" t="s">
        <v>28</v>
      </c>
      <c r="F378" s="159" t="s">
        <v>27</v>
      </c>
      <c r="G378" s="159" t="s">
        <v>23</v>
      </c>
      <c r="H378" s="159" t="s">
        <v>33</v>
      </c>
      <c r="I378" s="178">
        <v>10</v>
      </c>
      <c r="J378" s="19"/>
    </row>
    <row r="379" spans="1:10" x14ac:dyDescent="0.25">
      <c r="A379" s="65" t="str">
        <f t="shared" si="5"/>
        <v>Cohort 201442887Den HaagMan23 jaar of ouderSyriëHeeft geen examen behaald</v>
      </c>
      <c r="B379" s="159" t="s">
        <v>6</v>
      </c>
      <c r="C379" s="166">
        <v>42887</v>
      </c>
      <c r="D379" s="159" t="s">
        <v>7</v>
      </c>
      <c r="E379" s="159" t="s">
        <v>28</v>
      </c>
      <c r="F379" s="159" t="s">
        <v>27</v>
      </c>
      <c r="G379" s="159" t="s">
        <v>23</v>
      </c>
      <c r="H379" s="159" t="s">
        <v>34</v>
      </c>
      <c r="I379" s="178">
        <v>5</v>
      </c>
      <c r="J379" s="19"/>
    </row>
    <row r="380" spans="1:10" x14ac:dyDescent="0.25">
      <c r="A380" s="65" t="str">
        <f t="shared" si="5"/>
        <v>Cohort 201442887Den HaagMan23 jaar of ouderEritreaTotaal</v>
      </c>
      <c r="B380" s="159" t="s">
        <v>6</v>
      </c>
      <c r="C380" s="166">
        <v>42887</v>
      </c>
      <c r="D380" s="159" t="s">
        <v>7</v>
      </c>
      <c r="E380" s="159" t="s">
        <v>28</v>
      </c>
      <c r="F380" s="159" t="s">
        <v>27</v>
      </c>
      <c r="G380" s="159" t="s">
        <v>24</v>
      </c>
      <c r="H380" s="159" t="s">
        <v>8</v>
      </c>
      <c r="I380" s="178">
        <v>10</v>
      </c>
      <c r="J380" s="19"/>
    </row>
    <row r="381" spans="1:10" x14ac:dyDescent="0.25">
      <c r="A381" s="65" t="str">
        <f t="shared" si="5"/>
        <v>Cohort 201442887Den HaagMan23 jaar of ouderEritreaNT2-examen behaald</v>
      </c>
      <c r="B381" s="159" t="s">
        <v>6</v>
      </c>
      <c r="C381" s="166">
        <v>42887</v>
      </c>
      <c r="D381" s="159" t="s">
        <v>7</v>
      </c>
      <c r="E381" s="159" t="s">
        <v>28</v>
      </c>
      <c r="F381" s="159" t="s">
        <v>27</v>
      </c>
      <c r="G381" s="159" t="s">
        <v>24</v>
      </c>
      <c r="H381" s="159" t="s">
        <v>32</v>
      </c>
      <c r="I381" s="178">
        <v>0</v>
      </c>
      <c r="J381" s="19"/>
    </row>
    <row r="382" spans="1:10" x14ac:dyDescent="0.25">
      <c r="A382" s="65" t="str">
        <f t="shared" si="5"/>
        <v>Cohort 201442887Den HaagMan23 jaar of ouderEritreaInburgeringsexamen behaald</v>
      </c>
      <c r="B382" s="159" t="s">
        <v>6</v>
      </c>
      <c r="C382" s="166">
        <v>42887</v>
      </c>
      <c r="D382" s="159" t="s">
        <v>7</v>
      </c>
      <c r="E382" s="159" t="s">
        <v>28</v>
      </c>
      <c r="F382" s="159" t="s">
        <v>27</v>
      </c>
      <c r="G382" s="159" t="s">
        <v>24</v>
      </c>
      <c r="H382" s="159" t="s">
        <v>33</v>
      </c>
      <c r="I382" s="178">
        <v>5</v>
      </c>
      <c r="J382" s="19"/>
    </row>
    <row r="383" spans="1:10" x14ac:dyDescent="0.25">
      <c r="A383" s="65" t="str">
        <f t="shared" si="5"/>
        <v>Cohort 201442887Den HaagMan23 jaar of ouderEritreaHeeft geen examen behaald</v>
      </c>
      <c r="B383" s="159" t="s">
        <v>6</v>
      </c>
      <c r="C383" s="166">
        <v>42887</v>
      </c>
      <c r="D383" s="159" t="s">
        <v>7</v>
      </c>
      <c r="E383" s="159" t="s">
        <v>28</v>
      </c>
      <c r="F383" s="159" t="s">
        <v>27</v>
      </c>
      <c r="G383" s="159" t="s">
        <v>24</v>
      </c>
      <c r="H383" s="159" t="s">
        <v>34</v>
      </c>
      <c r="I383" s="178">
        <v>5</v>
      </c>
      <c r="J383" s="19"/>
    </row>
    <row r="384" spans="1:10" x14ac:dyDescent="0.25">
      <c r="A384" s="65" t="str">
        <f t="shared" si="5"/>
        <v>Cohort 201442887Den HaagMan23 jaar of ouderOverigTotaal</v>
      </c>
      <c r="B384" s="159" t="s">
        <v>6</v>
      </c>
      <c r="C384" s="166">
        <v>42887</v>
      </c>
      <c r="D384" s="159" t="s">
        <v>7</v>
      </c>
      <c r="E384" s="159" t="s">
        <v>28</v>
      </c>
      <c r="F384" s="159" t="s">
        <v>27</v>
      </c>
      <c r="G384" s="159" t="s">
        <v>25</v>
      </c>
      <c r="H384" s="159" t="s">
        <v>8</v>
      </c>
      <c r="I384" s="178">
        <v>25</v>
      </c>
      <c r="J384" s="19"/>
    </row>
    <row r="385" spans="1:10" x14ac:dyDescent="0.25">
      <c r="A385" s="65" t="str">
        <f t="shared" si="5"/>
        <v>Cohort 201442887Den HaagMan23 jaar of ouderOverigNT2-examen behaald</v>
      </c>
      <c r="B385" s="159" t="s">
        <v>6</v>
      </c>
      <c r="C385" s="166">
        <v>42887</v>
      </c>
      <c r="D385" s="159" t="s">
        <v>7</v>
      </c>
      <c r="E385" s="159" t="s">
        <v>28</v>
      </c>
      <c r="F385" s="159" t="s">
        <v>27</v>
      </c>
      <c r="G385" s="159" t="s">
        <v>25</v>
      </c>
      <c r="H385" s="159" t="s">
        <v>32</v>
      </c>
      <c r="I385" s="178">
        <v>0</v>
      </c>
      <c r="J385" s="19"/>
    </row>
    <row r="386" spans="1:10" x14ac:dyDescent="0.25">
      <c r="A386" s="65" t="str">
        <f t="shared" si="5"/>
        <v>Cohort 201442887Den HaagMan23 jaar of ouderOverigInburgeringsexamen behaald</v>
      </c>
      <c r="B386" s="159" t="s">
        <v>6</v>
      </c>
      <c r="C386" s="166">
        <v>42887</v>
      </c>
      <c r="D386" s="159" t="s">
        <v>7</v>
      </c>
      <c r="E386" s="159" t="s">
        <v>28</v>
      </c>
      <c r="F386" s="159" t="s">
        <v>27</v>
      </c>
      <c r="G386" s="159" t="s">
        <v>25</v>
      </c>
      <c r="H386" s="159" t="s">
        <v>33</v>
      </c>
      <c r="I386" s="178">
        <v>10</v>
      </c>
      <c r="J386" s="19"/>
    </row>
    <row r="387" spans="1:10" x14ac:dyDescent="0.25">
      <c r="A387" s="65" t="str">
        <f t="shared" si="5"/>
        <v>Cohort 201442887Den HaagMan23 jaar of ouderOverigHeeft geen examen behaald</v>
      </c>
      <c r="B387" s="159" t="s">
        <v>6</v>
      </c>
      <c r="C387" s="166">
        <v>42887</v>
      </c>
      <c r="D387" s="159" t="s">
        <v>7</v>
      </c>
      <c r="E387" s="159" t="s">
        <v>28</v>
      </c>
      <c r="F387" s="159" t="s">
        <v>27</v>
      </c>
      <c r="G387" s="159" t="s">
        <v>25</v>
      </c>
      <c r="H387" s="159" t="s">
        <v>34</v>
      </c>
      <c r="I387" s="178">
        <v>15</v>
      </c>
      <c r="J387" s="19"/>
    </row>
    <row r="388" spans="1:10" x14ac:dyDescent="0.25">
      <c r="A388" s="65" t="str">
        <f t="shared" si="5"/>
        <v>Cohort 201442887Den HaagVrouwTotaalTotaalTotaal</v>
      </c>
      <c r="B388" s="159" t="s">
        <v>6</v>
      </c>
      <c r="C388" s="166">
        <v>42887</v>
      </c>
      <c r="D388" s="159" t="s">
        <v>7</v>
      </c>
      <c r="E388" s="159" t="s">
        <v>29</v>
      </c>
      <c r="F388" s="159" t="s">
        <v>8</v>
      </c>
      <c r="G388" s="159" t="s">
        <v>8</v>
      </c>
      <c r="H388" s="159" t="s">
        <v>8</v>
      </c>
      <c r="I388" s="178">
        <v>30</v>
      </c>
      <c r="J388" s="19"/>
    </row>
    <row r="389" spans="1:10" x14ac:dyDescent="0.25">
      <c r="A389" s="65" t="str">
        <f t="shared" ref="A389:A452" si="6">B389&amp;C389&amp;D389&amp;E389&amp;F389&amp;G389&amp;H389</f>
        <v>Cohort 201442887Den HaagVrouwTotaalTotaalNT2-examen behaald</v>
      </c>
      <c r="B389" s="159" t="s">
        <v>6</v>
      </c>
      <c r="C389" s="166">
        <v>42887</v>
      </c>
      <c r="D389" s="159" t="s">
        <v>7</v>
      </c>
      <c r="E389" s="159" t="s">
        <v>29</v>
      </c>
      <c r="F389" s="159" t="s">
        <v>8</v>
      </c>
      <c r="G389" s="159" t="s">
        <v>8</v>
      </c>
      <c r="H389" s="159" t="s">
        <v>32</v>
      </c>
      <c r="I389" s="178">
        <v>0</v>
      </c>
      <c r="J389" s="19"/>
    </row>
    <row r="390" spans="1:10" x14ac:dyDescent="0.25">
      <c r="A390" s="65" t="str">
        <f t="shared" si="6"/>
        <v>Cohort 201442887Den HaagVrouwTotaalTotaalInburgeringsexamen behaald</v>
      </c>
      <c r="B390" s="159" t="s">
        <v>6</v>
      </c>
      <c r="C390" s="166">
        <v>42887</v>
      </c>
      <c r="D390" s="159" t="s">
        <v>7</v>
      </c>
      <c r="E390" s="159" t="s">
        <v>29</v>
      </c>
      <c r="F390" s="159" t="s">
        <v>8</v>
      </c>
      <c r="G390" s="159" t="s">
        <v>8</v>
      </c>
      <c r="H390" s="159" t="s">
        <v>33</v>
      </c>
      <c r="I390" s="178">
        <v>10</v>
      </c>
      <c r="J390" s="19"/>
    </row>
    <row r="391" spans="1:10" x14ac:dyDescent="0.25">
      <c r="A391" s="65" t="str">
        <f t="shared" si="6"/>
        <v>Cohort 201442887Den HaagVrouwTotaalTotaalHeeft geen examen behaald</v>
      </c>
      <c r="B391" s="159" t="s">
        <v>6</v>
      </c>
      <c r="C391" s="166">
        <v>42887</v>
      </c>
      <c r="D391" s="159" t="s">
        <v>7</v>
      </c>
      <c r="E391" s="159" t="s">
        <v>29</v>
      </c>
      <c r="F391" s="159" t="s">
        <v>8</v>
      </c>
      <c r="G391" s="159" t="s">
        <v>8</v>
      </c>
      <c r="H391" s="159" t="s">
        <v>34</v>
      </c>
      <c r="I391" s="178">
        <v>15</v>
      </c>
      <c r="J391" s="19"/>
    </row>
    <row r="392" spans="1:10" x14ac:dyDescent="0.25">
      <c r="A392" s="65" t="str">
        <f t="shared" si="6"/>
        <v>Cohort 201442887Den HaagVrouwTotaalSyriëTotaal</v>
      </c>
      <c r="B392" s="159" t="s">
        <v>6</v>
      </c>
      <c r="C392" s="166">
        <v>42887</v>
      </c>
      <c r="D392" s="159" t="s">
        <v>7</v>
      </c>
      <c r="E392" s="159" t="s">
        <v>29</v>
      </c>
      <c r="F392" s="159" t="s">
        <v>8</v>
      </c>
      <c r="G392" s="159" t="s">
        <v>23</v>
      </c>
      <c r="H392" s="159" t="s">
        <v>8</v>
      </c>
      <c r="I392" s="178">
        <v>5</v>
      </c>
      <c r="J392" s="19"/>
    </row>
    <row r="393" spans="1:10" x14ac:dyDescent="0.25">
      <c r="A393" s="65" t="str">
        <f t="shared" si="6"/>
        <v>Cohort 201442887Den HaagVrouwTotaalSyriëNT2-examen behaald</v>
      </c>
      <c r="B393" s="159" t="s">
        <v>6</v>
      </c>
      <c r="C393" s="166">
        <v>42887</v>
      </c>
      <c r="D393" s="159" t="s">
        <v>7</v>
      </c>
      <c r="E393" s="159" t="s">
        <v>29</v>
      </c>
      <c r="F393" s="159" t="s">
        <v>8</v>
      </c>
      <c r="G393" s="159" t="s">
        <v>23</v>
      </c>
      <c r="H393" s="159" t="s">
        <v>32</v>
      </c>
      <c r="I393" s="178">
        <v>0</v>
      </c>
      <c r="J393" s="19"/>
    </row>
    <row r="394" spans="1:10" x14ac:dyDescent="0.25">
      <c r="A394" s="65" t="str">
        <f t="shared" si="6"/>
        <v>Cohort 201442887Den HaagVrouwTotaalSyriëInburgeringsexamen behaald</v>
      </c>
      <c r="B394" s="159" t="s">
        <v>6</v>
      </c>
      <c r="C394" s="166">
        <v>42887</v>
      </c>
      <c r="D394" s="159" t="s">
        <v>7</v>
      </c>
      <c r="E394" s="159" t="s">
        <v>29</v>
      </c>
      <c r="F394" s="159" t="s">
        <v>8</v>
      </c>
      <c r="G394" s="159" t="s">
        <v>23</v>
      </c>
      <c r="H394" s="159" t="s">
        <v>33</v>
      </c>
      <c r="I394" s="178">
        <v>5</v>
      </c>
      <c r="J394" s="19"/>
    </row>
    <row r="395" spans="1:10" x14ac:dyDescent="0.25">
      <c r="A395" s="65" t="str">
        <f t="shared" si="6"/>
        <v>Cohort 201442887Den HaagVrouwTotaalSyriëHeeft geen examen behaald</v>
      </c>
      <c r="B395" s="159" t="s">
        <v>6</v>
      </c>
      <c r="C395" s="166">
        <v>42887</v>
      </c>
      <c r="D395" s="159" t="s">
        <v>7</v>
      </c>
      <c r="E395" s="159" t="s">
        <v>29</v>
      </c>
      <c r="F395" s="159" t="s">
        <v>8</v>
      </c>
      <c r="G395" s="159" t="s">
        <v>23</v>
      </c>
      <c r="H395" s="159" t="s">
        <v>34</v>
      </c>
      <c r="I395" s="178">
        <v>0</v>
      </c>
      <c r="J395" s="19"/>
    </row>
    <row r="396" spans="1:10" x14ac:dyDescent="0.25">
      <c r="A396" s="65" t="str">
        <f t="shared" si="6"/>
        <v>Cohort 201442887Den HaagVrouwTotaalEritreaTotaal</v>
      </c>
      <c r="B396" s="159" t="s">
        <v>6</v>
      </c>
      <c r="C396" s="166">
        <v>42887</v>
      </c>
      <c r="D396" s="159" t="s">
        <v>7</v>
      </c>
      <c r="E396" s="159" t="s">
        <v>29</v>
      </c>
      <c r="F396" s="159" t="s">
        <v>8</v>
      </c>
      <c r="G396" s="159" t="s">
        <v>24</v>
      </c>
      <c r="H396" s="159" t="s">
        <v>8</v>
      </c>
      <c r="I396" s="178">
        <v>0</v>
      </c>
      <c r="J396" s="19"/>
    </row>
    <row r="397" spans="1:10" x14ac:dyDescent="0.25">
      <c r="A397" s="65" t="str">
        <f t="shared" si="6"/>
        <v>Cohort 201442887Den HaagVrouwTotaalEritreaNT2-examen behaald</v>
      </c>
      <c r="B397" s="159" t="s">
        <v>6</v>
      </c>
      <c r="C397" s="166">
        <v>42887</v>
      </c>
      <c r="D397" s="159" t="s">
        <v>7</v>
      </c>
      <c r="E397" s="159" t="s">
        <v>29</v>
      </c>
      <c r="F397" s="159" t="s">
        <v>8</v>
      </c>
      <c r="G397" s="159" t="s">
        <v>24</v>
      </c>
      <c r="H397" s="159" t="s">
        <v>32</v>
      </c>
      <c r="I397" s="178">
        <v>0</v>
      </c>
      <c r="J397" s="19"/>
    </row>
    <row r="398" spans="1:10" x14ac:dyDescent="0.25">
      <c r="A398" s="65" t="str">
        <f t="shared" si="6"/>
        <v>Cohort 201442887Den HaagVrouwTotaalEritreaInburgeringsexamen behaald</v>
      </c>
      <c r="B398" s="159" t="s">
        <v>6</v>
      </c>
      <c r="C398" s="166">
        <v>42887</v>
      </c>
      <c r="D398" s="159" t="s">
        <v>7</v>
      </c>
      <c r="E398" s="159" t="s">
        <v>29</v>
      </c>
      <c r="F398" s="159" t="s">
        <v>8</v>
      </c>
      <c r="G398" s="159" t="s">
        <v>24</v>
      </c>
      <c r="H398" s="159" t="s">
        <v>33</v>
      </c>
      <c r="I398" s="178">
        <v>0</v>
      </c>
      <c r="J398" s="19"/>
    </row>
    <row r="399" spans="1:10" x14ac:dyDescent="0.25">
      <c r="A399" s="65" t="str">
        <f t="shared" si="6"/>
        <v>Cohort 201442887Den HaagVrouwTotaalEritreaHeeft geen examen behaald</v>
      </c>
      <c r="B399" s="159" t="s">
        <v>6</v>
      </c>
      <c r="C399" s="166">
        <v>42887</v>
      </c>
      <c r="D399" s="159" t="s">
        <v>7</v>
      </c>
      <c r="E399" s="159" t="s">
        <v>29</v>
      </c>
      <c r="F399" s="159" t="s">
        <v>8</v>
      </c>
      <c r="G399" s="159" t="s">
        <v>24</v>
      </c>
      <c r="H399" s="159" t="s">
        <v>34</v>
      </c>
      <c r="I399" s="178">
        <v>0</v>
      </c>
      <c r="J399" s="19"/>
    </row>
    <row r="400" spans="1:10" x14ac:dyDescent="0.25">
      <c r="A400" s="65" t="str">
        <f t="shared" si="6"/>
        <v>Cohort 201442887Den HaagVrouwTotaalOverigTotaal</v>
      </c>
      <c r="B400" s="159" t="s">
        <v>6</v>
      </c>
      <c r="C400" s="166">
        <v>42887</v>
      </c>
      <c r="D400" s="159" t="s">
        <v>7</v>
      </c>
      <c r="E400" s="159" t="s">
        <v>29</v>
      </c>
      <c r="F400" s="159" t="s">
        <v>8</v>
      </c>
      <c r="G400" s="159" t="s">
        <v>25</v>
      </c>
      <c r="H400" s="159" t="s">
        <v>8</v>
      </c>
      <c r="I400" s="178">
        <v>20</v>
      </c>
      <c r="J400" s="19"/>
    </row>
    <row r="401" spans="1:10" x14ac:dyDescent="0.25">
      <c r="A401" s="65" t="str">
        <f t="shared" si="6"/>
        <v>Cohort 201442887Den HaagVrouwTotaalOverigNT2-examen behaald</v>
      </c>
      <c r="B401" s="159" t="s">
        <v>6</v>
      </c>
      <c r="C401" s="166">
        <v>42887</v>
      </c>
      <c r="D401" s="159" t="s">
        <v>7</v>
      </c>
      <c r="E401" s="159" t="s">
        <v>29</v>
      </c>
      <c r="F401" s="159" t="s">
        <v>8</v>
      </c>
      <c r="G401" s="159" t="s">
        <v>25</v>
      </c>
      <c r="H401" s="159" t="s">
        <v>32</v>
      </c>
      <c r="I401" s="178">
        <v>0</v>
      </c>
      <c r="J401" s="19"/>
    </row>
    <row r="402" spans="1:10" x14ac:dyDescent="0.25">
      <c r="A402" s="65" t="str">
        <f t="shared" si="6"/>
        <v>Cohort 201442887Den HaagVrouwTotaalOverigInburgeringsexamen behaald</v>
      </c>
      <c r="B402" s="159" t="s">
        <v>6</v>
      </c>
      <c r="C402" s="166">
        <v>42887</v>
      </c>
      <c r="D402" s="159" t="s">
        <v>7</v>
      </c>
      <c r="E402" s="159" t="s">
        <v>29</v>
      </c>
      <c r="F402" s="159" t="s">
        <v>8</v>
      </c>
      <c r="G402" s="159" t="s">
        <v>25</v>
      </c>
      <c r="H402" s="159" t="s">
        <v>33</v>
      </c>
      <c r="I402" s="178">
        <v>5</v>
      </c>
      <c r="J402" s="19"/>
    </row>
    <row r="403" spans="1:10" x14ac:dyDescent="0.25">
      <c r="A403" s="65" t="str">
        <f t="shared" si="6"/>
        <v>Cohort 201442887Den HaagVrouwTotaalOverigHeeft geen examen behaald</v>
      </c>
      <c r="B403" s="159" t="s">
        <v>6</v>
      </c>
      <c r="C403" s="166">
        <v>42887</v>
      </c>
      <c r="D403" s="159" t="s">
        <v>7</v>
      </c>
      <c r="E403" s="159" t="s">
        <v>29</v>
      </c>
      <c r="F403" s="159" t="s">
        <v>8</v>
      </c>
      <c r="G403" s="159" t="s">
        <v>25</v>
      </c>
      <c r="H403" s="159" t="s">
        <v>34</v>
      </c>
      <c r="I403" s="178">
        <v>15</v>
      </c>
      <c r="J403" s="19"/>
    </row>
    <row r="404" spans="1:10" x14ac:dyDescent="0.25">
      <c r="A404" s="65" t="str">
        <f t="shared" si="6"/>
        <v>Cohort 201442887Den HaagVrouw0 tot 23 jaarTotaalTotaal</v>
      </c>
      <c r="B404" s="159" t="s">
        <v>6</v>
      </c>
      <c r="C404" s="166">
        <v>42887</v>
      </c>
      <c r="D404" s="159" t="s">
        <v>7</v>
      </c>
      <c r="E404" s="159" t="s">
        <v>29</v>
      </c>
      <c r="F404" s="159" t="s">
        <v>26</v>
      </c>
      <c r="G404" s="159" t="s">
        <v>8</v>
      </c>
      <c r="H404" s="159" t="s">
        <v>8</v>
      </c>
      <c r="I404" s="178">
        <v>5</v>
      </c>
      <c r="J404" s="19"/>
    </row>
    <row r="405" spans="1:10" x14ac:dyDescent="0.25">
      <c r="A405" s="65" t="str">
        <f t="shared" si="6"/>
        <v>Cohort 201442887Den HaagVrouw0 tot 23 jaarTotaalNT2-examen behaald</v>
      </c>
      <c r="B405" s="159" t="s">
        <v>6</v>
      </c>
      <c r="C405" s="166">
        <v>42887</v>
      </c>
      <c r="D405" s="159" t="s">
        <v>7</v>
      </c>
      <c r="E405" s="159" t="s">
        <v>29</v>
      </c>
      <c r="F405" s="159" t="s">
        <v>26</v>
      </c>
      <c r="G405" s="159" t="s">
        <v>8</v>
      </c>
      <c r="H405" s="159" t="s">
        <v>32</v>
      </c>
      <c r="I405" s="178">
        <v>0</v>
      </c>
      <c r="J405" s="19"/>
    </row>
    <row r="406" spans="1:10" x14ac:dyDescent="0.25">
      <c r="A406" s="65" t="str">
        <f t="shared" si="6"/>
        <v>Cohort 201442887Den HaagVrouw0 tot 23 jaarTotaalInburgeringsexamen behaald</v>
      </c>
      <c r="B406" s="159" t="s">
        <v>6</v>
      </c>
      <c r="C406" s="166">
        <v>42887</v>
      </c>
      <c r="D406" s="159" t="s">
        <v>7</v>
      </c>
      <c r="E406" s="159" t="s">
        <v>29</v>
      </c>
      <c r="F406" s="159" t="s">
        <v>26</v>
      </c>
      <c r="G406" s="159" t="s">
        <v>8</v>
      </c>
      <c r="H406" s="159" t="s">
        <v>33</v>
      </c>
      <c r="I406" s="178">
        <v>0</v>
      </c>
      <c r="J406" s="19"/>
    </row>
    <row r="407" spans="1:10" x14ac:dyDescent="0.25">
      <c r="A407" s="65" t="str">
        <f t="shared" si="6"/>
        <v>Cohort 201442887Den HaagVrouw0 tot 23 jaarTotaalHeeft geen examen behaald</v>
      </c>
      <c r="B407" s="159" t="s">
        <v>6</v>
      </c>
      <c r="C407" s="166">
        <v>42887</v>
      </c>
      <c r="D407" s="159" t="s">
        <v>7</v>
      </c>
      <c r="E407" s="159" t="s">
        <v>29</v>
      </c>
      <c r="F407" s="159" t="s">
        <v>26</v>
      </c>
      <c r="G407" s="159" t="s">
        <v>8</v>
      </c>
      <c r="H407" s="159" t="s">
        <v>34</v>
      </c>
      <c r="I407" s="178">
        <v>5</v>
      </c>
      <c r="J407" s="19"/>
    </row>
    <row r="408" spans="1:10" x14ac:dyDescent="0.25">
      <c r="A408" s="65" t="str">
        <f t="shared" si="6"/>
        <v>Cohort 201442887Den HaagVrouw0 tot 23 jaarSyriëTotaal</v>
      </c>
      <c r="B408" s="159" t="s">
        <v>6</v>
      </c>
      <c r="C408" s="166">
        <v>42887</v>
      </c>
      <c r="D408" s="159" t="s">
        <v>7</v>
      </c>
      <c r="E408" s="159" t="s">
        <v>29</v>
      </c>
      <c r="F408" s="159" t="s">
        <v>26</v>
      </c>
      <c r="G408" s="159" t="s">
        <v>23</v>
      </c>
      <c r="H408" s="159" t="s">
        <v>8</v>
      </c>
      <c r="I408" s="178">
        <v>0</v>
      </c>
      <c r="J408" s="19"/>
    </row>
    <row r="409" spans="1:10" x14ac:dyDescent="0.25">
      <c r="A409" s="65" t="str">
        <f t="shared" si="6"/>
        <v>Cohort 201442887Den HaagVrouw0 tot 23 jaarSyriëNT2-examen behaald</v>
      </c>
      <c r="B409" s="159" t="s">
        <v>6</v>
      </c>
      <c r="C409" s="166">
        <v>42887</v>
      </c>
      <c r="D409" s="159" t="s">
        <v>7</v>
      </c>
      <c r="E409" s="159" t="s">
        <v>29</v>
      </c>
      <c r="F409" s="159" t="s">
        <v>26</v>
      </c>
      <c r="G409" s="159" t="s">
        <v>23</v>
      </c>
      <c r="H409" s="159" t="s">
        <v>32</v>
      </c>
      <c r="I409" s="178">
        <v>0</v>
      </c>
      <c r="J409" s="19"/>
    </row>
    <row r="410" spans="1:10" x14ac:dyDescent="0.25">
      <c r="A410" s="65" t="str">
        <f t="shared" si="6"/>
        <v>Cohort 201442887Den HaagVrouw0 tot 23 jaarSyriëInburgeringsexamen behaald</v>
      </c>
      <c r="B410" s="159" t="s">
        <v>6</v>
      </c>
      <c r="C410" s="166">
        <v>42887</v>
      </c>
      <c r="D410" s="159" t="s">
        <v>7</v>
      </c>
      <c r="E410" s="159" t="s">
        <v>29</v>
      </c>
      <c r="F410" s="159" t="s">
        <v>26</v>
      </c>
      <c r="G410" s="159" t="s">
        <v>23</v>
      </c>
      <c r="H410" s="159" t="s">
        <v>33</v>
      </c>
      <c r="I410" s="178">
        <v>0</v>
      </c>
      <c r="J410" s="19"/>
    </row>
    <row r="411" spans="1:10" x14ac:dyDescent="0.25">
      <c r="A411" s="65" t="str">
        <f t="shared" si="6"/>
        <v>Cohort 201442887Den HaagVrouw0 tot 23 jaarSyriëHeeft geen examen behaald</v>
      </c>
      <c r="B411" s="159" t="s">
        <v>6</v>
      </c>
      <c r="C411" s="166">
        <v>42887</v>
      </c>
      <c r="D411" s="159" t="s">
        <v>7</v>
      </c>
      <c r="E411" s="159" t="s">
        <v>29</v>
      </c>
      <c r="F411" s="159" t="s">
        <v>26</v>
      </c>
      <c r="G411" s="159" t="s">
        <v>23</v>
      </c>
      <c r="H411" s="159" t="s">
        <v>34</v>
      </c>
      <c r="I411" s="178">
        <v>0</v>
      </c>
      <c r="J411" s="19"/>
    </row>
    <row r="412" spans="1:10" x14ac:dyDescent="0.25">
      <c r="A412" s="65" t="str">
        <f t="shared" si="6"/>
        <v>Cohort 201442887Den HaagVrouw0 tot 23 jaarEritreaTotaal</v>
      </c>
      <c r="B412" s="159" t="s">
        <v>6</v>
      </c>
      <c r="C412" s="166">
        <v>42887</v>
      </c>
      <c r="D412" s="159" t="s">
        <v>7</v>
      </c>
      <c r="E412" s="159" t="s">
        <v>29</v>
      </c>
      <c r="F412" s="159" t="s">
        <v>26</v>
      </c>
      <c r="G412" s="159" t="s">
        <v>24</v>
      </c>
      <c r="H412" s="159" t="s">
        <v>8</v>
      </c>
      <c r="I412" s="178">
        <v>0</v>
      </c>
      <c r="J412" s="19"/>
    </row>
    <row r="413" spans="1:10" x14ac:dyDescent="0.25">
      <c r="A413" s="65" t="str">
        <f t="shared" si="6"/>
        <v>Cohort 201442887Den HaagVrouw0 tot 23 jaarEritreaNT2-examen behaald</v>
      </c>
      <c r="B413" s="159" t="s">
        <v>6</v>
      </c>
      <c r="C413" s="166">
        <v>42887</v>
      </c>
      <c r="D413" s="159" t="s">
        <v>7</v>
      </c>
      <c r="E413" s="159" t="s">
        <v>29</v>
      </c>
      <c r="F413" s="159" t="s">
        <v>26</v>
      </c>
      <c r="G413" s="159" t="s">
        <v>24</v>
      </c>
      <c r="H413" s="159" t="s">
        <v>32</v>
      </c>
      <c r="I413" s="178">
        <v>0</v>
      </c>
      <c r="J413" s="19"/>
    </row>
    <row r="414" spans="1:10" x14ac:dyDescent="0.25">
      <c r="A414" s="65" t="str">
        <f t="shared" si="6"/>
        <v>Cohort 201442887Den HaagVrouw0 tot 23 jaarEritreaInburgeringsexamen behaald</v>
      </c>
      <c r="B414" s="159" t="s">
        <v>6</v>
      </c>
      <c r="C414" s="166">
        <v>42887</v>
      </c>
      <c r="D414" s="159" t="s">
        <v>7</v>
      </c>
      <c r="E414" s="159" t="s">
        <v>29</v>
      </c>
      <c r="F414" s="159" t="s">
        <v>26</v>
      </c>
      <c r="G414" s="159" t="s">
        <v>24</v>
      </c>
      <c r="H414" s="159" t="s">
        <v>33</v>
      </c>
      <c r="I414" s="178">
        <v>0</v>
      </c>
      <c r="J414" s="19"/>
    </row>
    <row r="415" spans="1:10" x14ac:dyDescent="0.25">
      <c r="A415" s="65" t="str">
        <f t="shared" si="6"/>
        <v>Cohort 201442887Den HaagVrouw0 tot 23 jaarEritreaHeeft geen examen behaald</v>
      </c>
      <c r="B415" s="159" t="s">
        <v>6</v>
      </c>
      <c r="C415" s="166">
        <v>42887</v>
      </c>
      <c r="D415" s="159" t="s">
        <v>7</v>
      </c>
      <c r="E415" s="159" t="s">
        <v>29</v>
      </c>
      <c r="F415" s="159" t="s">
        <v>26</v>
      </c>
      <c r="G415" s="159" t="s">
        <v>24</v>
      </c>
      <c r="H415" s="159" t="s">
        <v>34</v>
      </c>
      <c r="I415" s="178">
        <v>0</v>
      </c>
      <c r="J415" s="19"/>
    </row>
    <row r="416" spans="1:10" x14ac:dyDescent="0.25">
      <c r="A416" s="65" t="str">
        <f t="shared" si="6"/>
        <v>Cohort 201442887Den HaagVrouw0 tot 23 jaarOverigTotaal</v>
      </c>
      <c r="B416" s="159" t="s">
        <v>6</v>
      </c>
      <c r="C416" s="166">
        <v>42887</v>
      </c>
      <c r="D416" s="159" t="s">
        <v>7</v>
      </c>
      <c r="E416" s="159" t="s">
        <v>29</v>
      </c>
      <c r="F416" s="159" t="s">
        <v>26</v>
      </c>
      <c r="G416" s="159" t="s">
        <v>25</v>
      </c>
      <c r="H416" s="159" t="s">
        <v>8</v>
      </c>
      <c r="I416" s="178">
        <v>5</v>
      </c>
      <c r="J416" s="19"/>
    </row>
    <row r="417" spans="1:10" x14ac:dyDescent="0.25">
      <c r="A417" s="65" t="str">
        <f t="shared" si="6"/>
        <v>Cohort 201442887Den HaagVrouw0 tot 23 jaarOverigNT2-examen behaald</v>
      </c>
      <c r="B417" s="159" t="s">
        <v>6</v>
      </c>
      <c r="C417" s="166">
        <v>42887</v>
      </c>
      <c r="D417" s="159" t="s">
        <v>7</v>
      </c>
      <c r="E417" s="159" t="s">
        <v>29</v>
      </c>
      <c r="F417" s="159" t="s">
        <v>26</v>
      </c>
      <c r="G417" s="159" t="s">
        <v>25</v>
      </c>
      <c r="H417" s="159" t="s">
        <v>32</v>
      </c>
      <c r="I417" s="178">
        <v>0</v>
      </c>
      <c r="J417" s="19"/>
    </row>
    <row r="418" spans="1:10" x14ac:dyDescent="0.25">
      <c r="A418" s="65" t="str">
        <f t="shared" si="6"/>
        <v>Cohort 201442887Den HaagVrouw0 tot 23 jaarOverigInburgeringsexamen behaald</v>
      </c>
      <c r="B418" s="159" t="s">
        <v>6</v>
      </c>
      <c r="C418" s="166">
        <v>42887</v>
      </c>
      <c r="D418" s="159" t="s">
        <v>7</v>
      </c>
      <c r="E418" s="159" t="s">
        <v>29</v>
      </c>
      <c r="F418" s="159" t="s">
        <v>26</v>
      </c>
      <c r="G418" s="159" t="s">
        <v>25</v>
      </c>
      <c r="H418" s="159" t="s">
        <v>33</v>
      </c>
      <c r="I418" s="178">
        <v>0</v>
      </c>
      <c r="J418" s="19"/>
    </row>
    <row r="419" spans="1:10" x14ac:dyDescent="0.25">
      <c r="A419" s="65" t="str">
        <f t="shared" si="6"/>
        <v>Cohort 201442887Den HaagVrouw0 tot 23 jaarOverigHeeft geen examen behaald</v>
      </c>
      <c r="B419" s="159" t="s">
        <v>6</v>
      </c>
      <c r="C419" s="166">
        <v>42887</v>
      </c>
      <c r="D419" s="159" t="s">
        <v>7</v>
      </c>
      <c r="E419" s="159" t="s">
        <v>29</v>
      </c>
      <c r="F419" s="159" t="s">
        <v>26</v>
      </c>
      <c r="G419" s="159" t="s">
        <v>25</v>
      </c>
      <c r="H419" s="159" t="s">
        <v>34</v>
      </c>
      <c r="I419" s="178">
        <v>5</v>
      </c>
      <c r="J419" s="19"/>
    </row>
    <row r="420" spans="1:10" x14ac:dyDescent="0.25">
      <c r="A420" s="65" t="str">
        <f t="shared" si="6"/>
        <v>Cohort 201442887Den HaagVrouw23 jaar of ouderTotaalTotaal</v>
      </c>
      <c r="B420" s="159" t="s">
        <v>6</v>
      </c>
      <c r="C420" s="166">
        <v>42887</v>
      </c>
      <c r="D420" s="159" t="s">
        <v>7</v>
      </c>
      <c r="E420" s="159" t="s">
        <v>29</v>
      </c>
      <c r="F420" s="159" t="s">
        <v>27</v>
      </c>
      <c r="G420" s="159" t="s">
        <v>8</v>
      </c>
      <c r="H420" s="159" t="s">
        <v>8</v>
      </c>
      <c r="I420" s="178">
        <v>25</v>
      </c>
      <c r="J420" s="19"/>
    </row>
    <row r="421" spans="1:10" x14ac:dyDescent="0.25">
      <c r="A421" s="65" t="str">
        <f t="shared" si="6"/>
        <v>Cohort 201442887Den HaagVrouw23 jaar of ouderTotaalNT2-examen behaald</v>
      </c>
      <c r="B421" s="159" t="s">
        <v>6</v>
      </c>
      <c r="C421" s="166">
        <v>42887</v>
      </c>
      <c r="D421" s="159" t="s">
        <v>7</v>
      </c>
      <c r="E421" s="159" t="s">
        <v>29</v>
      </c>
      <c r="F421" s="159" t="s">
        <v>27</v>
      </c>
      <c r="G421" s="159" t="s">
        <v>8</v>
      </c>
      <c r="H421" s="159" t="s">
        <v>32</v>
      </c>
      <c r="I421" s="178">
        <v>0</v>
      </c>
      <c r="J421" s="19"/>
    </row>
    <row r="422" spans="1:10" x14ac:dyDescent="0.25">
      <c r="A422" s="65" t="str">
        <f t="shared" si="6"/>
        <v>Cohort 201442887Den HaagVrouw23 jaar of ouderTotaalInburgeringsexamen behaald</v>
      </c>
      <c r="B422" s="159" t="s">
        <v>6</v>
      </c>
      <c r="C422" s="166">
        <v>42887</v>
      </c>
      <c r="D422" s="159" t="s">
        <v>7</v>
      </c>
      <c r="E422" s="159" t="s">
        <v>29</v>
      </c>
      <c r="F422" s="159" t="s">
        <v>27</v>
      </c>
      <c r="G422" s="159" t="s">
        <v>8</v>
      </c>
      <c r="H422" s="159" t="s">
        <v>33</v>
      </c>
      <c r="I422" s="178">
        <v>10</v>
      </c>
      <c r="J422" s="19"/>
    </row>
    <row r="423" spans="1:10" x14ac:dyDescent="0.25">
      <c r="A423" s="65" t="str">
        <f t="shared" si="6"/>
        <v>Cohort 201442887Den HaagVrouw23 jaar of ouderTotaalHeeft geen examen behaald</v>
      </c>
      <c r="B423" s="159" t="s">
        <v>6</v>
      </c>
      <c r="C423" s="166">
        <v>42887</v>
      </c>
      <c r="D423" s="159" t="s">
        <v>7</v>
      </c>
      <c r="E423" s="159" t="s">
        <v>29</v>
      </c>
      <c r="F423" s="159" t="s">
        <v>27</v>
      </c>
      <c r="G423" s="159" t="s">
        <v>8</v>
      </c>
      <c r="H423" s="159" t="s">
        <v>34</v>
      </c>
      <c r="I423" s="178">
        <v>15</v>
      </c>
      <c r="J423" s="19"/>
    </row>
    <row r="424" spans="1:10" x14ac:dyDescent="0.25">
      <c r="A424" s="65" t="str">
        <f t="shared" si="6"/>
        <v>Cohort 201442887Den HaagVrouw23 jaar of ouderSyriëTotaal</v>
      </c>
      <c r="B424" s="159" t="s">
        <v>6</v>
      </c>
      <c r="C424" s="166">
        <v>42887</v>
      </c>
      <c r="D424" s="159" t="s">
        <v>7</v>
      </c>
      <c r="E424" s="159" t="s">
        <v>29</v>
      </c>
      <c r="F424" s="159" t="s">
        <v>27</v>
      </c>
      <c r="G424" s="159" t="s">
        <v>23</v>
      </c>
      <c r="H424" s="159" t="s">
        <v>8</v>
      </c>
      <c r="I424" s="178">
        <v>5</v>
      </c>
      <c r="J424" s="19"/>
    </row>
    <row r="425" spans="1:10" x14ac:dyDescent="0.25">
      <c r="A425" s="65" t="str">
        <f t="shared" si="6"/>
        <v>Cohort 201442887Den HaagVrouw23 jaar of ouderSyriëNT2-examen behaald</v>
      </c>
      <c r="B425" s="159" t="s">
        <v>6</v>
      </c>
      <c r="C425" s="166">
        <v>42887</v>
      </c>
      <c r="D425" s="159" t="s">
        <v>7</v>
      </c>
      <c r="E425" s="159" t="s">
        <v>29</v>
      </c>
      <c r="F425" s="159" t="s">
        <v>27</v>
      </c>
      <c r="G425" s="159" t="s">
        <v>23</v>
      </c>
      <c r="H425" s="159" t="s">
        <v>32</v>
      </c>
      <c r="I425" s="178">
        <v>0</v>
      </c>
      <c r="J425" s="19"/>
    </row>
    <row r="426" spans="1:10" x14ac:dyDescent="0.25">
      <c r="A426" s="65" t="str">
        <f t="shared" si="6"/>
        <v>Cohort 201442887Den HaagVrouw23 jaar of ouderSyriëInburgeringsexamen behaald</v>
      </c>
      <c r="B426" s="159" t="s">
        <v>6</v>
      </c>
      <c r="C426" s="166">
        <v>42887</v>
      </c>
      <c r="D426" s="159" t="s">
        <v>7</v>
      </c>
      <c r="E426" s="159" t="s">
        <v>29</v>
      </c>
      <c r="F426" s="159" t="s">
        <v>27</v>
      </c>
      <c r="G426" s="159" t="s">
        <v>23</v>
      </c>
      <c r="H426" s="159" t="s">
        <v>33</v>
      </c>
      <c r="I426" s="178">
        <v>5</v>
      </c>
      <c r="J426" s="19"/>
    </row>
    <row r="427" spans="1:10" x14ac:dyDescent="0.25">
      <c r="A427" s="65" t="str">
        <f t="shared" si="6"/>
        <v>Cohort 201442887Den HaagVrouw23 jaar of ouderSyriëHeeft geen examen behaald</v>
      </c>
      <c r="B427" s="159" t="s">
        <v>6</v>
      </c>
      <c r="C427" s="166">
        <v>42887</v>
      </c>
      <c r="D427" s="159" t="s">
        <v>7</v>
      </c>
      <c r="E427" s="159" t="s">
        <v>29</v>
      </c>
      <c r="F427" s="159" t="s">
        <v>27</v>
      </c>
      <c r="G427" s="159" t="s">
        <v>23</v>
      </c>
      <c r="H427" s="159" t="s">
        <v>34</v>
      </c>
      <c r="I427" s="178">
        <v>0</v>
      </c>
      <c r="J427" s="19"/>
    </row>
    <row r="428" spans="1:10" x14ac:dyDescent="0.25">
      <c r="A428" s="65" t="str">
        <f t="shared" si="6"/>
        <v>Cohort 201442887Den HaagVrouw23 jaar of ouderEritreaTotaal</v>
      </c>
      <c r="B428" s="159" t="s">
        <v>6</v>
      </c>
      <c r="C428" s="166">
        <v>42887</v>
      </c>
      <c r="D428" s="159" t="s">
        <v>7</v>
      </c>
      <c r="E428" s="159" t="s">
        <v>29</v>
      </c>
      <c r="F428" s="159" t="s">
        <v>27</v>
      </c>
      <c r="G428" s="159" t="s">
        <v>24</v>
      </c>
      <c r="H428" s="159" t="s">
        <v>8</v>
      </c>
      <c r="I428" s="178">
        <v>0</v>
      </c>
      <c r="J428" s="19"/>
    </row>
    <row r="429" spans="1:10" x14ac:dyDescent="0.25">
      <c r="A429" s="65" t="str">
        <f t="shared" si="6"/>
        <v>Cohort 201442887Den HaagVrouw23 jaar of ouderEritreaNT2-examen behaald</v>
      </c>
      <c r="B429" s="159" t="s">
        <v>6</v>
      </c>
      <c r="C429" s="166">
        <v>42887</v>
      </c>
      <c r="D429" s="159" t="s">
        <v>7</v>
      </c>
      <c r="E429" s="159" t="s">
        <v>29</v>
      </c>
      <c r="F429" s="159" t="s">
        <v>27</v>
      </c>
      <c r="G429" s="159" t="s">
        <v>24</v>
      </c>
      <c r="H429" s="159" t="s">
        <v>32</v>
      </c>
      <c r="I429" s="178">
        <v>0</v>
      </c>
      <c r="J429" s="19"/>
    </row>
    <row r="430" spans="1:10" x14ac:dyDescent="0.25">
      <c r="A430" s="65" t="str">
        <f t="shared" si="6"/>
        <v>Cohort 201442887Den HaagVrouw23 jaar of ouderEritreaInburgeringsexamen behaald</v>
      </c>
      <c r="B430" s="159" t="s">
        <v>6</v>
      </c>
      <c r="C430" s="166">
        <v>42887</v>
      </c>
      <c r="D430" s="159" t="s">
        <v>7</v>
      </c>
      <c r="E430" s="159" t="s">
        <v>29</v>
      </c>
      <c r="F430" s="159" t="s">
        <v>27</v>
      </c>
      <c r="G430" s="159" t="s">
        <v>24</v>
      </c>
      <c r="H430" s="159" t="s">
        <v>33</v>
      </c>
      <c r="I430" s="178">
        <v>0</v>
      </c>
      <c r="J430" s="19"/>
    </row>
    <row r="431" spans="1:10" x14ac:dyDescent="0.25">
      <c r="A431" s="65" t="str">
        <f t="shared" si="6"/>
        <v>Cohort 201442887Den HaagVrouw23 jaar of ouderEritreaHeeft geen examen behaald</v>
      </c>
      <c r="B431" s="159" t="s">
        <v>6</v>
      </c>
      <c r="C431" s="166">
        <v>42887</v>
      </c>
      <c r="D431" s="159" t="s">
        <v>7</v>
      </c>
      <c r="E431" s="159" t="s">
        <v>29</v>
      </c>
      <c r="F431" s="159" t="s">
        <v>27</v>
      </c>
      <c r="G431" s="159" t="s">
        <v>24</v>
      </c>
      <c r="H431" s="159" t="s">
        <v>34</v>
      </c>
      <c r="I431" s="178">
        <v>0</v>
      </c>
      <c r="J431" s="19"/>
    </row>
    <row r="432" spans="1:10" x14ac:dyDescent="0.25">
      <c r="A432" s="65" t="str">
        <f t="shared" si="6"/>
        <v>Cohort 201442887Den HaagVrouw23 jaar of ouderOverigTotaal</v>
      </c>
      <c r="B432" s="159" t="s">
        <v>6</v>
      </c>
      <c r="C432" s="166">
        <v>42887</v>
      </c>
      <c r="D432" s="159" t="s">
        <v>7</v>
      </c>
      <c r="E432" s="159" t="s">
        <v>29</v>
      </c>
      <c r="F432" s="159" t="s">
        <v>27</v>
      </c>
      <c r="G432" s="159" t="s">
        <v>25</v>
      </c>
      <c r="H432" s="159" t="s">
        <v>8</v>
      </c>
      <c r="I432" s="178">
        <v>20</v>
      </c>
      <c r="J432" s="19"/>
    </row>
    <row r="433" spans="1:10" x14ac:dyDescent="0.25">
      <c r="A433" s="65" t="str">
        <f t="shared" si="6"/>
        <v>Cohort 201442887Den HaagVrouw23 jaar of ouderOverigNT2-examen behaald</v>
      </c>
      <c r="B433" s="159" t="s">
        <v>6</v>
      </c>
      <c r="C433" s="166">
        <v>42887</v>
      </c>
      <c r="D433" s="159" t="s">
        <v>7</v>
      </c>
      <c r="E433" s="159" t="s">
        <v>29</v>
      </c>
      <c r="F433" s="159" t="s">
        <v>27</v>
      </c>
      <c r="G433" s="159" t="s">
        <v>25</v>
      </c>
      <c r="H433" s="159" t="s">
        <v>32</v>
      </c>
      <c r="I433" s="178">
        <v>0</v>
      </c>
      <c r="J433" s="19"/>
    </row>
    <row r="434" spans="1:10" x14ac:dyDescent="0.25">
      <c r="A434" s="65" t="str">
        <f t="shared" si="6"/>
        <v>Cohort 201442887Den HaagVrouw23 jaar of ouderOverigInburgeringsexamen behaald</v>
      </c>
      <c r="B434" s="159" t="s">
        <v>6</v>
      </c>
      <c r="C434" s="166">
        <v>42887</v>
      </c>
      <c r="D434" s="159" t="s">
        <v>7</v>
      </c>
      <c r="E434" s="159" t="s">
        <v>29</v>
      </c>
      <c r="F434" s="159" t="s">
        <v>27</v>
      </c>
      <c r="G434" s="159" t="s">
        <v>25</v>
      </c>
      <c r="H434" s="159" t="s">
        <v>33</v>
      </c>
      <c r="I434" s="178">
        <v>5</v>
      </c>
      <c r="J434" s="19"/>
    </row>
    <row r="435" spans="1:10" x14ac:dyDescent="0.25">
      <c r="A435" s="65" t="str">
        <f t="shared" si="6"/>
        <v>Cohort 201442887Den HaagVrouw23 jaar of ouderOverigHeeft geen examen behaald</v>
      </c>
      <c r="B435" s="159" t="s">
        <v>6</v>
      </c>
      <c r="C435" s="166">
        <v>42887</v>
      </c>
      <c r="D435" s="159" t="s">
        <v>7</v>
      </c>
      <c r="E435" s="159" t="s">
        <v>29</v>
      </c>
      <c r="F435" s="159" t="s">
        <v>27</v>
      </c>
      <c r="G435" s="159" t="s">
        <v>25</v>
      </c>
      <c r="H435" s="159" t="s">
        <v>34</v>
      </c>
      <c r="I435" s="178">
        <v>10</v>
      </c>
      <c r="J435" s="19"/>
    </row>
    <row r="436" spans="1:10" x14ac:dyDescent="0.25">
      <c r="A436" s="65" t="str">
        <f t="shared" si="6"/>
        <v>Cohort 201442887G4 (exclusief Den Haag)TotaalTotaalTotaalTotaal</v>
      </c>
      <c r="B436" s="159" t="s">
        <v>6</v>
      </c>
      <c r="C436" s="166">
        <v>42887</v>
      </c>
      <c r="D436" s="159" t="s">
        <v>15</v>
      </c>
      <c r="E436" s="159" t="s">
        <v>8</v>
      </c>
      <c r="F436" s="159" t="s">
        <v>8</v>
      </c>
      <c r="G436" s="159" t="s">
        <v>8</v>
      </c>
      <c r="H436" s="159" t="s">
        <v>8</v>
      </c>
      <c r="I436" s="178">
        <v>285</v>
      </c>
      <c r="J436" s="19"/>
    </row>
    <row r="437" spans="1:10" x14ac:dyDescent="0.25">
      <c r="A437" s="65" t="str">
        <f t="shared" si="6"/>
        <v>Cohort 201442887G4 (exclusief Den Haag)TotaalTotaalTotaalNT2-examen behaald</v>
      </c>
      <c r="B437" s="159" t="s">
        <v>6</v>
      </c>
      <c r="C437" s="166">
        <v>42887</v>
      </c>
      <c r="D437" s="159" t="s">
        <v>15</v>
      </c>
      <c r="E437" s="159" t="s">
        <v>8</v>
      </c>
      <c r="F437" s="159" t="s">
        <v>8</v>
      </c>
      <c r="G437" s="159" t="s">
        <v>8</v>
      </c>
      <c r="H437" s="159" t="s">
        <v>32</v>
      </c>
      <c r="I437" s="178">
        <v>25</v>
      </c>
      <c r="J437" s="19"/>
    </row>
    <row r="438" spans="1:10" x14ac:dyDescent="0.25">
      <c r="A438" s="65" t="str">
        <f t="shared" si="6"/>
        <v>Cohort 201442887G4 (exclusief Den Haag)TotaalTotaalTotaalInburgeringsexamen behaald</v>
      </c>
      <c r="B438" s="159" t="s">
        <v>6</v>
      </c>
      <c r="C438" s="166">
        <v>42887</v>
      </c>
      <c r="D438" s="159" t="s">
        <v>15</v>
      </c>
      <c r="E438" s="159" t="s">
        <v>8</v>
      </c>
      <c r="F438" s="159" t="s">
        <v>8</v>
      </c>
      <c r="G438" s="159" t="s">
        <v>8</v>
      </c>
      <c r="H438" s="159" t="s">
        <v>33</v>
      </c>
      <c r="I438" s="178">
        <v>90</v>
      </c>
      <c r="J438" s="19"/>
    </row>
    <row r="439" spans="1:10" x14ac:dyDescent="0.25">
      <c r="A439" s="65" t="str">
        <f t="shared" si="6"/>
        <v>Cohort 201442887G4 (exclusief Den Haag)TotaalTotaalTotaalHeeft geen examen behaald</v>
      </c>
      <c r="B439" s="159" t="s">
        <v>6</v>
      </c>
      <c r="C439" s="166">
        <v>42887</v>
      </c>
      <c r="D439" s="159" t="s">
        <v>15</v>
      </c>
      <c r="E439" s="159" t="s">
        <v>8</v>
      </c>
      <c r="F439" s="159" t="s">
        <v>8</v>
      </c>
      <c r="G439" s="159" t="s">
        <v>8</v>
      </c>
      <c r="H439" s="159" t="s">
        <v>34</v>
      </c>
      <c r="I439" s="178">
        <v>165</v>
      </c>
      <c r="J439" s="19"/>
    </row>
    <row r="440" spans="1:10" x14ac:dyDescent="0.25">
      <c r="A440" s="65" t="str">
        <f t="shared" si="6"/>
        <v>Cohort 201442887G4 (exclusief Den Haag)TotaalTotaalSyriëTotaal</v>
      </c>
      <c r="B440" s="159" t="s">
        <v>6</v>
      </c>
      <c r="C440" s="166">
        <v>42887</v>
      </c>
      <c r="D440" s="159" t="s">
        <v>15</v>
      </c>
      <c r="E440" s="159" t="s">
        <v>8</v>
      </c>
      <c r="F440" s="159" t="s">
        <v>8</v>
      </c>
      <c r="G440" s="159" t="s">
        <v>23</v>
      </c>
      <c r="H440" s="159" t="s">
        <v>8</v>
      </c>
      <c r="I440" s="178">
        <v>80</v>
      </c>
      <c r="J440" s="19"/>
    </row>
    <row r="441" spans="1:10" x14ac:dyDescent="0.25">
      <c r="A441" s="65" t="str">
        <f t="shared" si="6"/>
        <v>Cohort 201442887G4 (exclusief Den Haag)TotaalTotaalSyriëNT2-examen behaald</v>
      </c>
      <c r="B441" s="159" t="s">
        <v>6</v>
      </c>
      <c r="C441" s="166">
        <v>42887</v>
      </c>
      <c r="D441" s="159" t="s">
        <v>15</v>
      </c>
      <c r="E441" s="159" t="s">
        <v>8</v>
      </c>
      <c r="F441" s="159" t="s">
        <v>8</v>
      </c>
      <c r="G441" s="159" t="s">
        <v>23</v>
      </c>
      <c r="H441" s="159" t="s">
        <v>32</v>
      </c>
      <c r="I441" s="178">
        <v>15</v>
      </c>
      <c r="J441" s="19"/>
    </row>
    <row r="442" spans="1:10" x14ac:dyDescent="0.25">
      <c r="A442" s="65" t="str">
        <f t="shared" si="6"/>
        <v>Cohort 201442887G4 (exclusief Den Haag)TotaalTotaalSyriëInburgeringsexamen behaald</v>
      </c>
      <c r="B442" s="159" t="s">
        <v>6</v>
      </c>
      <c r="C442" s="166">
        <v>42887</v>
      </c>
      <c r="D442" s="159" t="s">
        <v>15</v>
      </c>
      <c r="E442" s="159" t="s">
        <v>8</v>
      </c>
      <c r="F442" s="159" t="s">
        <v>8</v>
      </c>
      <c r="G442" s="159" t="s">
        <v>23</v>
      </c>
      <c r="H442" s="159" t="s">
        <v>33</v>
      </c>
      <c r="I442" s="178">
        <v>25</v>
      </c>
      <c r="J442" s="19"/>
    </row>
    <row r="443" spans="1:10" x14ac:dyDescent="0.25">
      <c r="A443" s="65" t="str">
        <f t="shared" si="6"/>
        <v>Cohort 201442887G4 (exclusief Den Haag)TotaalTotaalSyriëHeeft geen examen behaald</v>
      </c>
      <c r="B443" s="159" t="s">
        <v>6</v>
      </c>
      <c r="C443" s="166">
        <v>42887</v>
      </c>
      <c r="D443" s="159" t="s">
        <v>15</v>
      </c>
      <c r="E443" s="159" t="s">
        <v>8</v>
      </c>
      <c r="F443" s="159" t="s">
        <v>8</v>
      </c>
      <c r="G443" s="159" t="s">
        <v>23</v>
      </c>
      <c r="H443" s="159" t="s">
        <v>34</v>
      </c>
      <c r="I443" s="178">
        <v>45</v>
      </c>
      <c r="J443" s="19"/>
    </row>
    <row r="444" spans="1:10" x14ac:dyDescent="0.25">
      <c r="A444" s="65" t="str">
        <f t="shared" si="6"/>
        <v>Cohort 201442887G4 (exclusief Den Haag)TotaalTotaalEritreaTotaal</v>
      </c>
      <c r="B444" s="159" t="s">
        <v>6</v>
      </c>
      <c r="C444" s="166">
        <v>42887</v>
      </c>
      <c r="D444" s="159" t="s">
        <v>15</v>
      </c>
      <c r="E444" s="159" t="s">
        <v>8</v>
      </c>
      <c r="F444" s="159" t="s">
        <v>8</v>
      </c>
      <c r="G444" s="159" t="s">
        <v>24</v>
      </c>
      <c r="H444" s="159" t="s">
        <v>8</v>
      </c>
      <c r="I444" s="178">
        <v>35</v>
      </c>
      <c r="J444" s="19"/>
    </row>
    <row r="445" spans="1:10" x14ac:dyDescent="0.25">
      <c r="A445" s="65" t="str">
        <f t="shared" si="6"/>
        <v>Cohort 201442887G4 (exclusief Den Haag)TotaalTotaalEritreaNT2-examen behaald</v>
      </c>
      <c r="B445" s="159" t="s">
        <v>6</v>
      </c>
      <c r="C445" s="166">
        <v>42887</v>
      </c>
      <c r="D445" s="159" t="s">
        <v>15</v>
      </c>
      <c r="E445" s="159" t="s">
        <v>8</v>
      </c>
      <c r="F445" s="159" t="s">
        <v>8</v>
      </c>
      <c r="G445" s="159" t="s">
        <v>24</v>
      </c>
      <c r="H445" s="159" t="s">
        <v>32</v>
      </c>
      <c r="I445" s="178">
        <v>0</v>
      </c>
      <c r="J445" s="19"/>
    </row>
    <row r="446" spans="1:10" x14ac:dyDescent="0.25">
      <c r="A446" s="65" t="str">
        <f t="shared" si="6"/>
        <v>Cohort 201442887G4 (exclusief Den Haag)TotaalTotaalEritreaInburgeringsexamen behaald</v>
      </c>
      <c r="B446" s="159" t="s">
        <v>6</v>
      </c>
      <c r="C446" s="166">
        <v>42887</v>
      </c>
      <c r="D446" s="159" t="s">
        <v>15</v>
      </c>
      <c r="E446" s="159" t="s">
        <v>8</v>
      </c>
      <c r="F446" s="159" t="s">
        <v>8</v>
      </c>
      <c r="G446" s="159" t="s">
        <v>24</v>
      </c>
      <c r="H446" s="159" t="s">
        <v>33</v>
      </c>
      <c r="I446" s="178">
        <v>10</v>
      </c>
      <c r="J446" s="19"/>
    </row>
    <row r="447" spans="1:10" x14ac:dyDescent="0.25">
      <c r="A447" s="65" t="str">
        <f t="shared" si="6"/>
        <v>Cohort 201442887G4 (exclusief Den Haag)TotaalTotaalEritreaHeeft geen examen behaald</v>
      </c>
      <c r="B447" s="159" t="s">
        <v>6</v>
      </c>
      <c r="C447" s="166">
        <v>42887</v>
      </c>
      <c r="D447" s="159" t="s">
        <v>15</v>
      </c>
      <c r="E447" s="159" t="s">
        <v>8</v>
      </c>
      <c r="F447" s="159" t="s">
        <v>8</v>
      </c>
      <c r="G447" s="159" t="s">
        <v>24</v>
      </c>
      <c r="H447" s="159" t="s">
        <v>34</v>
      </c>
      <c r="I447" s="178">
        <v>25</v>
      </c>
      <c r="J447" s="19"/>
    </row>
    <row r="448" spans="1:10" x14ac:dyDescent="0.25">
      <c r="A448" s="65" t="str">
        <f t="shared" si="6"/>
        <v>Cohort 201442887G4 (exclusief Den Haag)TotaalTotaalOverigTotaal</v>
      </c>
      <c r="B448" s="159" t="s">
        <v>6</v>
      </c>
      <c r="C448" s="166">
        <v>42887</v>
      </c>
      <c r="D448" s="159" t="s">
        <v>15</v>
      </c>
      <c r="E448" s="159" t="s">
        <v>8</v>
      </c>
      <c r="F448" s="159" t="s">
        <v>8</v>
      </c>
      <c r="G448" s="159" t="s">
        <v>25</v>
      </c>
      <c r="H448" s="159" t="s">
        <v>8</v>
      </c>
      <c r="I448" s="178">
        <v>170</v>
      </c>
      <c r="J448" s="19"/>
    </row>
    <row r="449" spans="1:10" x14ac:dyDescent="0.25">
      <c r="A449" s="65" t="str">
        <f t="shared" si="6"/>
        <v>Cohort 201442887G4 (exclusief Den Haag)TotaalTotaalOverigNT2-examen behaald</v>
      </c>
      <c r="B449" s="159" t="s">
        <v>6</v>
      </c>
      <c r="C449" s="166">
        <v>42887</v>
      </c>
      <c r="D449" s="159" t="s">
        <v>15</v>
      </c>
      <c r="E449" s="159" t="s">
        <v>8</v>
      </c>
      <c r="F449" s="159" t="s">
        <v>8</v>
      </c>
      <c r="G449" s="159" t="s">
        <v>25</v>
      </c>
      <c r="H449" s="159" t="s">
        <v>32</v>
      </c>
      <c r="I449" s="178">
        <v>15</v>
      </c>
      <c r="J449" s="19"/>
    </row>
    <row r="450" spans="1:10" x14ac:dyDescent="0.25">
      <c r="A450" s="65" t="str">
        <f t="shared" si="6"/>
        <v>Cohort 201442887G4 (exclusief Den Haag)TotaalTotaalOverigInburgeringsexamen behaald</v>
      </c>
      <c r="B450" s="159" t="s">
        <v>6</v>
      </c>
      <c r="C450" s="166">
        <v>42887</v>
      </c>
      <c r="D450" s="159" t="s">
        <v>15</v>
      </c>
      <c r="E450" s="159" t="s">
        <v>8</v>
      </c>
      <c r="F450" s="159" t="s">
        <v>8</v>
      </c>
      <c r="G450" s="159" t="s">
        <v>25</v>
      </c>
      <c r="H450" s="159" t="s">
        <v>33</v>
      </c>
      <c r="I450" s="178">
        <v>55</v>
      </c>
      <c r="J450" s="19"/>
    </row>
    <row r="451" spans="1:10" x14ac:dyDescent="0.25">
      <c r="A451" s="65" t="str">
        <f t="shared" si="6"/>
        <v>Cohort 201442887G4 (exclusief Den Haag)TotaalTotaalOverigHeeft geen examen behaald</v>
      </c>
      <c r="B451" s="159" t="s">
        <v>6</v>
      </c>
      <c r="C451" s="166">
        <v>42887</v>
      </c>
      <c r="D451" s="159" t="s">
        <v>15</v>
      </c>
      <c r="E451" s="159" t="s">
        <v>8</v>
      </c>
      <c r="F451" s="159" t="s">
        <v>8</v>
      </c>
      <c r="G451" s="159" t="s">
        <v>25</v>
      </c>
      <c r="H451" s="159" t="s">
        <v>34</v>
      </c>
      <c r="I451" s="178">
        <v>100</v>
      </c>
      <c r="J451" s="19"/>
    </row>
    <row r="452" spans="1:10" x14ac:dyDescent="0.25">
      <c r="A452" s="65" t="str">
        <f t="shared" si="6"/>
        <v>Cohort 201442887G4 (exclusief Den Haag)Totaal0 tot 23 jaarTotaalTotaal</v>
      </c>
      <c r="B452" s="159" t="s">
        <v>6</v>
      </c>
      <c r="C452" s="166">
        <v>42887</v>
      </c>
      <c r="D452" s="159" t="s">
        <v>15</v>
      </c>
      <c r="E452" s="159" t="s">
        <v>8</v>
      </c>
      <c r="F452" s="159" t="s">
        <v>26</v>
      </c>
      <c r="G452" s="159" t="s">
        <v>8</v>
      </c>
      <c r="H452" s="159" t="s">
        <v>8</v>
      </c>
      <c r="I452" s="178">
        <v>20</v>
      </c>
      <c r="J452" s="19"/>
    </row>
    <row r="453" spans="1:10" x14ac:dyDescent="0.25">
      <c r="A453" s="65" t="str">
        <f t="shared" ref="A453:A516" si="7">B453&amp;C453&amp;D453&amp;E453&amp;F453&amp;G453&amp;H453</f>
        <v>Cohort 201442887G4 (exclusief Den Haag)Totaal0 tot 23 jaarTotaalNT2-examen behaald</v>
      </c>
      <c r="B453" s="159" t="s">
        <v>6</v>
      </c>
      <c r="C453" s="166">
        <v>42887</v>
      </c>
      <c r="D453" s="159" t="s">
        <v>15</v>
      </c>
      <c r="E453" s="159" t="s">
        <v>8</v>
      </c>
      <c r="F453" s="159" t="s">
        <v>26</v>
      </c>
      <c r="G453" s="159" t="s">
        <v>8</v>
      </c>
      <c r="H453" s="159" t="s">
        <v>32</v>
      </c>
      <c r="I453" s="178">
        <v>0</v>
      </c>
      <c r="J453" s="19"/>
    </row>
    <row r="454" spans="1:10" x14ac:dyDescent="0.25">
      <c r="A454" s="65" t="str">
        <f t="shared" si="7"/>
        <v>Cohort 201442887G4 (exclusief Den Haag)Totaal0 tot 23 jaarTotaalInburgeringsexamen behaald</v>
      </c>
      <c r="B454" s="159" t="s">
        <v>6</v>
      </c>
      <c r="C454" s="166">
        <v>42887</v>
      </c>
      <c r="D454" s="159" t="s">
        <v>15</v>
      </c>
      <c r="E454" s="159" t="s">
        <v>8</v>
      </c>
      <c r="F454" s="159" t="s">
        <v>26</v>
      </c>
      <c r="G454" s="159" t="s">
        <v>8</v>
      </c>
      <c r="H454" s="159" t="s">
        <v>33</v>
      </c>
      <c r="I454" s="178">
        <v>10</v>
      </c>
      <c r="J454" s="19"/>
    </row>
    <row r="455" spans="1:10" x14ac:dyDescent="0.25">
      <c r="A455" s="65" t="str">
        <f t="shared" si="7"/>
        <v>Cohort 201442887G4 (exclusief Den Haag)Totaal0 tot 23 jaarTotaalHeeft geen examen behaald</v>
      </c>
      <c r="B455" s="159" t="s">
        <v>6</v>
      </c>
      <c r="C455" s="166">
        <v>42887</v>
      </c>
      <c r="D455" s="159" t="s">
        <v>15</v>
      </c>
      <c r="E455" s="159" t="s">
        <v>8</v>
      </c>
      <c r="F455" s="159" t="s">
        <v>26</v>
      </c>
      <c r="G455" s="159" t="s">
        <v>8</v>
      </c>
      <c r="H455" s="159" t="s">
        <v>34</v>
      </c>
      <c r="I455" s="178">
        <v>10</v>
      </c>
      <c r="J455" s="19"/>
    </row>
    <row r="456" spans="1:10" x14ac:dyDescent="0.25">
      <c r="A456" s="65" t="str">
        <f t="shared" si="7"/>
        <v>Cohort 201442887G4 (exclusief Den Haag)Totaal0 tot 23 jaarSyriëTotaal</v>
      </c>
      <c r="B456" s="159" t="s">
        <v>6</v>
      </c>
      <c r="C456" s="166">
        <v>42887</v>
      </c>
      <c r="D456" s="159" t="s">
        <v>15</v>
      </c>
      <c r="E456" s="159" t="s">
        <v>8</v>
      </c>
      <c r="F456" s="159" t="s">
        <v>26</v>
      </c>
      <c r="G456" s="159" t="s">
        <v>23</v>
      </c>
      <c r="H456" s="159" t="s">
        <v>8</v>
      </c>
      <c r="I456" s="178">
        <v>5</v>
      </c>
      <c r="J456" s="19"/>
    </row>
    <row r="457" spans="1:10" x14ac:dyDescent="0.25">
      <c r="A457" s="65" t="str">
        <f t="shared" si="7"/>
        <v>Cohort 201442887G4 (exclusief Den Haag)Totaal0 tot 23 jaarSyriëNT2-examen behaald</v>
      </c>
      <c r="B457" s="159" t="s">
        <v>6</v>
      </c>
      <c r="C457" s="166">
        <v>42887</v>
      </c>
      <c r="D457" s="159" t="s">
        <v>15</v>
      </c>
      <c r="E457" s="159" t="s">
        <v>8</v>
      </c>
      <c r="F457" s="159" t="s">
        <v>26</v>
      </c>
      <c r="G457" s="159" t="s">
        <v>23</v>
      </c>
      <c r="H457" s="159" t="s">
        <v>32</v>
      </c>
      <c r="I457" s="178">
        <v>0</v>
      </c>
      <c r="J457" s="19"/>
    </row>
    <row r="458" spans="1:10" x14ac:dyDescent="0.25">
      <c r="A458" s="65" t="str">
        <f t="shared" si="7"/>
        <v>Cohort 201442887G4 (exclusief Den Haag)Totaal0 tot 23 jaarSyriëInburgeringsexamen behaald</v>
      </c>
      <c r="B458" s="159" t="s">
        <v>6</v>
      </c>
      <c r="C458" s="166">
        <v>42887</v>
      </c>
      <c r="D458" s="159" t="s">
        <v>15</v>
      </c>
      <c r="E458" s="159" t="s">
        <v>8</v>
      </c>
      <c r="F458" s="159" t="s">
        <v>26</v>
      </c>
      <c r="G458" s="159" t="s">
        <v>23</v>
      </c>
      <c r="H458" s="159" t="s">
        <v>33</v>
      </c>
      <c r="I458" s="178">
        <v>5</v>
      </c>
      <c r="J458" s="19"/>
    </row>
    <row r="459" spans="1:10" x14ac:dyDescent="0.25">
      <c r="A459" s="65" t="str">
        <f t="shared" si="7"/>
        <v>Cohort 201442887G4 (exclusief Den Haag)Totaal0 tot 23 jaarSyriëHeeft geen examen behaald</v>
      </c>
      <c r="B459" s="159" t="s">
        <v>6</v>
      </c>
      <c r="C459" s="166">
        <v>42887</v>
      </c>
      <c r="D459" s="159" t="s">
        <v>15</v>
      </c>
      <c r="E459" s="159" t="s">
        <v>8</v>
      </c>
      <c r="F459" s="159" t="s">
        <v>26</v>
      </c>
      <c r="G459" s="159" t="s">
        <v>23</v>
      </c>
      <c r="H459" s="159" t="s">
        <v>34</v>
      </c>
      <c r="I459" s="178">
        <v>5</v>
      </c>
      <c r="J459" s="19"/>
    </row>
    <row r="460" spans="1:10" x14ac:dyDescent="0.25">
      <c r="A460" s="65" t="str">
        <f t="shared" si="7"/>
        <v>Cohort 201442887G4 (exclusief Den Haag)Totaal0 tot 23 jaarEritreaTotaal</v>
      </c>
      <c r="B460" s="159" t="s">
        <v>6</v>
      </c>
      <c r="C460" s="166">
        <v>42887</v>
      </c>
      <c r="D460" s="159" t="s">
        <v>15</v>
      </c>
      <c r="E460" s="159" t="s">
        <v>8</v>
      </c>
      <c r="F460" s="159" t="s">
        <v>26</v>
      </c>
      <c r="G460" s="159" t="s">
        <v>24</v>
      </c>
      <c r="H460" s="159" t="s">
        <v>8</v>
      </c>
      <c r="I460" s="178">
        <v>0</v>
      </c>
      <c r="J460" s="19"/>
    </row>
    <row r="461" spans="1:10" x14ac:dyDescent="0.25">
      <c r="A461" s="65" t="str">
        <f t="shared" si="7"/>
        <v>Cohort 201442887G4 (exclusief Den Haag)Totaal0 tot 23 jaarEritreaNT2-examen behaald</v>
      </c>
      <c r="B461" s="159" t="s">
        <v>6</v>
      </c>
      <c r="C461" s="166">
        <v>42887</v>
      </c>
      <c r="D461" s="159" t="s">
        <v>15</v>
      </c>
      <c r="E461" s="159" t="s">
        <v>8</v>
      </c>
      <c r="F461" s="159" t="s">
        <v>26</v>
      </c>
      <c r="G461" s="159" t="s">
        <v>24</v>
      </c>
      <c r="H461" s="159" t="s">
        <v>32</v>
      </c>
      <c r="I461" s="178">
        <v>0</v>
      </c>
      <c r="J461" s="19"/>
    </row>
    <row r="462" spans="1:10" x14ac:dyDescent="0.25">
      <c r="A462" s="65" t="str">
        <f t="shared" si="7"/>
        <v>Cohort 201442887G4 (exclusief Den Haag)Totaal0 tot 23 jaarEritreaInburgeringsexamen behaald</v>
      </c>
      <c r="B462" s="159" t="s">
        <v>6</v>
      </c>
      <c r="C462" s="166">
        <v>42887</v>
      </c>
      <c r="D462" s="159" t="s">
        <v>15</v>
      </c>
      <c r="E462" s="159" t="s">
        <v>8</v>
      </c>
      <c r="F462" s="159" t="s">
        <v>26</v>
      </c>
      <c r="G462" s="159" t="s">
        <v>24</v>
      </c>
      <c r="H462" s="159" t="s">
        <v>33</v>
      </c>
      <c r="I462" s="178">
        <v>0</v>
      </c>
      <c r="J462" s="19"/>
    </row>
    <row r="463" spans="1:10" x14ac:dyDescent="0.25">
      <c r="A463" s="65" t="str">
        <f t="shared" si="7"/>
        <v>Cohort 201442887G4 (exclusief Den Haag)Totaal0 tot 23 jaarEritreaHeeft geen examen behaald</v>
      </c>
      <c r="B463" s="159" t="s">
        <v>6</v>
      </c>
      <c r="C463" s="166">
        <v>42887</v>
      </c>
      <c r="D463" s="159" t="s">
        <v>15</v>
      </c>
      <c r="E463" s="159" t="s">
        <v>8</v>
      </c>
      <c r="F463" s="159" t="s">
        <v>26</v>
      </c>
      <c r="G463" s="159" t="s">
        <v>24</v>
      </c>
      <c r="H463" s="159" t="s">
        <v>34</v>
      </c>
      <c r="I463" s="178">
        <v>0</v>
      </c>
      <c r="J463" s="19"/>
    </row>
    <row r="464" spans="1:10" x14ac:dyDescent="0.25">
      <c r="A464" s="65" t="str">
        <f t="shared" si="7"/>
        <v>Cohort 201442887G4 (exclusief Den Haag)Totaal0 tot 23 jaarOverigTotaal</v>
      </c>
      <c r="B464" s="159" t="s">
        <v>6</v>
      </c>
      <c r="C464" s="166">
        <v>42887</v>
      </c>
      <c r="D464" s="159" t="s">
        <v>15</v>
      </c>
      <c r="E464" s="159" t="s">
        <v>8</v>
      </c>
      <c r="F464" s="159" t="s">
        <v>26</v>
      </c>
      <c r="G464" s="159" t="s">
        <v>25</v>
      </c>
      <c r="H464" s="159" t="s">
        <v>8</v>
      </c>
      <c r="I464" s="178">
        <v>10</v>
      </c>
      <c r="J464" s="19"/>
    </row>
    <row r="465" spans="1:10" x14ac:dyDescent="0.25">
      <c r="A465" s="65" t="str">
        <f t="shared" si="7"/>
        <v>Cohort 201442887G4 (exclusief Den Haag)Totaal0 tot 23 jaarOverigNT2-examen behaald</v>
      </c>
      <c r="B465" s="159" t="s">
        <v>6</v>
      </c>
      <c r="C465" s="166">
        <v>42887</v>
      </c>
      <c r="D465" s="159" t="s">
        <v>15</v>
      </c>
      <c r="E465" s="159" t="s">
        <v>8</v>
      </c>
      <c r="F465" s="159" t="s">
        <v>26</v>
      </c>
      <c r="G465" s="159" t="s">
        <v>25</v>
      </c>
      <c r="H465" s="159" t="s">
        <v>32</v>
      </c>
      <c r="I465" s="178">
        <v>0</v>
      </c>
      <c r="J465" s="19"/>
    </row>
    <row r="466" spans="1:10" x14ac:dyDescent="0.25">
      <c r="A466" s="65" t="str">
        <f t="shared" si="7"/>
        <v>Cohort 201442887G4 (exclusief Den Haag)Totaal0 tot 23 jaarOverigInburgeringsexamen behaald</v>
      </c>
      <c r="B466" s="159" t="s">
        <v>6</v>
      </c>
      <c r="C466" s="166">
        <v>42887</v>
      </c>
      <c r="D466" s="159" t="s">
        <v>15</v>
      </c>
      <c r="E466" s="159" t="s">
        <v>8</v>
      </c>
      <c r="F466" s="159" t="s">
        <v>26</v>
      </c>
      <c r="G466" s="159" t="s">
        <v>25</v>
      </c>
      <c r="H466" s="159" t="s">
        <v>33</v>
      </c>
      <c r="I466" s="178">
        <v>5</v>
      </c>
      <c r="J466" s="19"/>
    </row>
    <row r="467" spans="1:10" x14ac:dyDescent="0.25">
      <c r="A467" s="65" t="str">
        <f t="shared" si="7"/>
        <v>Cohort 201442887G4 (exclusief Den Haag)Totaal0 tot 23 jaarOverigHeeft geen examen behaald</v>
      </c>
      <c r="B467" s="159" t="s">
        <v>6</v>
      </c>
      <c r="C467" s="166">
        <v>42887</v>
      </c>
      <c r="D467" s="159" t="s">
        <v>15</v>
      </c>
      <c r="E467" s="159" t="s">
        <v>8</v>
      </c>
      <c r="F467" s="159" t="s">
        <v>26</v>
      </c>
      <c r="G467" s="159" t="s">
        <v>25</v>
      </c>
      <c r="H467" s="159" t="s">
        <v>34</v>
      </c>
      <c r="I467" s="178">
        <v>5</v>
      </c>
      <c r="J467" s="19"/>
    </row>
    <row r="468" spans="1:10" x14ac:dyDescent="0.25">
      <c r="A468" s="65" t="str">
        <f t="shared" si="7"/>
        <v>Cohort 201442887G4 (exclusief Den Haag)Totaal23 jaar of ouderTotaalTotaal</v>
      </c>
      <c r="B468" s="159" t="s">
        <v>6</v>
      </c>
      <c r="C468" s="166">
        <v>42887</v>
      </c>
      <c r="D468" s="159" t="s">
        <v>15</v>
      </c>
      <c r="E468" s="159" t="s">
        <v>8</v>
      </c>
      <c r="F468" s="159" t="s">
        <v>27</v>
      </c>
      <c r="G468" s="159" t="s">
        <v>8</v>
      </c>
      <c r="H468" s="159" t="s">
        <v>8</v>
      </c>
      <c r="I468" s="178">
        <v>270</v>
      </c>
      <c r="J468" s="19"/>
    </row>
    <row r="469" spans="1:10" x14ac:dyDescent="0.25">
      <c r="A469" s="65" t="str">
        <f t="shared" si="7"/>
        <v>Cohort 201442887G4 (exclusief Den Haag)Totaal23 jaar of ouderTotaalNT2-examen behaald</v>
      </c>
      <c r="B469" s="159" t="s">
        <v>6</v>
      </c>
      <c r="C469" s="166">
        <v>42887</v>
      </c>
      <c r="D469" s="159" t="s">
        <v>15</v>
      </c>
      <c r="E469" s="159" t="s">
        <v>8</v>
      </c>
      <c r="F469" s="159" t="s">
        <v>27</v>
      </c>
      <c r="G469" s="159" t="s">
        <v>8</v>
      </c>
      <c r="H469" s="159" t="s">
        <v>32</v>
      </c>
      <c r="I469" s="178">
        <v>25</v>
      </c>
      <c r="J469" s="19"/>
    </row>
    <row r="470" spans="1:10" x14ac:dyDescent="0.25">
      <c r="A470" s="65" t="str">
        <f t="shared" si="7"/>
        <v>Cohort 201442887G4 (exclusief Den Haag)Totaal23 jaar of ouderTotaalInburgeringsexamen behaald</v>
      </c>
      <c r="B470" s="159" t="s">
        <v>6</v>
      </c>
      <c r="C470" s="166">
        <v>42887</v>
      </c>
      <c r="D470" s="159" t="s">
        <v>15</v>
      </c>
      <c r="E470" s="159" t="s">
        <v>8</v>
      </c>
      <c r="F470" s="159" t="s">
        <v>27</v>
      </c>
      <c r="G470" s="159" t="s">
        <v>8</v>
      </c>
      <c r="H470" s="159" t="s">
        <v>33</v>
      </c>
      <c r="I470" s="178">
        <v>85</v>
      </c>
      <c r="J470" s="19"/>
    </row>
    <row r="471" spans="1:10" x14ac:dyDescent="0.25">
      <c r="A471" s="65" t="str">
        <f t="shared" si="7"/>
        <v>Cohort 201442887G4 (exclusief Den Haag)Totaal23 jaar of ouderTotaalHeeft geen examen behaald</v>
      </c>
      <c r="B471" s="159" t="s">
        <v>6</v>
      </c>
      <c r="C471" s="166">
        <v>42887</v>
      </c>
      <c r="D471" s="159" t="s">
        <v>15</v>
      </c>
      <c r="E471" s="159" t="s">
        <v>8</v>
      </c>
      <c r="F471" s="159" t="s">
        <v>27</v>
      </c>
      <c r="G471" s="159" t="s">
        <v>8</v>
      </c>
      <c r="H471" s="159" t="s">
        <v>34</v>
      </c>
      <c r="I471" s="178">
        <v>160</v>
      </c>
      <c r="J471" s="19"/>
    </row>
    <row r="472" spans="1:10" x14ac:dyDescent="0.25">
      <c r="A472" s="65" t="str">
        <f t="shared" si="7"/>
        <v>Cohort 201442887G4 (exclusief Den Haag)Totaal23 jaar of ouderSyriëTotaal</v>
      </c>
      <c r="B472" s="159" t="s">
        <v>6</v>
      </c>
      <c r="C472" s="166">
        <v>42887</v>
      </c>
      <c r="D472" s="159" t="s">
        <v>15</v>
      </c>
      <c r="E472" s="159" t="s">
        <v>8</v>
      </c>
      <c r="F472" s="159" t="s">
        <v>27</v>
      </c>
      <c r="G472" s="159" t="s">
        <v>23</v>
      </c>
      <c r="H472" s="159" t="s">
        <v>8</v>
      </c>
      <c r="I472" s="178">
        <v>75</v>
      </c>
      <c r="J472" s="19"/>
    </row>
    <row r="473" spans="1:10" x14ac:dyDescent="0.25">
      <c r="A473" s="65" t="str">
        <f t="shared" si="7"/>
        <v>Cohort 201442887G4 (exclusief Den Haag)Totaal23 jaar of ouderSyriëNT2-examen behaald</v>
      </c>
      <c r="B473" s="159" t="s">
        <v>6</v>
      </c>
      <c r="C473" s="166">
        <v>42887</v>
      </c>
      <c r="D473" s="159" t="s">
        <v>15</v>
      </c>
      <c r="E473" s="159" t="s">
        <v>8</v>
      </c>
      <c r="F473" s="159" t="s">
        <v>27</v>
      </c>
      <c r="G473" s="159" t="s">
        <v>23</v>
      </c>
      <c r="H473" s="159" t="s">
        <v>32</v>
      </c>
      <c r="I473" s="178">
        <v>15</v>
      </c>
      <c r="J473" s="19"/>
    </row>
    <row r="474" spans="1:10" x14ac:dyDescent="0.25">
      <c r="A474" s="65" t="str">
        <f t="shared" si="7"/>
        <v>Cohort 201442887G4 (exclusief Den Haag)Totaal23 jaar of ouderSyriëInburgeringsexamen behaald</v>
      </c>
      <c r="B474" s="159" t="s">
        <v>6</v>
      </c>
      <c r="C474" s="166">
        <v>42887</v>
      </c>
      <c r="D474" s="159" t="s">
        <v>15</v>
      </c>
      <c r="E474" s="159" t="s">
        <v>8</v>
      </c>
      <c r="F474" s="159" t="s">
        <v>27</v>
      </c>
      <c r="G474" s="159" t="s">
        <v>23</v>
      </c>
      <c r="H474" s="159" t="s">
        <v>33</v>
      </c>
      <c r="I474" s="178">
        <v>25</v>
      </c>
      <c r="J474" s="19"/>
    </row>
    <row r="475" spans="1:10" x14ac:dyDescent="0.25">
      <c r="A475" s="65" t="str">
        <f t="shared" si="7"/>
        <v>Cohort 201442887G4 (exclusief Den Haag)Totaal23 jaar of ouderSyriëHeeft geen examen behaald</v>
      </c>
      <c r="B475" s="159" t="s">
        <v>6</v>
      </c>
      <c r="C475" s="166">
        <v>42887</v>
      </c>
      <c r="D475" s="159" t="s">
        <v>15</v>
      </c>
      <c r="E475" s="159" t="s">
        <v>8</v>
      </c>
      <c r="F475" s="159" t="s">
        <v>27</v>
      </c>
      <c r="G475" s="159" t="s">
        <v>23</v>
      </c>
      <c r="H475" s="159" t="s">
        <v>34</v>
      </c>
      <c r="I475" s="178">
        <v>40</v>
      </c>
      <c r="J475" s="19"/>
    </row>
    <row r="476" spans="1:10" x14ac:dyDescent="0.25">
      <c r="A476" s="65" t="str">
        <f t="shared" si="7"/>
        <v>Cohort 201442887G4 (exclusief Den Haag)Totaal23 jaar of ouderEritreaTotaal</v>
      </c>
      <c r="B476" s="159" t="s">
        <v>6</v>
      </c>
      <c r="C476" s="166">
        <v>42887</v>
      </c>
      <c r="D476" s="159" t="s">
        <v>15</v>
      </c>
      <c r="E476" s="159" t="s">
        <v>8</v>
      </c>
      <c r="F476" s="159" t="s">
        <v>27</v>
      </c>
      <c r="G476" s="159" t="s">
        <v>24</v>
      </c>
      <c r="H476" s="159" t="s">
        <v>8</v>
      </c>
      <c r="I476" s="178">
        <v>35</v>
      </c>
      <c r="J476" s="19"/>
    </row>
    <row r="477" spans="1:10" x14ac:dyDescent="0.25">
      <c r="A477" s="65" t="str">
        <f t="shared" si="7"/>
        <v>Cohort 201442887G4 (exclusief Den Haag)Totaal23 jaar of ouderEritreaNT2-examen behaald</v>
      </c>
      <c r="B477" s="159" t="s">
        <v>6</v>
      </c>
      <c r="C477" s="166">
        <v>42887</v>
      </c>
      <c r="D477" s="159" t="s">
        <v>15</v>
      </c>
      <c r="E477" s="159" t="s">
        <v>8</v>
      </c>
      <c r="F477" s="159" t="s">
        <v>27</v>
      </c>
      <c r="G477" s="159" t="s">
        <v>24</v>
      </c>
      <c r="H477" s="159" t="s">
        <v>32</v>
      </c>
      <c r="I477" s="178">
        <v>0</v>
      </c>
      <c r="J477" s="19"/>
    </row>
    <row r="478" spans="1:10" x14ac:dyDescent="0.25">
      <c r="A478" s="65" t="str">
        <f t="shared" si="7"/>
        <v>Cohort 201442887G4 (exclusief Den Haag)Totaal23 jaar of ouderEritreaInburgeringsexamen behaald</v>
      </c>
      <c r="B478" s="159" t="s">
        <v>6</v>
      </c>
      <c r="C478" s="166">
        <v>42887</v>
      </c>
      <c r="D478" s="159" t="s">
        <v>15</v>
      </c>
      <c r="E478" s="159" t="s">
        <v>8</v>
      </c>
      <c r="F478" s="159" t="s">
        <v>27</v>
      </c>
      <c r="G478" s="159" t="s">
        <v>24</v>
      </c>
      <c r="H478" s="159" t="s">
        <v>33</v>
      </c>
      <c r="I478" s="178">
        <v>10</v>
      </c>
      <c r="J478" s="19"/>
    </row>
    <row r="479" spans="1:10" x14ac:dyDescent="0.25">
      <c r="A479" s="65" t="str">
        <f t="shared" si="7"/>
        <v>Cohort 201442887G4 (exclusief Den Haag)Totaal23 jaar of ouderEritreaHeeft geen examen behaald</v>
      </c>
      <c r="B479" s="159" t="s">
        <v>6</v>
      </c>
      <c r="C479" s="166">
        <v>42887</v>
      </c>
      <c r="D479" s="159" t="s">
        <v>15</v>
      </c>
      <c r="E479" s="159" t="s">
        <v>8</v>
      </c>
      <c r="F479" s="159" t="s">
        <v>27</v>
      </c>
      <c r="G479" s="159" t="s">
        <v>24</v>
      </c>
      <c r="H479" s="159" t="s">
        <v>34</v>
      </c>
      <c r="I479" s="178">
        <v>25</v>
      </c>
      <c r="J479" s="19"/>
    </row>
    <row r="480" spans="1:10" x14ac:dyDescent="0.25">
      <c r="A480" s="65" t="str">
        <f t="shared" si="7"/>
        <v>Cohort 201442887G4 (exclusief Den Haag)Totaal23 jaar of ouderOverigTotaal</v>
      </c>
      <c r="B480" s="159" t="s">
        <v>6</v>
      </c>
      <c r="C480" s="166">
        <v>42887</v>
      </c>
      <c r="D480" s="159" t="s">
        <v>15</v>
      </c>
      <c r="E480" s="159" t="s">
        <v>8</v>
      </c>
      <c r="F480" s="159" t="s">
        <v>27</v>
      </c>
      <c r="G480" s="159" t="s">
        <v>25</v>
      </c>
      <c r="H480" s="159" t="s">
        <v>8</v>
      </c>
      <c r="I480" s="178">
        <v>160</v>
      </c>
      <c r="J480" s="19"/>
    </row>
    <row r="481" spans="1:10" x14ac:dyDescent="0.25">
      <c r="A481" s="65" t="str">
        <f t="shared" si="7"/>
        <v>Cohort 201442887G4 (exclusief Den Haag)Totaal23 jaar of ouderOverigNT2-examen behaald</v>
      </c>
      <c r="B481" s="159" t="s">
        <v>6</v>
      </c>
      <c r="C481" s="166">
        <v>42887</v>
      </c>
      <c r="D481" s="159" t="s">
        <v>15</v>
      </c>
      <c r="E481" s="159" t="s">
        <v>8</v>
      </c>
      <c r="F481" s="159" t="s">
        <v>27</v>
      </c>
      <c r="G481" s="159" t="s">
        <v>25</v>
      </c>
      <c r="H481" s="159" t="s">
        <v>32</v>
      </c>
      <c r="I481" s="178">
        <v>15</v>
      </c>
      <c r="J481" s="19"/>
    </row>
    <row r="482" spans="1:10" x14ac:dyDescent="0.25">
      <c r="A482" s="65" t="str">
        <f t="shared" si="7"/>
        <v>Cohort 201442887G4 (exclusief Den Haag)Totaal23 jaar of ouderOverigInburgeringsexamen behaald</v>
      </c>
      <c r="B482" s="159" t="s">
        <v>6</v>
      </c>
      <c r="C482" s="166">
        <v>42887</v>
      </c>
      <c r="D482" s="159" t="s">
        <v>15</v>
      </c>
      <c r="E482" s="159" t="s">
        <v>8</v>
      </c>
      <c r="F482" s="159" t="s">
        <v>27</v>
      </c>
      <c r="G482" s="159" t="s">
        <v>25</v>
      </c>
      <c r="H482" s="159" t="s">
        <v>33</v>
      </c>
      <c r="I482" s="178">
        <v>50</v>
      </c>
      <c r="J482" s="19"/>
    </row>
    <row r="483" spans="1:10" x14ac:dyDescent="0.25">
      <c r="A483" s="65" t="str">
        <f t="shared" si="7"/>
        <v>Cohort 201442887G4 (exclusief Den Haag)Totaal23 jaar of ouderOverigHeeft geen examen behaald</v>
      </c>
      <c r="B483" s="159" t="s">
        <v>6</v>
      </c>
      <c r="C483" s="166">
        <v>42887</v>
      </c>
      <c r="D483" s="159" t="s">
        <v>15</v>
      </c>
      <c r="E483" s="159" t="s">
        <v>8</v>
      </c>
      <c r="F483" s="159" t="s">
        <v>27</v>
      </c>
      <c r="G483" s="159" t="s">
        <v>25</v>
      </c>
      <c r="H483" s="159" t="s">
        <v>34</v>
      </c>
      <c r="I483" s="178">
        <v>95</v>
      </c>
      <c r="J483" s="19"/>
    </row>
    <row r="484" spans="1:10" x14ac:dyDescent="0.25">
      <c r="A484" s="65" t="str">
        <f t="shared" si="7"/>
        <v>Cohort 201442887G4 (exclusief Den Haag)ManTotaalTotaalTotaal</v>
      </c>
      <c r="B484" s="159" t="s">
        <v>6</v>
      </c>
      <c r="C484" s="166">
        <v>42887</v>
      </c>
      <c r="D484" s="159" t="s">
        <v>15</v>
      </c>
      <c r="E484" s="159" t="s">
        <v>28</v>
      </c>
      <c r="F484" s="159" t="s">
        <v>8</v>
      </c>
      <c r="G484" s="159" t="s">
        <v>8</v>
      </c>
      <c r="H484" s="159" t="s">
        <v>8</v>
      </c>
      <c r="I484" s="178">
        <v>185</v>
      </c>
      <c r="J484" s="19"/>
    </row>
    <row r="485" spans="1:10" x14ac:dyDescent="0.25">
      <c r="A485" s="65" t="str">
        <f t="shared" si="7"/>
        <v>Cohort 201442887G4 (exclusief Den Haag)ManTotaalTotaalNT2-examen behaald</v>
      </c>
      <c r="B485" s="159" t="s">
        <v>6</v>
      </c>
      <c r="C485" s="166">
        <v>42887</v>
      </c>
      <c r="D485" s="159" t="s">
        <v>15</v>
      </c>
      <c r="E485" s="159" t="s">
        <v>28</v>
      </c>
      <c r="F485" s="159" t="s">
        <v>8</v>
      </c>
      <c r="G485" s="159" t="s">
        <v>8</v>
      </c>
      <c r="H485" s="159" t="s">
        <v>32</v>
      </c>
      <c r="I485" s="178">
        <v>15</v>
      </c>
      <c r="J485" s="19"/>
    </row>
    <row r="486" spans="1:10" x14ac:dyDescent="0.25">
      <c r="A486" s="65" t="str">
        <f t="shared" si="7"/>
        <v>Cohort 201442887G4 (exclusief Den Haag)ManTotaalTotaalInburgeringsexamen behaald</v>
      </c>
      <c r="B486" s="159" t="s">
        <v>6</v>
      </c>
      <c r="C486" s="166">
        <v>42887</v>
      </c>
      <c r="D486" s="159" t="s">
        <v>15</v>
      </c>
      <c r="E486" s="159" t="s">
        <v>28</v>
      </c>
      <c r="F486" s="159" t="s">
        <v>8</v>
      </c>
      <c r="G486" s="159" t="s">
        <v>8</v>
      </c>
      <c r="H486" s="159" t="s">
        <v>33</v>
      </c>
      <c r="I486" s="178">
        <v>60</v>
      </c>
      <c r="J486" s="19"/>
    </row>
    <row r="487" spans="1:10" x14ac:dyDescent="0.25">
      <c r="A487" s="65" t="str">
        <f t="shared" si="7"/>
        <v>Cohort 201442887G4 (exclusief Den Haag)ManTotaalTotaalHeeft geen examen behaald</v>
      </c>
      <c r="B487" s="159" t="s">
        <v>6</v>
      </c>
      <c r="C487" s="166">
        <v>42887</v>
      </c>
      <c r="D487" s="159" t="s">
        <v>15</v>
      </c>
      <c r="E487" s="159" t="s">
        <v>28</v>
      </c>
      <c r="F487" s="159" t="s">
        <v>8</v>
      </c>
      <c r="G487" s="159" t="s">
        <v>8</v>
      </c>
      <c r="H487" s="159" t="s">
        <v>34</v>
      </c>
      <c r="I487" s="178">
        <v>110</v>
      </c>
      <c r="J487" s="19"/>
    </row>
    <row r="488" spans="1:10" x14ac:dyDescent="0.25">
      <c r="A488" s="65" t="str">
        <f t="shared" si="7"/>
        <v>Cohort 201442887G4 (exclusief Den Haag)ManTotaalSyriëTotaal</v>
      </c>
      <c r="B488" s="159" t="s">
        <v>6</v>
      </c>
      <c r="C488" s="166">
        <v>42887</v>
      </c>
      <c r="D488" s="159" t="s">
        <v>15</v>
      </c>
      <c r="E488" s="159" t="s">
        <v>28</v>
      </c>
      <c r="F488" s="159" t="s">
        <v>8</v>
      </c>
      <c r="G488" s="159" t="s">
        <v>23</v>
      </c>
      <c r="H488" s="159" t="s">
        <v>8</v>
      </c>
      <c r="I488" s="178">
        <v>60</v>
      </c>
      <c r="J488" s="19"/>
    </row>
    <row r="489" spans="1:10" x14ac:dyDescent="0.25">
      <c r="A489" s="65" t="str">
        <f t="shared" si="7"/>
        <v>Cohort 201442887G4 (exclusief Den Haag)ManTotaalSyriëNT2-examen behaald</v>
      </c>
      <c r="B489" s="159" t="s">
        <v>6</v>
      </c>
      <c r="C489" s="166">
        <v>42887</v>
      </c>
      <c r="D489" s="159" t="s">
        <v>15</v>
      </c>
      <c r="E489" s="159" t="s">
        <v>28</v>
      </c>
      <c r="F489" s="159" t="s">
        <v>8</v>
      </c>
      <c r="G489" s="159" t="s">
        <v>23</v>
      </c>
      <c r="H489" s="159" t="s">
        <v>32</v>
      </c>
      <c r="I489" s="178">
        <v>10</v>
      </c>
      <c r="J489" s="19"/>
    </row>
    <row r="490" spans="1:10" x14ac:dyDescent="0.25">
      <c r="A490" s="65" t="str">
        <f t="shared" si="7"/>
        <v>Cohort 201442887G4 (exclusief Den Haag)ManTotaalSyriëInburgeringsexamen behaald</v>
      </c>
      <c r="B490" s="159" t="s">
        <v>6</v>
      </c>
      <c r="C490" s="166">
        <v>42887</v>
      </c>
      <c r="D490" s="159" t="s">
        <v>15</v>
      </c>
      <c r="E490" s="159" t="s">
        <v>28</v>
      </c>
      <c r="F490" s="159" t="s">
        <v>8</v>
      </c>
      <c r="G490" s="159" t="s">
        <v>23</v>
      </c>
      <c r="H490" s="159" t="s">
        <v>33</v>
      </c>
      <c r="I490" s="178">
        <v>20</v>
      </c>
      <c r="J490" s="19"/>
    </row>
    <row r="491" spans="1:10" x14ac:dyDescent="0.25">
      <c r="A491" s="65" t="str">
        <f t="shared" si="7"/>
        <v>Cohort 201442887G4 (exclusief Den Haag)ManTotaalSyriëHeeft geen examen behaald</v>
      </c>
      <c r="B491" s="159" t="s">
        <v>6</v>
      </c>
      <c r="C491" s="166">
        <v>42887</v>
      </c>
      <c r="D491" s="159" t="s">
        <v>15</v>
      </c>
      <c r="E491" s="159" t="s">
        <v>28</v>
      </c>
      <c r="F491" s="159" t="s">
        <v>8</v>
      </c>
      <c r="G491" s="159" t="s">
        <v>23</v>
      </c>
      <c r="H491" s="159" t="s">
        <v>34</v>
      </c>
      <c r="I491" s="178">
        <v>30</v>
      </c>
      <c r="J491" s="19"/>
    </row>
    <row r="492" spans="1:10" x14ac:dyDescent="0.25">
      <c r="A492" s="65" t="str">
        <f t="shared" si="7"/>
        <v>Cohort 201442887G4 (exclusief Den Haag)ManTotaalEritreaTotaal</v>
      </c>
      <c r="B492" s="159" t="s">
        <v>6</v>
      </c>
      <c r="C492" s="166">
        <v>42887</v>
      </c>
      <c r="D492" s="159" t="s">
        <v>15</v>
      </c>
      <c r="E492" s="159" t="s">
        <v>28</v>
      </c>
      <c r="F492" s="159" t="s">
        <v>8</v>
      </c>
      <c r="G492" s="159" t="s">
        <v>24</v>
      </c>
      <c r="H492" s="159" t="s">
        <v>8</v>
      </c>
      <c r="I492" s="178">
        <v>25</v>
      </c>
      <c r="J492" s="19"/>
    </row>
    <row r="493" spans="1:10" x14ac:dyDescent="0.25">
      <c r="A493" s="65" t="str">
        <f t="shared" si="7"/>
        <v>Cohort 201442887G4 (exclusief Den Haag)ManTotaalEritreaNT2-examen behaald</v>
      </c>
      <c r="B493" s="159" t="s">
        <v>6</v>
      </c>
      <c r="C493" s="166">
        <v>42887</v>
      </c>
      <c r="D493" s="159" t="s">
        <v>15</v>
      </c>
      <c r="E493" s="159" t="s">
        <v>28</v>
      </c>
      <c r="F493" s="159" t="s">
        <v>8</v>
      </c>
      <c r="G493" s="159" t="s">
        <v>24</v>
      </c>
      <c r="H493" s="159" t="s">
        <v>32</v>
      </c>
      <c r="I493" s="178">
        <v>0</v>
      </c>
      <c r="J493" s="19"/>
    </row>
    <row r="494" spans="1:10" x14ac:dyDescent="0.25">
      <c r="A494" s="65" t="str">
        <f t="shared" si="7"/>
        <v>Cohort 201442887G4 (exclusief Den Haag)ManTotaalEritreaInburgeringsexamen behaald</v>
      </c>
      <c r="B494" s="159" t="s">
        <v>6</v>
      </c>
      <c r="C494" s="166">
        <v>42887</v>
      </c>
      <c r="D494" s="159" t="s">
        <v>15</v>
      </c>
      <c r="E494" s="159" t="s">
        <v>28</v>
      </c>
      <c r="F494" s="159" t="s">
        <v>8</v>
      </c>
      <c r="G494" s="159" t="s">
        <v>24</v>
      </c>
      <c r="H494" s="159" t="s">
        <v>33</v>
      </c>
      <c r="I494" s="178">
        <v>5</v>
      </c>
      <c r="J494" s="19"/>
    </row>
    <row r="495" spans="1:10" x14ac:dyDescent="0.25">
      <c r="A495" s="65" t="str">
        <f t="shared" si="7"/>
        <v>Cohort 201442887G4 (exclusief Den Haag)ManTotaalEritreaHeeft geen examen behaald</v>
      </c>
      <c r="B495" s="159" t="s">
        <v>6</v>
      </c>
      <c r="C495" s="166">
        <v>42887</v>
      </c>
      <c r="D495" s="159" t="s">
        <v>15</v>
      </c>
      <c r="E495" s="159" t="s">
        <v>28</v>
      </c>
      <c r="F495" s="159" t="s">
        <v>8</v>
      </c>
      <c r="G495" s="159" t="s">
        <v>24</v>
      </c>
      <c r="H495" s="159" t="s">
        <v>34</v>
      </c>
      <c r="I495" s="178">
        <v>15</v>
      </c>
      <c r="J495" s="19"/>
    </row>
    <row r="496" spans="1:10" x14ac:dyDescent="0.25">
      <c r="A496" s="65" t="str">
        <f t="shared" si="7"/>
        <v>Cohort 201442887G4 (exclusief Den Haag)ManTotaalOverigTotaal</v>
      </c>
      <c r="B496" s="159" t="s">
        <v>6</v>
      </c>
      <c r="C496" s="166">
        <v>42887</v>
      </c>
      <c r="D496" s="159" t="s">
        <v>15</v>
      </c>
      <c r="E496" s="159" t="s">
        <v>28</v>
      </c>
      <c r="F496" s="159" t="s">
        <v>8</v>
      </c>
      <c r="G496" s="159" t="s">
        <v>25</v>
      </c>
      <c r="H496" s="159" t="s">
        <v>8</v>
      </c>
      <c r="I496" s="178">
        <v>105</v>
      </c>
      <c r="J496" s="19"/>
    </row>
    <row r="497" spans="1:10" x14ac:dyDescent="0.25">
      <c r="A497" s="65" t="str">
        <f t="shared" si="7"/>
        <v>Cohort 201442887G4 (exclusief Den Haag)ManTotaalOverigNT2-examen behaald</v>
      </c>
      <c r="B497" s="159" t="s">
        <v>6</v>
      </c>
      <c r="C497" s="166">
        <v>42887</v>
      </c>
      <c r="D497" s="159" t="s">
        <v>15</v>
      </c>
      <c r="E497" s="159" t="s">
        <v>28</v>
      </c>
      <c r="F497" s="159" t="s">
        <v>8</v>
      </c>
      <c r="G497" s="159" t="s">
        <v>25</v>
      </c>
      <c r="H497" s="159" t="s">
        <v>32</v>
      </c>
      <c r="I497" s="178">
        <v>10</v>
      </c>
      <c r="J497" s="19"/>
    </row>
    <row r="498" spans="1:10" x14ac:dyDescent="0.25">
      <c r="A498" s="65" t="str">
        <f t="shared" si="7"/>
        <v>Cohort 201442887G4 (exclusief Den Haag)ManTotaalOverigInburgeringsexamen behaald</v>
      </c>
      <c r="B498" s="159" t="s">
        <v>6</v>
      </c>
      <c r="C498" s="166">
        <v>42887</v>
      </c>
      <c r="D498" s="159" t="s">
        <v>15</v>
      </c>
      <c r="E498" s="159" t="s">
        <v>28</v>
      </c>
      <c r="F498" s="159" t="s">
        <v>8</v>
      </c>
      <c r="G498" s="159" t="s">
        <v>25</v>
      </c>
      <c r="H498" s="159" t="s">
        <v>33</v>
      </c>
      <c r="I498" s="178">
        <v>35</v>
      </c>
      <c r="J498" s="19"/>
    </row>
    <row r="499" spans="1:10" x14ac:dyDescent="0.25">
      <c r="A499" s="65" t="str">
        <f t="shared" si="7"/>
        <v>Cohort 201442887G4 (exclusief Den Haag)ManTotaalOverigHeeft geen examen behaald</v>
      </c>
      <c r="B499" s="159" t="s">
        <v>6</v>
      </c>
      <c r="C499" s="166">
        <v>42887</v>
      </c>
      <c r="D499" s="159" t="s">
        <v>15</v>
      </c>
      <c r="E499" s="159" t="s">
        <v>28</v>
      </c>
      <c r="F499" s="159" t="s">
        <v>8</v>
      </c>
      <c r="G499" s="159" t="s">
        <v>25</v>
      </c>
      <c r="H499" s="159" t="s">
        <v>34</v>
      </c>
      <c r="I499" s="178">
        <v>60</v>
      </c>
      <c r="J499" s="19"/>
    </row>
    <row r="500" spans="1:10" x14ac:dyDescent="0.25">
      <c r="A500" s="65" t="str">
        <f t="shared" si="7"/>
        <v>Cohort 201442887G4 (exclusief Den Haag)Man0 tot 23 jaarTotaalTotaal</v>
      </c>
      <c r="B500" s="159" t="s">
        <v>6</v>
      </c>
      <c r="C500" s="166">
        <v>42887</v>
      </c>
      <c r="D500" s="159" t="s">
        <v>15</v>
      </c>
      <c r="E500" s="159" t="s">
        <v>28</v>
      </c>
      <c r="F500" s="159" t="s">
        <v>26</v>
      </c>
      <c r="G500" s="159" t="s">
        <v>8</v>
      </c>
      <c r="H500" s="159" t="s">
        <v>8</v>
      </c>
      <c r="I500" s="178">
        <v>10</v>
      </c>
      <c r="J500" s="19"/>
    </row>
    <row r="501" spans="1:10" x14ac:dyDescent="0.25">
      <c r="A501" s="65" t="str">
        <f t="shared" si="7"/>
        <v>Cohort 201442887G4 (exclusief Den Haag)Man0 tot 23 jaarTotaalNT2-examen behaald</v>
      </c>
      <c r="B501" s="159" t="s">
        <v>6</v>
      </c>
      <c r="C501" s="166">
        <v>42887</v>
      </c>
      <c r="D501" s="159" t="s">
        <v>15</v>
      </c>
      <c r="E501" s="159" t="s">
        <v>28</v>
      </c>
      <c r="F501" s="159" t="s">
        <v>26</v>
      </c>
      <c r="G501" s="159" t="s">
        <v>8</v>
      </c>
      <c r="H501" s="159" t="s">
        <v>32</v>
      </c>
      <c r="I501" s="178">
        <v>0</v>
      </c>
      <c r="J501" s="19"/>
    </row>
    <row r="502" spans="1:10" x14ac:dyDescent="0.25">
      <c r="A502" s="65" t="str">
        <f t="shared" si="7"/>
        <v>Cohort 201442887G4 (exclusief Den Haag)Man0 tot 23 jaarTotaalInburgeringsexamen behaald</v>
      </c>
      <c r="B502" s="159" t="s">
        <v>6</v>
      </c>
      <c r="C502" s="166">
        <v>42887</v>
      </c>
      <c r="D502" s="159" t="s">
        <v>15</v>
      </c>
      <c r="E502" s="159" t="s">
        <v>28</v>
      </c>
      <c r="F502" s="159" t="s">
        <v>26</v>
      </c>
      <c r="G502" s="159" t="s">
        <v>8</v>
      </c>
      <c r="H502" s="159" t="s">
        <v>33</v>
      </c>
      <c r="I502" s="178">
        <v>5</v>
      </c>
      <c r="J502" s="19"/>
    </row>
    <row r="503" spans="1:10" x14ac:dyDescent="0.25">
      <c r="A503" s="65" t="str">
        <f t="shared" si="7"/>
        <v>Cohort 201442887G4 (exclusief Den Haag)Man0 tot 23 jaarTotaalHeeft geen examen behaald</v>
      </c>
      <c r="B503" s="159" t="s">
        <v>6</v>
      </c>
      <c r="C503" s="166">
        <v>42887</v>
      </c>
      <c r="D503" s="159" t="s">
        <v>15</v>
      </c>
      <c r="E503" s="159" t="s">
        <v>28</v>
      </c>
      <c r="F503" s="159" t="s">
        <v>26</v>
      </c>
      <c r="G503" s="159" t="s">
        <v>8</v>
      </c>
      <c r="H503" s="159" t="s">
        <v>34</v>
      </c>
      <c r="I503" s="178">
        <v>5</v>
      </c>
      <c r="J503" s="19"/>
    </row>
    <row r="504" spans="1:10" x14ac:dyDescent="0.25">
      <c r="A504" s="65" t="str">
        <f t="shared" si="7"/>
        <v>Cohort 201442887G4 (exclusief Den Haag)Man0 tot 23 jaarSyriëTotaal</v>
      </c>
      <c r="B504" s="159" t="s">
        <v>6</v>
      </c>
      <c r="C504" s="166">
        <v>42887</v>
      </c>
      <c r="D504" s="159" t="s">
        <v>15</v>
      </c>
      <c r="E504" s="159" t="s">
        <v>28</v>
      </c>
      <c r="F504" s="159" t="s">
        <v>26</v>
      </c>
      <c r="G504" s="159" t="s">
        <v>23</v>
      </c>
      <c r="H504" s="159" t="s">
        <v>8</v>
      </c>
      <c r="I504" s="178">
        <v>5</v>
      </c>
      <c r="J504" s="19"/>
    </row>
    <row r="505" spans="1:10" x14ac:dyDescent="0.25">
      <c r="A505" s="65" t="str">
        <f t="shared" si="7"/>
        <v>Cohort 201442887G4 (exclusief Den Haag)Man0 tot 23 jaarSyriëNT2-examen behaald</v>
      </c>
      <c r="B505" s="159" t="s">
        <v>6</v>
      </c>
      <c r="C505" s="166">
        <v>42887</v>
      </c>
      <c r="D505" s="159" t="s">
        <v>15</v>
      </c>
      <c r="E505" s="159" t="s">
        <v>28</v>
      </c>
      <c r="F505" s="159" t="s">
        <v>26</v>
      </c>
      <c r="G505" s="159" t="s">
        <v>23</v>
      </c>
      <c r="H505" s="159" t="s">
        <v>32</v>
      </c>
      <c r="I505" s="178">
        <v>0</v>
      </c>
      <c r="J505" s="19"/>
    </row>
    <row r="506" spans="1:10" x14ac:dyDescent="0.25">
      <c r="A506" s="65" t="str">
        <f t="shared" si="7"/>
        <v>Cohort 201442887G4 (exclusief Den Haag)Man0 tot 23 jaarSyriëInburgeringsexamen behaald</v>
      </c>
      <c r="B506" s="159" t="s">
        <v>6</v>
      </c>
      <c r="C506" s="166">
        <v>42887</v>
      </c>
      <c r="D506" s="159" t="s">
        <v>15</v>
      </c>
      <c r="E506" s="159" t="s">
        <v>28</v>
      </c>
      <c r="F506" s="159" t="s">
        <v>26</v>
      </c>
      <c r="G506" s="159" t="s">
        <v>23</v>
      </c>
      <c r="H506" s="159" t="s">
        <v>33</v>
      </c>
      <c r="I506" s="178">
        <v>0</v>
      </c>
      <c r="J506" s="19"/>
    </row>
    <row r="507" spans="1:10" x14ac:dyDescent="0.25">
      <c r="A507" s="65" t="str">
        <f t="shared" si="7"/>
        <v>Cohort 201442887G4 (exclusief Den Haag)Man0 tot 23 jaarSyriëHeeft geen examen behaald</v>
      </c>
      <c r="B507" s="159" t="s">
        <v>6</v>
      </c>
      <c r="C507" s="166">
        <v>42887</v>
      </c>
      <c r="D507" s="159" t="s">
        <v>15</v>
      </c>
      <c r="E507" s="159" t="s">
        <v>28</v>
      </c>
      <c r="F507" s="159" t="s">
        <v>26</v>
      </c>
      <c r="G507" s="159" t="s">
        <v>23</v>
      </c>
      <c r="H507" s="159" t="s">
        <v>34</v>
      </c>
      <c r="I507" s="178">
        <v>0</v>
      </c>
      <c r="J507" s="19"/>
    </row>
    <row r="508" spans="1:10" x14ac:dyDescent="0.25">
      <c r="A508" s="65" t="str">
        <f t="shared" si="7"/>
        <v>Cohort 201442887G4 (exclusief Den Haag)Man0 tot 23 jaarEritreaTotaal</v>
      </c>
      <c r="B508" s="159" t="s">
        <v>6</v>
      </c>
      <c r="C508" s="166">
        <v>42887</v>
      </c>
      <c r="D508" s="159" t="s">
        <v>15</v>
      </c>
      <c r="E508" s="159" t="s">
        <v>28</v>
      </c>
      <c r="F508" s="159" t="s">
        <v>26</v>
      </c>
      <c r="G508" s="159" t="s">
        <v>24</v>
      </c>
      <c r="H508" s="159" t="s">
        <v>8</v>
      </c>
      <c r="I508" s="178">
        <v>0</v>
      </c>
      <c r="J508" s="19"/>
    </row>
    <row r="509" spans="1:10" x14ac:dyDescent="0.25">
      <c r="A509" s="65" t="str">
        <f t="shared" si="7"/>
        <v>Cohort 201442887G4 (exclusief Den Haag)Man0 tot 23 jaarEritreaNT2-examen behaald</v>
      </c>
      <c r="B509" s="159" t="s">
        <v>6</v>
      </c>
      <c r="C509" s="166">
        <v>42887</v>
      </c>
      <c r="D509" s="159" t="s">
        <v>15</v>
      </c>
      <c r="E509" s="159" t="s">
        <v>28</v>
      </c>
      <c r="F509" s="159" t="s">
        <v>26</v>
      </c>
      <c r="G509" s="159" t="s">
        <v>24</v>
      </c>
      <c r="H509" s="159" t="s">
        <v>32</v>
      </c>
      <c r="I509" s="178">
        <v>0</v>
      </c>
      <c r="J509" s="19"/>
    </row>
    <row r="510" spans="1:10" x14ac:dyDescent="0.25">
      <c r="A510" s="65" t="str">
        <f t="shared" si="7"/>
        <v>Cohort 201442887G4 (exclusief Den Haag)Man0 tot 23 jaarEritreaInburgeringsexamen behaald</v>
      </c>
      <c r="B510" s="159" t="s">
        <v>6</v>
      </c>
      <c r="C510" s="166">
        <v>42887</v>
      </c>
      <c r="D510" s="159" t="s">
        <v>15</v>
      </c>
      <c r="E510" s="159" t="s">
        <v>28</v>
      </c>
      <c r="F510" s="159" t="s">
        <v>26</v>
      </c>
      <c r="G510" s="159" t="s">
        <v>24</v>
      </c>
      <c r="H510" s="159" t="s">
        <v>33</v>
      </c>
      <c r="I510" s="178">
        <v>0</v>
      </c>
      <c r="J510" s="19"/>
    </row>
    <row r="511" spans="1:10" x14ac:dyDescent="0.25">
      <c r="A511" s="65" t="str">
        <f t="shared" si="7"/>
        <v>Cohort 201442887G4 (exclusief Den Haag)Man0 tot 23 jaarEritreaHeeft geen examen behaald</v>
      </c>
      <c r="B511" s="159" t="s">
        <v>6</v>
      </c>
      <c r="C511" s="166">
        <v>42887</v>
      </c>
      <c r="D511" s="159" t="s">
        <v>15</v>
      </c>
      <c r="E511" s="159" t="s">
        <v>28</v>
      </c>
      <c r="F511" s="159" t="s">
        <v>26</v>
      </c>
      <c r="G511" s="159" t="s">
        <v>24</v>
      </c>
      <c r="H511" s="159" t="s">
        <v>34</v>
      </c>
      <c r="I511" s="178">
        <v>0</v>
      </c>
      <c r="J511" s="19"/>
    </row>
    <row r="512" spans="1:10" x14ac:dyDescent="0.25">
      <c r="A512" s="65" t="str">
        <f t="shared" si="7"/>
        <v>Cohort 201442887G4 (exclusief Den Haag)Man0 tot 23 jaarOverigTotaal</v>
      </c>
      <c r="B512" s="159" t="s">
        <v>6</v>
      </c>
      <c r="C512" s="166">
        <v>42887</v>
      </c>
      <c r="D512" s="159" t="s">
        <v>15</v>
      </c>
      <c r="E512" s="159" t="s">
        <v>28</v>
      </c>
      <c r="F512" s="159" t="s">
        <v>26</v>
      </c>
      <c r="G512" s="159" t="s">
        <v>25</v>
      </c>
      <c r="H512" s="159" t="s">
        <v>8</v>
      </c>
      <c r="I512" s="178">
        <v>5</v>
      </c>
      <c r="J512" s="19"/>
    </row>
    <row r="513" spans="1:10" x14ac:dyDescent="0.25">
      <c r="A513" s="65" t="str">
        <f t="shared" si="7"/>
        <v>Cohort 201442887G4 (exclusief Den Haag)Man0 tot 23 jaarOverigNT2-examen behaald</v>
      </c>
      <c r="B513" s="159" t="s">
        <v>6</v>
      </c>
      <c r="C513" s="166">
        <v>42887</v>
      </c>
      <c r="D513" s="159" t="s">
        <v>15</v>
      </c>
      <c r="E513" s="159" t="s">
        <v>28</v>
      </c>
      <c r="F513" s="159" t="s">
        <v>26</v>
      </c>
      <c r="G513" s="159" t="s">
        <v>25</v>
      </c>
      <c r="H513" s="159" t="s">
        <v>32</v>
      </c>
      <c r="I513" s="178">
        <v>0</v>
      </c>
      <c r="J513" s="19"/>
    </row>
    <row r="514" spans="1:10" x14ac:dyDescent="0.25">
      <c r="A514" s="65" t="str">
        <f t="shared" si="7"/>
        <v>Cohort 201442887G4 (exclusief Den Haag)Man0 tot 23 jaarOverigInburgeringsexamen behaald</v>
      </c>
      <c r="B514" s="159" t="s">
        <v>6</v>
      </c>
      <c r="C514" s="166">
        <v>42887</v>
      </c>
      <c r="D514" s="159" t="s">
        <v>15</v>
      </c>
      <c r="E514" s="159" t="s">
        <v>28</v>
      </c>
      <c r="F514" s="159" t="s">
        <v>26</v>
      </c>
      <c r="G514" s="159" t="s">
        <v>25</v>
      </c>
      <c r="H514" s="159" t="s">
        <v>33</v>
      </c>
      <c r="I514" s="178">
        <v>0</v>
      </c>
      <c r="J514" s="19"/>
    </row>
    <row r="515" spans="1:10" x14ac:dyDescent="0.25">
      <c r="A515" s="65" t="str">
        <f t="shared" si="7"/>
        <v>Cohort 201442887G4 (exclusief Den Haag)Man0 tot 23 jaarOverigHeeft geen examen behaald</v>
      </c>
      <c r="B515" s="159" t="s">
        <v>6</v>
      </c>
      <c r="C515" s="166">
        <v>42887</v>
      </c>
      <c r="D515" s="159" t="s">
        <v>15</v>
      </c>
      <c r="E515" s="159" t="s">
        <v>28</v>
      </c>
      <c r="F515" s="159" t="s">
        <v>26</v>
      </c>
      <c r="G515" s="159" t="s">
        <v>25</v>
      </c>
      <c r="H515" s="159" t="s">
        <v>34</v>
      </c>
      <c r="I515" s="178">
        <v>5</v>
      </c>
      <c r="J515" s="19"/>
    </row>
    <row r="516" spans="1:10" x14ac:dyDescent="0.25">
      <c r="A516" s="65" t="str">
        <f t="shared" si="7"/>
        <v>Cohort 201442887G4 (exclusief Den Haag)Man23 jaar of ouderTotaalTotaal</v>
      </c>
      <c r="B516" s="159" t="s">
        <v>6</v>
      </c>
      <c r="C516" s="166">
        <v>42887</v>
      </c>
      <c r="D516" s="159" t="s">
        <v>15</v>
      </c>
      <c r="E516" s="159" t="s">
        <v>28</v>
      </c>
      <c r="F516" s="159" t="s">
        <v>27</v>
      </c>
      <c r="G516" s="159" t="s">
        <v>8</v>
      </c>
      <c r="H516" s="159" t="s">
        <v>8</v>
      </c>
      <c r="I516" s="178">
        <v>180</v>
      </c>
      <c r="J516" s="19"/>
    </row>
    <row r="517" spans="1:10" x14ac:dyDescent="0.25">
      <c r="A517" s="65" t="str">
        <f t="shared" ref="A517:A580" si="8">B517&amp;C517&amp;D517&amp;E517&amp;F517&amp;G517&amp;H517</f>
        <v>Cohort 201442887G4 (exclusief Den Haag)Man23 jaar of ouderTotaalNT2-examen behaald</v>
      </c>
      <c r="B517" s="159" t="s">
        <v>6</v>
      </c>
      <c r="C517" s="166">
        <v>42887</v>
      </c>
      <c r="D517" s="159" t="s">
        <v>15</v>
      </c>
      <c r="E517" s="159" t="s">
        <v>28</v>
      </c>
      <c r="F517" s="159" t="s">
        <v>27</v>
      </c>
      <c r="G517" s="159" t="s">
        <v>8</v>
      </c>
      <c r="H517" s="159" t="s">
        <v>32</v>
      </c>
      <c r="I517" s="178">
        <v>15</v>
      </c>
      <c r="J517" s="19"/>
    </row>
    <row r="518" spans="1:10" x14ac:dyDescent="0.25">
      <c r="A518" s="65" t="str">
        <f t="shared" si="8"/>
        <v>Cohort 201442887G4 (exclusief Den Haag)Man23 jaar of ouderTotaalInburgeringsexamen behaald</v>
      </c>
      <c r="B518" s="159" t="s">
        <v>6</v>
      </c>
      <c r="C518" s="166">
        <v>42887</v>
      </c>
      <c r="D518" s="159" t="s">
        <v>15</v>
      </c>
      <c r="E518" s="159" t="s">
        <v>28</v>
      </c>
      <c r="F518" s="159" t="s">
        <v>27</v>
      </c>
      <c r="G518" s="159" t="s">
        <v>8</v>
      </c>
      <c r="H518" s="159" t="s">
        <v>33</v>
      </c>
      <c r="I518" s="178">
        <v>60</v>
      </c>
      <c r="J518" s="19"/>
    </row>
    <row r="519" spans="1:10" x14ac:dyDescent="0.25">
      <c r="A519" s="65" t="str">
        <f t="shared" si="8"/>
        <v>Cohort 201442887G4 (exclusief Den Haag)Man23 jaar of ouderTotaalHeeft geen examen behaald</v>
      </c>
      <c r="B519" s="159" t="s">
        <v>6</v>
      </c>
      <c r="C519" s="166">
        <v>42887</v>
      </c>
      <c r="D519" s="159" t="s">
        <v>15</v>
      </c>
      <c r="E519" s="159" t="s">
        <v>28</v>
      </c>
      <c r="F519" s="159" t="s">
        <v>27</v>
      </c>
      <c r="G519" s="159" t="s">
        <v>8</v>
      </c>
      <c r="H519" s="159" t="s">
        <v>34</v>
      </c>
      <c r="I519" s="178">
        <v>105</v>
      </c>
      <c r="J519" s="19"/>
    </row>
    <row r="520" spans="1:10" x14ac:dyDescent="0.25">
      <c r="A520" s="65" t="str">
        <f t="shared" si="8"/>
        <v>Cohort 201442887G4 (exclusief Den Haag)Man23 jaar of ouderSyriëTotaal</v>
      </c>
      <c r="B520" s="159" t="s">
        <v>6</v>
      </c>
      <c r="C520" s="166">
        <v>42887</v>
      </c>
      <c r="D520" s="159" t="s">
        <v>15</v>
      </c>
      <c r="E520" s="159" t="s">
        <v>28</v>
      </c>
      <c r="F520" s="159" t="s">
        <v>27</v>
      </c>
      <c r="G520" s="159" t="s">
        <v>23</v>
      </c>
      <c r="H520" s="159" t="s">
        <v>8</v>
      </c>
      <c r="I520" s="178">
        <v>55</v>
      </c>
      <c r="J520" s="19"/>
    </row>
    <row r="521" spans="1:10" x14ac:dyDescent="0.25">
      <c r="A521" s="65" t="str">
        <f t="shared" si="8"/>
        <v>Cohort 201442887G4 (exclusief Den Haag)Man23 jaar of ouderSyriëNT2-examen behaald</v>
      </c>
      <c r="B521" s="159" t="s">
        <v>6</v>
      </c>
      <c r="C521" s="166">
        <v>42887</v>
      </c>
      <c r="D521" s="159" t="s">
        <v>15</v>
      </c>
      <c r="E521" s="159" t="s">
        <v>28</v>
      </c>
      <c r="F521" s="159" t="s">
        <v>27</v>
      </c>
      <c r="G521" s="159" t="s">
        <v>23</v>
      </c>
      <c r="H521" s="159" t="s">
        <v>32</v>
      </c>
      <c r="I521" s="178">
        <v>10</v>
      </c>
      <c r="J521" s="19"/>
    </row>
    <row r="522" spans="1:10" x14ac:dyDescent="0.25">
      <c r="A522" s="65" t="str">
        <f t="shared" si="8"/>
        <v>Cohort 201442887G4 (exclusief Den Haag)Man23 jaar of ouderSyriëInburgeringsexamen behaald</v>
      </c>
      <c r="B522" s="159" t="s">
        <v>6</v>
      </c>
      <c r="C522" s="166">
        <v>42887</v>
      </c>
      <c r="D522" s="159" t="s">
        <v>15</v>
      </c>
      <c r="E522" s="159" t="s">
        <v>28</v>
      </c>
      <c r="F522" s="159" t="s">
        <v>27</v>
      </c>
      <c r="G522" s="159" t="s">
        <v>23</v>
      </c>
      <c r="H522" s="159" t="s">
        <v>33</v>
      </c>
      <c r="I522" s="178">
        <v>20</v>
      </c>
      <c r="J522" s="19"/>
    </row>
    <row r="523" spans="1:10" x14ac:dyDescent="0.25">
      <c r="A523" s="65" t="str">
        <f t="shared" si="8"/>
        <v>Cohort 201442887G4 (exclusief Den Haag)Man23 jaar of ouderSyriëHeeft geen examen behaald</v>
      </c>
      <c r="B523" s="159" t="s">
        <v>6</v>
      </c>
      <c r="C523" s="166">
        <v>42887</v>
      </c>
      <c r="D523" s="159" t="s">
        <v>15</v>
      </c>
      <c r="E523" s="159" t="s">
        <v>28</v>
      </c>
      <c r="F523" s="159" t="s">
        <v>27</v>
      </c>
      <c r="G523" s="159" t="s">
        <v>23</v>
      </c>
      <c r="H523" s="159" t="s">
        <v>34</v>
      </c>
      <c r="I523" s="178">
        <v>30</v>
      </c>
      <c r="J523" s="19"/>
    </row>
    <row r="524" spans="1:10" x14ac:dyDescent="0.25">
      <c r="A524" s="65" t="str">
        <f t="shared" si="8"/>
        <v>Cohort 201442887G4 (exclusief Den Haag)Man23 jaar of ouderEritreaTotaal</v>
      </c>
      <c r="B524" s="159" t="s">
        <v>6</v>
      </c>
      <c r="C524" s="166">
        <v>42887</v>
      </c>
      <c r="D524" s="159" t="s">
        <v>15</v>
      </c>
      <c r="E524" s="159" t="s">
        <v>28</v>
      </c>
      <c r="F524" s="159" t="s">
        <v>27</v>
      </c>
      <c r="G524" s="159" t="s">
        <v>24</v>
      </c>
      <c r="H524" s="159" t="s">
        <v>8</v>
      </c>
      <c r="I524" s="178">
        <v>20</v>
      </c>
      <c r="J524" s="19"/>
    </row>
    <row r="525" spans="1:10" x14ac:dyDescent="0.25">
      <c r="A525" s="65" t="str">
        <f t="shared" si="8"/>
        <v>Cohort 201442887G4 (exclusief Den Haag)Man23 jaar of ouderEritreaNT2-examen behaald</v>
      </c>
      <c r="B525" s="159" t="s">
        <v>6</v>
      </c>
      <c r="C525" s="166">
        <v>42887</v>
      </c>
      <c r="D525" s="159" t="s">
        <v>15</v>
      </c>
      <c r="E525" s="159" t="s">
        <v>28</v>
      </c>
      <c r="F525" s="159" t="s">
        <v>27</v>
      </c>
      <c r="G525" s="159" t="s">
        <v>24</v>
      </c>
      <c r="H525" s="159" t="s">
        <v>32</v>
      </c>
      <c r="I525" s="178">
        <v>0</v>
      </c>
      <c r="J525" s="19"/>
    </row>
    <row r="526" spans="1:10" x14ac:dyDescent="0.25">
      <c r="A526" s="65" t="str">
        <f t="shared" si="8"/>
        <v>Cohort 201442887G4 (exclusief Den Haag)Man23 jaar of ouderEritreaInburgeringsexamen behaald</v>
      </c>
      <c r="B526" s="159" t="s">
        <v>6</v>
      </c>
      <c r="C526" s="166">
        <v>42887</v>
      </c>
      <c r="D526" s="159" t="s">
        <v>15</v>
      </c>
      <c r="E526" s="159" t="s">
        <v>28</v>
      </c>
      <c r="F526" s="159" t="s">
        <v>27</v>
      </c>
      <c r="G526" s="159" t="s">
        <v>24</v>
      </c>
      <c r="H526" s="159" t="s">
        <v>33</v>
      </c>
      <c r="I526" s="178">
        <v>5</v>
      </c>
      <c r="J526" s="19"/>
    </row>
    <row r="527" spans="1:10" x14ac:dyDescent="0.25">
      <c r="A527" s="65" t="str">
        <f t="shared" si="8"/>
        <v>Cohort 201442887G4 (exclusief Den Haag)Man23 jaar of ouderEritreaHeeft geen examen behaald</v>
      </c>
      <c r="B527" s="159" t="s">
        <v>6</v>
      </c>
      <c r="C527" s="166">
        <v>42887</v>
      </c>
      <c r="D527" s="159" t="s">
        <v>15</v>
      </c>
      <c r="E527" s="159" t="s">
        <v>28</v>
      </c>
      <c r="F527" s="159" t="s">
        <v>27</v>
      </c>
      <c r="G527" s="159" t="s">
        <v>24</v>
      </c>
      <c r="H527" s="159" t="s">
        <v>34</v>
      </c>
      <c r="I527" s="178">
        <v>15</v>
      </c>
      <c r="J527" s="19"/>
    </row>
    <row r="528" spans="1:10" x14ac:dyDescent="0.25">
      <c r="A528" s="65" t="str">
        <f t="shared" si="8"/>
        <v>Cohort 201442887G4 (exclusief Den Haag)Man23 jaar of ouderOverigTotaal</v>
      </c>
      <c r="B528" s="159" t="s">
        <v>6</v>
      </c>
      <c r="C528" s="166">
        <v>42887</v>
      </c>
      <c r="D528" s="159" t="s">
        <v>15</v>
      </c>
      <c r="E528" s="159" t="s">
        <v>28</v>
      </c>
      <c r="F528" s="159" t="s">
        <v>27</v>
      </c>
      <c r="G528" s="159" t="s">
        <v>25</v>
      </c>
      <c r="H528" s="159" t="s">
        <v>8</v>
      </c>
      <c r="I528" s="178">
        <v>100</v>
      </c>
      <c r="J528" s="19"/>
    </row>
    <row r="529" spans="1:10" x14ac:dyDescent="0.25">
      <c r="A529" s="65" t="str">
        <f t="shared" si="8"/>
        <v>Cohort 201442887G4 (exclusief Den Haag)Man23 jaar of ouderOverigNT2-examen behaald</v>
      </c>
      <c r="B529" s="159" t="s">
        <v>6</v>
      </c>
      <c r="C529" s="166">
        <v>42887</v>
      </c>
      <c r="D529" s="159" t="s">
        <v>15</v>
      </c>
      <c r="E529" s="159" t="s">
        <v>28</v>
      </c>
      <c r="F529" s="159" t="s">
        <v>27</v>
      </c>
      <c r="G529" s="159" t="s">
        <v>25</v>
      </c>
      <c r="H529" s="159" t="s">
        <v>32</v>
      </c>
      <c r="I529" s="178">
        <v>10</v>
      </c>
      <c r="J529" s="19"/>
    </row>
    <row r="530" spans="1:10" x14ac:dyDescent="0.25">
      <c r="A530" s="65" t="str">
        <f t="shared" si="8"/>
        <v>Cohort 201442887G4 (exclusief Den Haag)Man23 jaar of ouderOverigInburgeringsexamen behaald</v>
      </c>
      <c r="B530" s="159" t="s">
        <v>6</v>
      </c>
      <c r="C530" s="166">
        <v>42887</v>
      </c>
      <c r="D530" s="159" t="s">
        <v>15</v>
      </c>
      <c r="E530" s="159" t="s">
        <v>28</v>
      </c>
      <c r="F530" s="159" t="s">
        <v>27</v>
      </c>
      <c r="G530" s="159" t="s">
        <v>25</v>
      </c>
      <c r="H530" s="159" t="s">
        <v>33</v>
      </c>
      <c r="I530" s="178">
        <v>35</v>
      </c>
      <c r="J530" s="19"/>
    </row>
    <row r="531" spans="1:10" x14ac:dyDescent="0.25">
      <c r="A531" s="65" t="str">
        <f t="shared" si="8"/>
        <v>Cohort 201442887G4 (exclusief Den Haag)Man23 jaar of ouderOverigHeeft geen examen behaald</v>
      </c>
      <c r="B531" s="159" t="s">
        <v>6</v>
      </c>
      <c r="C531" s="166">
        <v>42887</v>
      </c>
      <c r="D531" s="159" t="s">
        <v>15</v>
      </c>
      <c r="E531" s="159" t="s">
        <v>28</v>
      </c>
      <c r="F531" s="159" t="s">
        <v>27</v>
      </c>
      <c r="G531" s="159" t="s">
        <v>25</v>
      </c>
      <c r="H531" s="159" t="s">
        <v>34</v>
      </c>
      <c r="I531" s="178">
        <v>60</v>
      </c>
      <c r="J531" s="19"/>
    </row>
    <row r="532" spans="1:10" x14ac:dyDescent="0.25">
      <c r="A532" s="65" t="str">
        <f t="shared" si="8"/>
        <v>Cohort 201442887G4 (exclusief Den Haag)VrouwTotaalTotaalTotaal</v>
      </c>
      <c r="B532" s="159" t="s">
        <v>6</v>
      </c>
      <c r="C532" s="166">
        <v>42887</v>
      </c>
      <c r="D532" s="159" t="s">
        <v>15</v>
      </c>
      <c r="E532" s="159" t="s">
        <v>29</v>
      </c>
      <c r="F532" s="159" t="s">
        <v>8</v>
      </c>
      <c r="G532" s="159" t="s">
        <v>8</v>
      </c>
      <c r="H532" s="159" t="s">
        <v>8</v>
      </c>
      <c r="I532" s="178">
        <v>100</v>
      </c>
      <c r="J532" s="19"/>
    </row>
    <row r="533" spans="1:10" x14ac:dyDescent="0.25">
      <c r="A533" s="65" t="str">
        <f t="shared" si="8"/>
        <v>Cohort 201442887G4 (exclusief Den Haag)VrouwTotaalTotaalNT2-examen behaald</v>
      </c>
      <c r="B533" s="159" t="s">
        <v>6</v>
      </c>
      <c r="C533" s="166">
        <v>42887</v>
      </c>
      <c r="D533" s="159" t="s">
        <v>15</v>
      </c>
      <c r="E533" s="159" t="s">
        <v>29</v>
      </c>
      <c r="F533" s="159" t="s">
        <v>8</v>
      </c>
      <c r="G533" s="159" t="s">
        <v>8</v>
      </c>
      <c r="H533" s="159" t="s">
        <v>32</v>
      </c>
      <c r="I533" s="178">
        <v>10</v>
      </c>
      <c r="J533" s="19"/>
    </row>
    <row r="534" spans="1:10" x14ac:dyDescent="0.25">
      <c r="A534" s="65" t="str">
        <f t="shared" si="8"/>
        <v>Cohort 201442887G4 (exclusief Den Haag)VrouwTotaalTotaalInburgeringsexamen behaald</v>
      </c>
      <c r="B534" s="159" t="s">
        <v>6</v>
      </c>
      <c r="C534" s="166">
        <v>42887</v>
      </c>
      <c r="D534" s="159" t="s">
        <v>15</v>
      </c>
      <c r="E534" s="159" t="s">
        <v>29</v>
      </c>
      <c r="F534" s="159" t="s">
        <v>8</v>
      </c>
      <c r="G534" s="159" t="s">
        <v>8</v>
      </c>
      <c r="H534" s="159" t="s">
        <v>33</v>
      </c>
      <c r="I534" s="178">
        <v>30</v>
      </c>
      <c r="J534" s="19"/>
    </row>
    <row r="535" spans="1:10" x14ac:dyDescent="0.25">
      <c r="A535" s="65" t="str">
        <f t="shared" si="8"/>
        <v>Cohort 201442887G4 (exclusief Den Haag)VrouwTotaalTotaalHeeft geen examen behaald</v>
      </c>
      <c r="B535" s="159" t="s">
        <v>6</v>
      </c>
      <c r="C535" s="166">
        <v>42887</v>
      </c>
      <c r="D535" s="159" t="s">
        <v>15</v>
      </c>
      <c r="E535" s="159" t="s">
        <v>29</v>
      </c>
      <c r="F535" s="159" t="s">
        <v>8</v>
      </c>
      <c r="G535" s="159" t="s">
        <v>8</v>
      </c>
      <c r="H535" s="159" t="s">
        <v>34</v>
      </c>
      <c r="I535" s="178">
        <v>60</v>
      </c>
      <c r="J535" s="19"/>
    </row>
    <row r="536" spans="1:10" x14ac:dyDescent="0.25">
      <c r="A536" s="65" t="str">
        <f t="shared" si="8"/>
        <v>Cohort 201442887G4 (exclusief Den Haag)VrouwTotaalSyriëTotaal</v>
      </c>
      <c r="B536" s="159" t="s">
        <v>6</v>
      </c>
      <c r="C536" s="166">
        <v>42887</v>
      </c>
      <c r="D536" s="159" t="s">
        <v>15</v>
      </c>
      <c r="E536" s="159" t="s">
        <v>29</v>
      </c>
      <c r="F536" s="159" t="s">
        <v>8</v>
      </c>
      <c r="G536" s="159" t="s">
        <v>23</v>
      </c>
      <c r="H536" s="159" t="s">
        <v>8</v>
      </c>
      <c r="I536" s="178">
        <v>20</v>
      </c>
      <c r="J536" s="19"/>
    </row>
    <row r="537" spans="1:10" x14ac:dyDescent="0.25">
      <c r="A537" s="65" t="str">
        <f t="shared" si="8"/>
        <v>Cohort 201442887G4 (exclusief Den Haag)VrouwTotaalSyriëNT2-examen behaald</v>
      </c>
      <c r="B537" s="159" t="s">
        <v>6</v>
      </c>
      <c r="C537" s="166">
        <v>42887</v>
      </c>
      <c r="D537" s="159" t="s">
        <v>15</v>
      </c>
      <c r="E537" s="159" t="s">
        <v>29</v>
      </c>
      <c r="F537" s="159" t="s">
        <v>8</v>
      </c>
      <c r="G537" s="159" t="s">
        <v>23</v>
      </c>
      <c r="H537" s="159" t="s">
        <v>32</v>
      </c>
      <c r="I537" s="178">
        <v>5</v>
      </c>
      <c r="J537" s="19"/>
    </row>
    <row r="538" spans="1:10" x14ac:dyDescent="0.25">
      <c r="A538" s="65" t="str">
        <f t="shared" si="8"/>
        <v>Cohort 201442887G4 (exclusief Den Haag)VrouwTotaalSyriëInburgeringsexamen behaald</v>
      </c>
      <c r="B538" s="159" t="s">
        <v>6</v>
      </c>
      <c r="C538" s="166">
        <v>42887</v>
      </c>
      <c r="D538" s="159" t="s">
        <v>15</v>
      </c>
      <c r="E538" s="159" t="s">
        <v>29</v>
      </c>
      <c r="F538" s="159" t="s">
        <v>8</v>
      </c>
      <c r="G538" s="159" t="s">
        <v>23</v>
      </c>
      <c r="H538" s="159" t="s">
        <v>33</v>
      </c>
      <c r="I538" s="178">
        <v>5</v>
      </c>
      <c r="J538" s="19"/>
    </row>
    <row r="539" spans="1:10" x14ac:dyDescent="0.25">
      <c r="A539" s="65" t="str">
        <f t="shared" si="8"/>
        <v>Cohort 201442887G4 (exclusief Den Haag)VrouwTotaalSyriëHeeft geen examen behaald</v>
      </c>
      <c r="B539" s="159" t="s">
        <v>6</v>
      </c>
      <c r="C539" s="166">
        <v>42887</v>
      </c>
      <c r="D539" s="159" t="s">
        <v>15</v>
      </c>
      <c r="E539" s="159" t="s">
        <v>29</v>
      </c>
      <c r="F539" s="159" t="s">
        <v>8</v>
      </c>
      <c r="G539" s="159" t="s">
        <v>23</v>
      </c>
      <c r="H539" s="159" t="s">
        <v>34</v>
      </c>
      <c r="I539" s="178">
        <v>10</v>
      </c>
      <c r="J539" s="19"/>
    </row>
    <row r="540" spans="1:10" x14ac:dyDescent="0.25">
      <c r="A540" s="65" t="str">
        <f t="shared" si="8"/>
        <v>Cohort 201442887G4 (exclusief Den Haag)VrouwTotaalEritreaTotaal</v>
      </c>
      <c r="B540" s="159" t="s">
        <v>6</v>
      </c>
      <c r="C540" s="166">
        <v>42887</v>
      </c>
      <c r="D540" s="159" t="s">
        <v>15</v>
      </c>
      <c r="E540" s="159" t="s">
        <v>29</v>
      </c>
      <c r="F540" s="159" t="s">
        <v>8</v>
      </c>
      <c r="G540" s="159" t="s">
        <v>24</v>
      </c>
      <c r="H540" s="159" t="s">
        <v>8</v>
      </c>
      <c r="I540" s="178">
        <v>10</v>
      </c>
      <c r="J540" s="19"/>
    </row>
    <row r="541" spans="1:10" x14ac:dyDescent="0.25">
      <c r="A541" s="65" t="str">
        <f t="shared" si="8"/>
        <v>Cohort 201442887G4 (exclusief Den Haag)VrouwTotaalEritreaNT2-examen behaald</v>
      </c>
      <c r="B541" s="159" t="s">
        <v>6</v>
      </c>
      <c r="C541" s="166">
        <v>42887</v>
      </c>
      <c r="D541" s="159" t="s">
        <v>15</v>
      </c>
      <c r="E541" s="159" t="s">
        <v>29</v>
      </c>
      <c r="F541" s="159" t="s">
        <v>8</v>
      </c>
      <c r="G541" s="159" t="s">
        <v>24</v>
      </c>
      <c r="H541" s="159" t="s">
        <v>32</v>
      </c>
      <c r="I541" s="178">
        <v>0</v>
      </c>
      <c r="J541" s="19"/>
    </row>
    <row r="542" spans="1:10" x14ac:dyDescent="0.25">
      <c r="A542" s="65" t="str">
        <f t="shared" si="8"/>
        <v>Cohort 201442887G4 (exclusief Den Haag)VrouwTotaalEritreaInburgeringsexamen behaald</v>
      </c>
      <c r="B542" s="159" t="s">
        <v>6</v>
      </c>
      <c r="C542" s="166">
        <v>42887</v>
      </c>
      <c r="D542" s="159" t="s">
        <v>15</v>
      </c>
      <c r="E542" s="159" t="s">
        <v>29</v>
      </c>
      <c r="F542" s="159" t="s">
        <v>8</v>
      </c>
      <c r="G542" s="159" t="s">
        <v>24</v>
      </c>
      <c r="H542" s="159" t="s">
        <v>33</v>
      </c>
      <c r="I542" s="178">
        <v>5</v>
      </c>
      <c r="J542" s="19"/>
    </row>
    <row r="543" spans="1:10" x14ac:dyDescent="0.25">
      <c r="A543" s="65" t="str">
        <f t="shared" si="8"/>
        <v>Cohort 201442887G4 (exclusief Den Haag)VrouwTotaalEritreaHeeft geen examen behaald</v>
      </c>
      <c r="B543" s="159" t="s">
        <v>6</v>
      </c>
      <c r="C543" s="166">
        <v>42887</v>
      </c>
      <c r="D543" s="159" t="s">
        <v>15</v>
      </c>
      <c r="E543" s="159" t="s">
        <v>29</v>
      </c>
      <c r="F543" s="159" t="s">
        <v>8</v>
      </c>
      <c r="G543" s="159" t="s">
        <v>24</v>
      </c>
      <c r="H543" s="159" t="s">
        <v>34</v>
      </c>
      <c r="I543" s="178">
        <v>10</v>
      </c>
      <c r="J543" s="19"/>
    </row>
    <row r="544" spans="1:10" x14ac:dyDescent="0.25">
      <c r="A544" s="65" t="str">
        <f t="shared" si="8"/>
        <v>Cohort 201442887G4 (exclusief Den Haag)VrouwTotaalOverigTotaal</v>
      </c>
      <c r="B544" s="159" t="s">
        <v>6</v>
      </c>
      <c r="C544" s="166">
        <v>42887</v>
      </c>
      <c r="D544" s="159" t="s">
        <v>15</v>
      </c>
      <c r="E544" s="159" t="s">
        <v>29</v>
      </c>
      <c r="F544" s="159" t="s">
        <v>8</v>
      </c>
      <c r="G544" s="159" t="s">
        <v>25</v>
      </c>
      <c r="H544" s="159" t="s">
        <v>8</v>
      </c>
      <c r="I544" s="178">
        <v>65</v>
      </c>
      <c r="J544" s="19"/>
    </row>
    <row r="545" spans="1:10" x14ac:dyDescent="0.25">
      <c r="A545" s="65" t="str">
        <f t="shared" si="8"/>
        <v>Cohort 201442887G4 (exclusief Den Haag)VrouwTotaalOverigNT2-examen behaald</v>
      </c>
      <c r="B545" s="159" t="s">
        <v>6</v>
      </c>
      <c r="C545" s="166">
        <v>42887</v>
      </c>
      <c r="D545" s="159" t="s">
        <v>15</v>
      </c>
      <c r="E545" s="159" t="s">
        <v>29</v>
      </c>
      <c r="F545" s="159" t="s">
        <v>8</v>
      </c>
      <c r="G545" s="159" t="s">
        <v>25</v>
      </c>
      <c r="H545" s="159" t="s">
        <v>32</v>
      </c>
      <c r="I545" s="178">
        <v>5</v>
      </c>
      <c r="J545" s="19"/>
    </row>
    <row r="546" spans="1:10" x14ac:dyDescent="0.25">
      <c r="A546" s="65" t="str">
        <f t="shared" si="8"/>
        <v>Cohort 201442887G4 (exclusief Den Haag)VrouwTotaalOverigInburgeringsexamen behaald</v>
      </c>
      <c r="B546" s="159" t="s">
        <v>6</v>
      </c>
      <c r="C546" s="166">
        <v>42887</v>
      </c>
      <c r="D546" s="159" t="s">
        <v>15</v>
      </c>
      <c r="E546" s="159" t="s">
        <v>29</v>
      </c>
      <c r="F546" s="159" t="s">
        <v>8</v>
      </c>
      <c r="G546" s="159" t="s">
        <v>25</v>
      </c>
      <c r="H546" s="159" t="s">
        <v>33</v>
      </c>
      <c r="I546" s="178">
        <v>20</v>
      </c>
      <c r="J546" s="19"/>
    </row>
    <row r="547" spans="1:10" x14ac:dyDescent="0.25">
      <c r="A547" s="65" t="str">
        <f t="shared" si="8"/>
        <v>Cohort 201442887G4 (exclusief Den Haag)VrouwTotaalOverigHeeft geen examen behaald</v>
      </c>
      <c r="B547" s="159" t="s">
        <v>6</v>
      </c>
      <c r="C547" s="166">
        <v>42887</v>
      </c>
      <c r="D547" s="159" t="s">
        <v>15</v>
      </c>
      <c r="E547" s="159" t="s">
        <v>29</v>
      </c>
      <c r="F547" s="159" t="s">
        <v>8</v>
      </c>
      <c r="G547" s="159" t="s">
        <v>25</v>
      </c>
      <c r="H547" s="159" t="s">
        <v>34</v>
      </c>
      <c r="I547" s="178">
        <v>35</v>
      </c>
      <c r="J547" s="19"/>
    </row>
    <row r="548" spans="1:10" x14ac:dyDescent="0.25">
      <c r="A548" s="65" t="str">
        <f t="shared" si="8"/>
        <v>Cohort 201442887G4 (exclusief Den Haag)Vrouw0 tot 23 jaarTotaalTotaal</v>
      </c>
      <c r="B548" s="159" t="s">
        <v>6</v>
      </c>
      <c r="C548" s="166">
        <v>42887</v>
      </c>
      <c r="D548" s="159" t="s">
        <v>15</v>
      </c>
      <c r="E548" s="159" t="s">
        <v>29</v>
      </c>
      <c r="F548" s="159" t="s">
        <v>26</v>
      </c>
      <c r="G548" s="159" t="s">
        <v>8</v>
      </c>
      <c r="H548" s="159" t="s">
        <v>8</v>
      </c>
      <c r="I548" s="178">
        <v>10</v>
      </c>
      <c r="J548" s="19"/>
    </row>
    <row r="549" spans="1:10" x14ac:dyDescent="0.25">
      <c r="A549" s="65" t="str">
        <f t="shared" si="8"/>
        <v>Cohort 201442887G4 (exclusief Den Haag)Vrouw0 tot 23 jaarTotaalNT2-examen behaald</v>
      </c>
      <c r="B549" s="159" t="s">
        <v>6</v>
      </c>
      <c r="C549" s="166">
        <v>42887</v>
      </c>
      <c r="D549" s="159" t="s">
        <v>15</v>
      </c>
      <c r="E549" s="159" t="s">
        <v>29</v>
      </c>
      <c r="F549" s="159" t="s">
        <v>26</v>
      </c>
      <c r="G549" s="159" t="s">
        <v>8</v>
      </c>
      <c r="H549" s="159" t="s">
        <v>32</v>
      </c>
      <c r="I549" s="178">
        <v>0</v>
      </c>
      <c r="J549" s="19"/>
    </row>
    <row r="550" spans="1:10" x14ac:dyDescent="0.25">
      <c r="A550" s="65" t="str">
        <f t="shared" si="8"/>
        <v>Cohort 201442887G4 (exclusief Den Haag)Vrouw0 tot 23 jaarTotaalInburgeringsexamen behaald</v>
      </c>
      <c r="B550" s="159" t="s">
        <v>6</v>
      </c>
      <c r="C550" s="166">
        <v>42887</v>
      </c>
      <c r="D550" s="159" t="s">
        <v>15</v>
      </c>
      <c r="E550" s="159" t="s">
        <v>29</v>
      </c>
      <c r="F550" s="159" t="s">
        <v>26</v>
      </c>
      <c r="G550" s="159" t="s">
        <v>8</v>
      </c>
      <c r="H550" s="159" t="s">
        <v>33</v>
      </c>
      <c r="I550" s="178">
        <v>5</v>
      </c>
      <c r="J550" s="19"/>
    </row>
    <row r="551" spans="1:10" x14ac:dyDescent="0.25">
      <c r="A551" s="65" t="str">
        <f t="shared" si="8"/>
        <v>Cohort 201442887G4 (exclusief Den Haag)Vrouw0 tot 23 jaarTotaalHeeft geen examen behaald</v>
      </c>
      <c r="B551" s="159" t="s">
        <v>6</v>
      </c>
      <c r="C551" s="166">
        <v>42887</v>
      </c>
      <c r="D551" s="159" t="s">
        <v>15</v>
      </c>
      <c r="E551" s="159" t="s">
        <v>29</v>
      </c>
      <c r="F551" s="159" t="s">
        <v>26</v>
      </c>
      <c r="G551" s="159" t="s">
        <v>8</v>
      </c>
      <c r="H551" s="159" t="s">
        <v>34</v>
      </c>
      <c r="I551" s="178">
        <v>5</v>
      </c>
      <c r="J551" s="19"/>
    </row>
    <row r="552" spans="1:10" x14ac:dyDescent="0.25">
      <c r="A552" s="65" t="str">
        <f t="shared" si="8"/>
        <v>Cohort 201442887G4 (exclusief Den Haag)Vrouw0 tot 23 jaarSyriëTotaal</v>
      </c>
      <c r="B552" s="159" t="s">
        <v>6</v>
      </c>
      <c r="C552" s="166">
        <v>42887</v>
      </c>
      <c r="D552" s="159" t="s">
        <v>15</v>
      </c>
      <c r="E552" s="159" t="s">
        <v>29</v>
      </c>
      <c r="F552" s="159" t="s">
        <v>26</v>
      </c>
      <c r="G552" s="159" t="s">
        <v>23</v>
      </c>
      <c r="H552" s="159" t="s">
        <v>8</v>
      </c>
      <c r="I552" s="178">
        <v>5</v>
      </c>
      <c r="J552" s="19"/>
    </row>
    <row r="553" spans="1:10" x14ac:dyDescent="0.25">
      <c r="A553" s="65" t="str">
        <f t="shared" si="8"/>
        <v>Cohort 201442887G4 (exclusief Den Haag)Vrouw0 tot 23 jaarSyriëNT2-examen behaald</v>
      </c>
      <c r="B553" s="159" t="s">
        <v>6</v>
      </c>
      <c r="C553" s="166">
        <v>42887</v>
      </c>
      <c r="D553" s="159" t="s">
        <v>15</v>
      </c>
      <c r="E553" s="159" t="s">
        <v>29</v>
      </c>
      <c r="F553" s="159" t="s">
        <v>26</v>
      </c>
      <c r="G553" s="159" t="s">
        <v>23</v>
      </c>
      <c r="H553" s="159" t="s">
        <v>32</v>
      </c>
      <c r="I553" s="178">
        <v>0</v>
      </c>
      <c r="J553" s="19"/>
    </row>
    <row r="554" spans="1:10" x14ac:dyDescent="0.25">
      <c r="A554" s="65" t="str">
        <f t="shared" si="8"/>
        <v>Cohort 201442887G4 (exclusief Den Haag)Vrouw0 tot 23 jaarSyriëInburgeringsexamen behaald</v>
      </c>
      <c r="B554" s="159" t="s">
        <v>6</v>
      </c>
      <c r="C554" s="166">
        <v>42887</v>
      </c>
      <c r="D554" s="159" t="s">
        <v>15</v>
      </c>
      <c r="E554" s="159" t="s">
        <v>29</v>
      </c>
      <c r="F554" s="159" t="s">
        <v>26</v>
      </c>
      <c r="G554" s="159" t="s">
        <v>23</v>
      </c>
      <c r="H554" s="159" t="s">
        <v>33</v>
      </c>
      <c r="I554" s="178">
        <v>0</v>
      </c>
      <c r="J554" s="19"/>
    </row>
    <row r="555" spans="1:10" x14ac:dyDescent="0.25">
      <c r="A555" s="65" t="str">
        <f t="shared" si="8"/>
        <v>Cohort 201442887G4 (exclusief Den Haag)Vrouw0 tot 23 jaarSyriëHeeft geen examen behaald</v>
      </c>
      <c r="B555" s="159" t="s">
        <v>6</v>
      </c>
      <c r="C555" s="166">
        <v>42887</v>
      </c>
      <c r="D555" s="159" t="s">
        <v>15</v>
      </c>
      <c r="E555" s="159" t="s">
        <v>29</v>
      </c>
      <c r="F555" s="159" t="s">
        <v>26</v>
      </c>
      <c r="G555" s="159" t="s">
        <v>23</v>
      </c>
      <c r="H555" s="159" t="s">
        <v>34</v>
      </c>
      <c r="I555" s="178">
        <v>0</v>
      </c>
      <c r="J555" s="19"/>
    </row>
    <row r="556" spans="1:10" x14ac:dyDescent="0.25">
      <c r="A556" s="65" t="str">
        <f t="shared" si="8"/>
        <v>Cohort 201442887G4 (exclusief Den Haag)Vrouw0 tot 23 jaarEritreaTotaal</v>
      </c>
      <c r="B556" s="159" t="s">
        <v>6</v>
      </c>
      <c r="C556" s="166">
        <v>42887</v>
      </c>
      <c r="D556" s="159" t="s">
        <v>15</v>
      </c>
      <c r="E556" s="159" t="s">
        <v>29</v>
      </c>
      <c r="F556" s="159" t="s">
        <v>26</v>
      </c>
      <c r="G556" s="159" t="s">
        <v>24</v>
      </c>
      <c r="H556" s="159" t="s">
        <v>8</v>
      </c>
      <c r="I556" s="178">
        <v>0</v>
      </c>
      <c r="J556" s="19"/>
    </row>
    <row r="557" spans="1:10" x14ac:dyDescent="0.25">
      <c r="A557" s="65" t="str">
        <f t="shared" si="8"/>
        <v>Cohort 201442887G4 (exclusief Den Haag)Vrouw0 tot 23 jaarEritreaNT2-examen behaald</v>
      </c>
      <c r="B557" s="159" t="s">
        <v>6</v>
      </c>
      <c r="C557" s="166">
        <v>42887</v>
      </c>
      <c r="D557" s="159" t="s">
        <v>15</v>
      </c>
      <c r="E557" s="159" t="s">
        <v>29</v>
      </c>
      <c r="F557" s="159" t="s">
        <v>26</v>
      </c>
      <c r="G557" s="159" t="s">
        <v>24</v>
      </c>
      <c r="H557" s="159" t="s">
        <v>32</v>
      </c>
      <c r="I557" s="178">
        <v>0</v>
      </c>
      <c r="J557" s="19"/>
    </row>
    <row r="558" spans="1:10" x14ac:dyDescent="0.25">
      <c r="A558" s="65" t="str">
        <f t="shared" si="8"/>
        <v>Cohort 201442887G4 (exclusief Den Haag)Vrouw0 tot 23 jaarEritreaInburgeringsexamen behaald</v>
      </c>
      <c r="B558" s="159" t="s">
        <v>6</v>
      </c>
      <c r="C558" s="166">
        <v>42887</v>
      </c>
      <c r="D558" s="159" t="s">
        <v>15</v>
      </c>
      <c r="E558" s="159" t="s">
        <v>29</v>
      </c>
      <c r="F558" s="159" t="s">
        <v>26</v>
      </c>
      <c r="G558" s="159" t="s">
        <v>24</v>
      </c>
      <c r="H558" s="159" t="s">
        <v>33</v>
      </c>
      <c r="I558" s="178">
        <v>0</v>
      </c>
      <c r="J558" s="19"/>
    </row>
    <row r="559" spans="1:10" x14ac:dyDescent="0.25">
      <c r="A559" s="65" t="str">
        <f t="shared" si="8"/>
        <v>Cohort 201442887G4 (exclusief Den Haag)Vrouw0 tot 23 jaarEritreaHeeft geen examen behaald</v>
      </c>
      <c r="B559" s="159" t="s">
        <v>6</v>
      </c>
      <c r="C559" s="166">
        <v>42887</v>
      </c>
      <c r="D559" s="159" t="s">
        <v>15</v>
      </c>
      <c r="E559" s="159" t="s">
        <v>29</v>
      </c>
      <c r="F559" s="159" t="s">
        <v>26</v>
      </c>
      <c r="G559" s="159" t="s">
        <v>24</v>
      </c>
      <c r="H559" s="159" t="s">
        <v>34</v>
      </c>
      <c r="I559" s="178">
        <v>0</v>
      </c>
      <c r="J559" s="19"/>
    </row>
    <row r="560" spans="1:10" x14ac:dyDescent="0.25">
      <c r="A560" s="65" t="str">
        <f t="shared" si="8"/>
        <v>Cohort 201442887G4 (exclusief Den Haag)Vrouw0 tot 23 jaarOverigTotaal</v>
      </c>
      <c r="B560" s="159" t="s">
        <v>6</v>
      </c>
      <c r="C560" s="166">
        <v>42887</v>
      </c>
      <c r="D560" s="159" t="s">
        <v>15</v>
      </c>
      <c r="E560" s="159" t="s">
        <v>29</v>
      </c>
      <c r="F560" s="159" t="s">
        <v>26</v>
      </c>
      <c r="G560" s="159" t="s">
        <v>25</v>
      </c>
      <c r="H560" s="159" t="s">
        <v>8</v>
      </c>
      <c r="I560" s="178">
        <v>5</v>
      </c>
      <c r="J560" s="19"/>
    </row>
    <row r="561" spans="1:10" x14ac:dyDescent="0.25">
      <c r="A561" s="65" t="str">
        <f t="shared" si="8"/>
        <v>Cohort 201442887G4 (exclusief Den Haag)Vrouw0 tot 23 jaarOverigNT2-examen behaald</v>
      </c>
      <c r="B561" s="159" t="s">
        <v>6</v>
      </c>
      <c r="C561" s="166">
        <v>42887</v>
      </c>
      <c r="D561" s="159" t="s">
        <v>15</v>
      </c>
      <c r="E561" s="159" t="s">
        <v>29</v>
      </c>
      <c r="F561" s="159" t="s">
        <v>26</v>
      </c>
      <c r="G561" s="159" t="s">
        <v>25</v>
      </c>
      <c r="H561" s="159" t="s">
        <v>32</v>
      </c>
      <c r="I561" s="178">
        <v>0</v>
      </c>
      <c r="J561" s="19"/>
    </row>
    <row r="562" spans="1:10" x14ac:dyDescent="0.25">
      <c r="A562" s="65" t="str">
        <f t="shared" si="8"/>
        <v>Cohort 201442887G4 (exclusief Den Haag)Vrouw0 tot 23 jaarOverigInburgeringsexamen behaald</v>
      </c>
      <c r="B562" s="159" t="s">
        <v>6</v>
      </c>
      <c r="C562" s="166">
        <v>42887</v>
      </c>
      <c r="D562" s="159" t="s">
        <v>15</v>
      </c>
      <c r="E562" s="159" t="s">
        <v>29</v>
      </c>
      <c r="F562" s="159" t="s">
        <v>26</v>
      </c>
      <c r="G562" s="159" t="s">
        <v>25</v>
      </c>
      <c r="H562" s="159" t="s">
        <v>33</v>
      </c>
      <c r="I562" s="178">
        <v>5</v>
      </c>
      <c r="J562" s="19"/>
    </row>
    <row r="563" spans="1:10" x14ac:dyDescent="0.25">
      <c r="A563" s="65" t="str">
        <f t="shared" si="8"/>
        <v>Cohort 201442887G4 (exclusief Den Haag)Vrouw0 tot 23 jaarOverigHeeft geen examen behaald</v>
      </c>
      <c r="B563" s="159" t="s">
        <v>6</v>
      </c>
      <c r="C563" s="166">
        <v>42887</v>
      </c>
      <c r="D563" s="159" t="s">
        <v>15</v>
      </c>
      <c r="E563" s="159" t="s">
        <v>29</v>
      </c>
      <c r="F563" s="159" t="s">
        <v>26</v>
      </c>
      <c r="G563" s="159" t="s">
        <v>25</v>
      </c>
      <c r="H563" s="159" t="s">
        <v>34</v>
      </c>
      <c r="I563" s="178">
        <v>0</v>
      </c>
      <c r="J563" s="19"/>
    </row>
    <row r="564" spans="1:10" x14ac:dyDescent="0.25">
      <c r="A564" s="65" t="str">
        <f t="shared" si="8"/>
        <v>Cohort 201442887G4 (exclusief Den Haag)Vrouw23 jaar of ouderTotaalTotaal</v>
      </c>
      <c r="B564" s="159" t="s">
        <v>6</v>
      </c>
      <c r="C564" s="166">
        <v>42887</v>
      </c>
      <c r="D564" s="159" t="s">
        <v>15</v>
      </c>
      <c r="E564" s="159" t="s">
        <v>29</v>
      </c>
      <c r="F564" s="159" t="s">
        <v>27</v>
      </c>
      <c r="G564" s="159" t="s">
        <v>8</v>
      </c>
      <c r="H564" s="159" t="s">
        <v>8</v>
      </c>
      <c r="I564" s="178">
        <v>90</v>
      </c>
      <c r="J564" s="19"/>
    </row>
    <row r="565" spans="1:10" x14ac:dyDescent="0.25">
      <c r="A565" s="65" t="str">
        <f t="shared" si="8"/>
        <v>Cohort 201442887G4 (exclusief Den Haag)Vrouw23 jaar of ouderTotaalNT2-examen behaald</v>
      </c>
      <c r="B565" s="159" t="s">
        <v>6</v>
      </c>
      <c r="C565" s="166">
        <v>42887</v>
      </c>
      <c r="D565" s="159" t="s">
        <v>15</v>
      </c>
      <c r="E565" s="159" t="s">
        <v>29</v>
      </c>
      <c r="F565" s="159" t="s">
        <v>27</v>
      </c>
      <c r="G565" s="159" t="s">
        <v>8</v>
      </c>
      <c r="H565" s="159" t="s">
        <v>32</v>
      </c>
      <c r="I565" s="178">
        <v>10</v>
      </c>
      <c r="J565" s="19"/>
    </row>
    <row r="566" spans="1:10" x14ac:dyDescent="0.25">
      <c r="A566" s="65" t="str">
        <f t="shared" si="8"/>
        <v>Cohort 201442887G4 (exclusief Den Haag)Vrouw23 jaar of ouderTotaalInburgeringsexamen behaald</v>
      </c>
      <c r="B566" s="159" t="s">
        <v>6</v>
      </c>
      <c r="C566" s="166">
        <v>42887</v>
      </c>
      <c r="D566" s="159" t="s">
        <v>15</v>
      </c>
      <c r="E566" s="159" t="s">
        <v>29</v>
      </c>
      <c r="F566" s="159" t="s">
        <v>27</v>
      </c>
      <c r="G566" s="159" t="s">
        <v>8</v>
      </c>
      <c r="H566" s="159" t="s">
        <v>33</v>
      </c>
      <c r="I566" s="178">
        <v>25</v>
      </c>
      <c r="J566" s="19"/>
    </row>
    <row r="567" spans="1:10" x14ac:dyDescent="0.25">
      <c r="A567" s="65" t="str">
        <f t="shared" si="8"/>
        <v>Cohort 201442887G4 (exclusief Den Haag)Vrouw23 jaar of ouderTotaalHeeft geen examen behaald</v>
      </c>
      <c r="B567" s="159" t="s">
        <v>6</v>
      </c>
      <c r="C567" s="166">
        <v>42887</v>
      </c>
      <c r="D567" s="159" t="s">
        <v>15</v>
      </c>
      <c r="E567" s="159" t="s">
        <v>29</v>
      </c>
      <c r="F567" s="159" t="s">
        <v>27</v>
      </c>
      <c r="G567" s="159" t="s">
        <v>8</v>
      </c>
      <c r="H567" s="159" t="s">
        <v>34</v>
      </c>
      <c r="I567" s="178">
        <v>55</v>
      </c>
      <c r="J567" s="19"/>
    </row>
    <row r="568" spans="1:10" x14ac:dyDescent="0.25">
      <c r="A568" s="65" t="str">
        <f t="shared" si="8"/>
        <v>Cohort 201442887G4 (exclusief Den Haag)Vrouw23 jaar of ouderSyriëTotaal</v>
      </c>
      <c r="B568" s="159" t="s">
        <v>6</v>
      </c>
      <c r="C568" s="166">
        <v>42887</v>
      </c>
      <c r="D568" s="159" t="s">
        <v>15</v>
      </c>
      <c r="E568" s="159" t="s">
        <v>29</v>
      </c>
      <c r="F568" s="159" t="s">
        <v>27</v>
      </c>
      <c r="G568" s="159" t="s">
        <v>23</v>
      </c>
      <c r="H568" s="159" t="s">
        <v>8</v>
      </c>
      <c r="I568" s="178">
        <v>20</v>
      </c>
      <c r="J568" s="19"/>
    </row>
    <row r="569" spans="1:10" x14ac:dyDescent="0.25">
      <c r="A569" s="65" t="str">
        <f t="shared" si="8"/>
        <v>Cohort 201442887G4 (exclusief Den Haag)Vrouw23 jaar of ouderSyriëNT2-examen behaald</v>
      </c>
      <c r="B569" s="159" t="s">
        <v>6</v>
      </c>
      <c r="C569" s="166">
        <v>42887</v>
      </c>
      <c r="D569" s="159" t="s">
        <v>15</v>
      </c>
      <c r="E569" s="159" t="s">
        <v>29</v>
      </c>
      <c r="F569" s="159" t="s">
        <v>27</v>
      </c>
      <c r="G569" s="159" t="s">
        <v>23</v>
      </c>
      <c r="H569" s="159" t="s">
        <v>32</v>
      </c>
      <c r="I569" s="178">
        <v>5</v>
      </c>
      <c r="J569" s="19"/>
    </row>
    <row r="570" spans="1:10" x14ac:dyDescent="0.25">
      <c r="A570" s="65" t="str">
        <f t="shared" si="8"/>
        <v>Cohort 201442887G4 (exclusief Den Haag)Vrouw23 jaar of ouderSyriëInburgeringsexamen behaald</v>
      </c>
      <c r="B570" s="159" t="s">
        <v>6</v>
      </c>
      <c r="C570" s="166">
        <v>42887</v>
      </c>
      <c r="D570" s="159" t="s">
        <v>15</v>
      </c>
      <c r="E570" s="159" t="s">
        <v>29</v>
      </c>
      <c r="F570" s="159" t="s">
        <v>27</v>
      </c>
      <c r="G570" s="159" t="s">
        <v>23</v>
      </c>
      <c r="H570" s="159" t="s">
        <v>33</v>
      </c>
      <c r="I570" s="178">
        <v>5</v>
      </c>
      <c r="J570" s="19"/>
    </row>
    <row r="571" spans="1:10" x14ac:dyDescent="0.25">
      <c r="A571" s="65" t="str">
        <f t="shared" si="8"/>
        <v>Cohort 201442887G4 (exclusief Den Haag)Vrouw23 jaar of ouderSyriëHeeft geen examen behaald</v>
      </c>
      <c r="B571" s="159" t="s">
        <v>6</v>
      </c>
      <c r="C571" s="166">
        <v>42887</v>
      </c>
      <c r="D571" s="159" t="s">
        <v>15</v>
      </c>
      <c r="E571" s="159" t="s">
        <v>29</v>
      </c>
      <c r="F571" s="159" t="s">
        <v>27</v>
      </c>
      <c r="G571" s="159" t="s">
        <v>23</v>
      </c>
      <c r="H571" s="159" t="s">
        <v>34</v>
      </c>
      <c r="I571" s="178">
        <v>10</v>
      </c>
      <c r="J571" s="19"/>
    </row>
    <row r="572" spans="1:10" x14ac:dyDescent="0.25">
      <c r="A572" s="65" t="str">
        <f t="shared" si="8"/>
        <v>Cohort 201442887G4 (exclusief Den Haag)Vrouw23 jaar of ouderEritreaTotaal</v>
      </c>
      <c r="B572" s="159" t="s">
        <v>6</v>
      </c>
      <c r="C572" s="166">
        <v>42887</v>
      </c>
      <c r="D572" s="159" t="s">
        <v>15</v>
      </c>
      <c r="E572" s="159" t="s">
        <v>29</v>
      </c>
      <c r="F572" s="159" t="s">
        <v>27</v>
      </c>
      <c r="G572" s="159" t="s">
        <v>24</v>
      </c>
      <c r="H572" s="159" t="s">
        <v>8</v>
      </c>
      <c r="I572" s="178">
        <v>10</v>
      </c>
      <c r="J572" s="19"/>
    </row>
    <row r="573" spans="1:10" x14ac:dyDescent="0.25">
      <c r="A573" s="65" t="str">
        <f t="shared" si="8"/>
        <v>Cohort 201442887G4 (exclusief Den Haag)Vrouw23 jaar of ouderEritreaNT2-examen behaald</v>
      </c>
      <c r="B573" s="159" t="s">
        <v>6</v>
      </c>
      <c r="C573" s="166">
        <v>42887</v>
      </c>
      <c r="D573" s="159" t="s">
        <v>15</v>
      </c>
      <c r="E573" s="159" t="s">
        <v>29</v>
      </c>
      <c r="F573" s="159" t="s">
        <v>27</v>
      </c>
      <c r="G573" s="159" t="s">
        <v>24</v>
      </c>
      <c r="H573" s="159" t="s">
        <v>32</v>
      </c>
      <c r="I573" s="178">
        <v>0</v>
      </c>
      <c r="J573" s="19"/>
    </row>
    <row r="574" spans="1:10" x14ac:dyDescent="0.25">
      <c r="A574" s="65" t="str">
        <f t="shared" si="8"/>
        <v>Cohort 201442887G4 (exclusief Den Haag)Vrouw23 jaar of ouderEritreaInburgeringsexamen behaald</v>
      </c>
      <c r="B574" s="159" t="s">
        <v>6</v>
      </c>
      <c r="C574" s="166">
        <v>42887</v>
      </c>
      <c r="D574" s="159" t="s">
        <v>15</v>
      </c>
      <c r="E574" s="159" t="s">
        <v>29</v>
      </c>
      <c r="F574" s="159" t="s">
        <v>27</v>
      </c>
      <c r="G574" s="159" t="s">
        <v>24</v>
      </c>
      <c r="H574" s="159" t="s">
        <v>33</v>
      </c>
      <c r="I574" s="178">
        <v>5</v>
      </c>
      <c r="J574" s="19"/>
    </row>
    <row r="575" spans="1:10" x14ac:dyDescent="0.25">
      <c r="A575" s="65" t="str">
        <f t="shared" si="8"/>
        <v>Cohort 201442887G4 (exclusief Den Haag)Vrouw23 jaar of ouderEritreaHeeft geen examen behaald</v>
      </c>
      <c r="B575" s="159" t="s">
        <v>6</v>
      </c>
      <c r="C575" s="166">
        <v>42887</v>
      </c>
      <c r="D575" s="159" t="s">
        <v>15</v>
      </c>
      <c r="E575" s="159" t="s">
        <v>29</v>
      </c>
      <c r="F575" s="159" t="s">
        <v>27</v>
      </c>
      <c r="G575" s="159" t="s">
        <v>24</v>
      </c>
      <c r="H575" s="159" t="s">
        <v>34</v>
      </c>
      <c r="I575" s="178">
        <v>10</v>
      </c>
      <c r="J575" s="19"/>
    </row>
    <row r="576" spans="1:10" x14ac:dyDescent="0.25">
      <c r="A576" s="65" t="str">
        <f t="shared" si="8"/>
        <v>Cohort 201442887G4 (exclusief Den Haag)Vrouw23 jaar of ouderOverigTotaal</v>
      </c>
      <c r="B576" s="159" t="s">
        <v>6</v>
      </c>
      <c r="C576" s="166">
        <v>42887</v>
      </c>
      <c r="D576" s="159" t="s">
        <v>15</v>
      </c>
      <c r="E576" s="159" t="s">
        <v>29</v>
      </c>
      <c r="F576" s="159" t="s">
        <v>27</v>
      </c>
      <c r="G576" s="159" t="s">
        <v>25</v>
      </c>
      <c r="H576" s="159" t="s">
        <v>8</v>
      </c>
      <c r="I576" s="178">
        <v>60</v>
      </c>
      <c r="J576" s="19"/>
    </row>
    <row r="577" spans="1:10" x14ac:dyDescent="0.25">
      <c r="A577" s="65" t="str">
        <f t="shared" si="8"/>
        <v>Cohort 201442887G4 (exclusief Den Haag)Vrouw23 jaar of ouderOverigNT2-examen behaald</v>
      </c>
      <c r="B577" s="159" t="s">
        <v>6</v>
      </c>
      <c r="C577" s="166">
        <v>42887</v>
      </c>
      <c r="D577" s="159" t="s">
        <v>15</v>
      </c>
      <c r="E577" s="159" t="s">
        <v>29</v>
      </c>
      <c r="F577" s="159" t="s">
        <v>27</v>
      </c>
      <c r="G577" s="159" t="s">
        <v>25</v>
      </c>
      <c r="H577" s="159" t="s">
        <v>32</v>
      </c>
      <c r="I577" s="178">
        <v>5</v>
      </c>
      <c r="J577" s="19"/>
    </row>
    <row r="578" spans="1:10" x14ac:dyDescent="0.25">
      <c r="A578" s="65" t="str">
        <f t="shared" si="8"/>
        <v>Cohort 201442887G4 (exclusief Den Haag)Vrouw23 jaar of ouderOverigInburgeringsexamen behaald</v>
      </c>
      <c r="B578" s="159" t="s">
        <v>6</v>
      </c>
      <c r="C578" s="166">
        <v>42887</v>
      </c>
      <c r="D578" s="159" t="s">
        <v>15</v>
      </c>
      <c r="E578" s="159" t="s">
        <v>29</v>
      </c>
      <c r="F578" s="159" t="s">
        <v>27</v>
      </c>
      <c r="G578" s="159" t="s">
        <v>25</v>
      </c>
      <c r="H578" s="159" t="s">
        <v>33</v>
      </c>
      <c r="I578" s="178">
        <v>20</v>
      </c>
      <c r="J578" s="19"/>
    </row>
    <row r="579" spans="1:10" x14ac:dyDescent="0.25">
      <c r="A579" s="65" t="str">
        <f t="shared" si="8"/>
        <v>Cohort 201442887G4 (exclusief Den Haag)Vrouw23 jaar of ouderOverigHeeft geen examen behaald</v>
      </c>
      <c r="B579" s="159" t="s">
        <v>6</v>
      </c>
      <c r="C579" s="166">
        <v>42887</v>
      </c>
      <c r="D579" s="159" t="s">
        <v>15</v>
      </c>
      <c r="E579" s="159" t="s">
        <v>29</v>
      </c>
      <c r="F579" s="159" t="s">
        <v>27</v>
      </c>
      <c r="G579" s="159" t="s">
        <v>25</v>
      </c>
      <c r="H579" s="159" t="s">
        <v>34</v>
      </c>
      <c r="I579" s="178">
        <v>35</v>
      </c>
      <c r="J579" s="19"/>
    </row>
    <row r="580" spans="1:10" x14ac:dyDescent="0.25">
      <c r="A580" s="65" t="str">
        <f t="shared" si="8"/>
        <v>Cohort 201542522Den HaagTotaalTotaalTotaalTotaal</v>
      </c>
      <c r="B580" s="159" t="s">
        <v>16</v>
      </c>
      <c r="C580" s="166">
        <v>42522</v>
      </c>
      <c r="D580" s="159" t="s">
        <v>7</v>
      </c>
      <c r="E580" s="159" t="s">
        <v>8</v>
      </c>
      <c r="F580" s="159" t="s">
        <v>8</v>
      </c>
      <c r="G580" s="159" t="s">
        <v>8</v>
      </c>
      <c r="H580" s="159" t="s">
        <v>8</v>
      </c>
      <c r="I580" s="178">
        <v>560</v>
      </c>
      <c r="J580" s="19"/>
    </row>
    <row r="581" spans="1:10" x14ac:dyDescent="0.25">
      <c r="A581" s="65" t="str">
        <f t="shared" ref="A581:A644" si="9">B581&amp;C581&amp;D581&amp;E581&amp;F581&amp;G581&amp;H581</f>
        <v>Cohort 201542522Den HaagTotaalTotaalTotaalNT2-examen behaald</v>
      </c>
      <c r="B581" s="159" t="s">
        <v>16</v>
      </c>
      <c r="C581" s="166">
        <v>42522</v>
      </c>
      <c r="D581" s="159" t="s">
        <v>7</v>
      </c>
      <c r="E581" s="159" t="s">
        <v>8</v>
      </c>
      <c r="F581" s="159" t="s">
        <v>8</v>
      </c>
      <c r="G581" s="159" t="s">
        <v>8</v>
      </c>
      <c r="H581" s="159" t="s">
        <v>32</v>
      </c>
      <c r="I581" s="178">
        <v>10</v>
      </c>
      <c r="J581" s="19"/>
    </row>
    <row r="582" spans="1:10" x14ac:dyDescent="0.25">
      <c r="A582" s="65" t="str">
        <f t="shared" si="9"/>
        <v>Cohort 201542522Den HaagTotaalTotaalTotaalInburgeringsexamen behaald</v>
      </c>
      <c r="B582" s="159" t="s">
        <v>16</v>
      </c>
      <c r="C582" s="166">
        <v>42522</v>
      </c>
      <c r="D582" s="159" t="s">
        <v>7</v>
      </c>
      <c r="E582" s="159" t="s">
        <v>8</v>
      </c>
      <c r="F582" s="159" t="s">
        <v>8</v>
      </c>
      <c r="G582" s="159" t="s">
        <v>8</v>
      </c>
      <c r="H582" s="159" t="s">
        <v>33</v>
      </c>
      <c r="I582" s="178">
        <v>20</v>
      </c>
      <c r="J582" s="19"/>
    </row>
    <row r="583" spans="1:10" x14ac:dyDescent="0.25">
      <c r="A583" s="65" t="str">
        <f t="shared" si="9"/>
        <v>Cohort 201542522Den HaagTotaalTotaalTotaalHeeft geen examen behaald</v>
      </c>
      <c r="B583" s="159" t="s">
        <v>16</v>
      </c>
      <c r="C583" s="166">
        <v>42522</v>
      </c>
      <c r="D583" s="159" t="s">
        <v>7</v>
      </c>
      <c r="E583" s="159" t="s">
        <v>8</v>
      </c>
      <c r="F583" s="159" t="s">
        <v>8</v>
      </c>
      <c r="G583" s="159" t="s">
        <v>8</v>
      </c>
      <c r="H583" s="159" t="s">
        <v>34</v>
      </c>
      <c r="I583" s="178">
        <v>525</v>
      </c>
      <c r="J583" s="19"/>
    </row>
    <row r="584" spans="1:10" x14ac:dyDescent="0.25">
      <c r="A584" s="65" t="str">
        <f t="shared" si="9"/>
        <v>Cohort 201542522Den HaagTotaalTotaalSyriëTotaal</v>
      </c>
      <c r="B584" s="159" t="s">
        <v>16</v>
      </c>
      <c r="C584" s="166">
        <v>42522</v>
      </c>
      <c r="D584" s="159" t="s">
        <v>7</v>
      </c>
      <c r="E584" s="159" t="s">
        <v>8</v>
      </c>
      <c r="F584" s="159" t="s">
        <v>8</v>
      </c>
      <c r="G584" s="159" t="s">
        <v>23</v>
      </c>
      <c r="H584" s="159" t="s">
        <v>8</v>
      </c>
      <c r="I584" s="178">
        <v>230</v>
      </c>
      <c r="J584" s="19"/>
    </row>
    <row r="585" spans="1:10" x14ac:dyDescent="0.25">
      <c r="A585" s="65" t="str">
        <f t="shared" si="9"/>
        <v>Cohort 201542522Den HaagTotaalTotaalSyriëNT2-examen behaald</v>
      </c>
      <c r="B585" s="159" t="s">
        <v>16</v>
      </c>
      <c r="C585" s="166">
        <v>42522</v>
      </c>
      <c r="D585" s="159" t="s">
        <v>7</v>
      </c>
      <c r="E585" s="159" t="s">
        <v>8</v>
      </c>
      <c r="F585" s="159" t="s">
        <v>8</v>
      </c>
      <c r="G585" s="159" t="s">
        <v>23</v>
      </c>
      <c r="H585" s="159" t="s">
        <v>32</v>
      </c>
      <c r="I585" s="178">
        <v>10</v>
      </c>
      <c r="J585" s="19"/>
    </row>
    <row r="586" spans="1:10" x14ac:dyDescent="0.25">
      <c r="A586" s="65" t="str">
        <f t="shared" si="9"/>
        <v>Cohort 201542522Den HaagTotaalTotaalSyriëInburgeringsexamen behaald</v>
      </c>
      <c r="B586" s="159" t="s">
        <v>16</v>
      </c>
      <c r="C586" s="166">
        <v>42522</v>
      </c>
      <c r="D586" s="159" t="s">
        <v>7</v>
      </c>
      <c r="E586" s="159" t="s">
        <v>8</v>
      </c>
      <c r="F586" s="159" t="s">
        <v>8</v>
      </c>
      <c r="G586" s="159" t="s">
        <v>23</v>
      </c>
      <c r="H586" s="159" t="s">
        <v>33</v>
      </c>
      <c r="I586" s="178">
        <v>15</v>
      </c>
      <c r="J586" s="19"/>
    </row>
    <row r="587" spans="1:10" x14ac:dyDescent="0.25">
      <c r="A587" s="65" t="str">
        <f t="shared" si="9"/>
        <v>Cohort 201542522Den HaagTotaalTotaalSyriëHeeft geen examen behaald</v>
      </c>
      <c r="B587" s="159" t="s">
        <v>16</v>
      </c>
      <c r="C587" s="166">
        <v>42522</v>
      </c>
      <c r="D587" s="159" t="s">
        <v>7</v>
      </c>
      <c r="E587" s="159" t="s">
        <v>8</v>
      </c>
      <c r="F587" s="159" t="s">
        <v>8</v>
      </c>
      <c r="G587" s="159" t="s">
        <v>23</v>
      </c>
      <c r="H587" s="159" t="s">
        <v>34</v>
      </c>
      <c r="I587" s="178">
        <v>210</v>
      </c>
      <c r="J587" s="19"/>
    </row>
    <row r="588" spans="1:10" x14ac:dyDescent="0.25">
      <c r="A588" s="65" t="str">
        <f t="shared" si="9"/>
        <v>Cohort 201542522Den HaagTotaalTotaalEritreaTotaal</v>
      </c>
      <c r="B588" s="159" t="s">
        <v>16</v>
      </c>
      <c r="C588" s="166">
        <v>42522</v>
      </c>
      <c r="D588" s="159" t="s">
        <v>7</v>
      </c>
      <c r="E588" s="159" t="s">
        <v>8</v>
      </c>
      <c r="F588" s="159" t="s">
        <v>8</v>
      </c>
      <c r="G588" s="159" t="s">
        <v>24</v>
      </c>
      <c r="H588" s="159" t="s">
        <v>8</v>
      </c>
      <c r="I588" s="178">
        <v>230</v>
      </c>
      <c r="J588" s="19"/>
    </row>
    <row r="589" spans="1:10" x14ac:dyDescent="0.25">
      <c r="A589" s="65" t="str">
        <f t="shared" si="9"/>
        <v>Cohort 201542522Den HaagTotaalTotaalEritreaNT2-examen behaald</v>
      </c>
      <c r="B589" s="159" t="s">
        <v>16</v>
      </c>
      <c r="C589" s="166">
        <v>42522</v>
      </c>
      <c r="D589" s="159" t="s">
        <v>7</v>
      </c>
      <c r="E589" s="159" t="s">
        <v>8</v>
      </c>
      <c r="F589" s="159" t="s">
        <v>8</v>
      </c>
      <c r="G589" s="159" t="s">
        <v>24</v>
      </c>
      <c r="H589" s="159" t="s">
        <v>32</v>
      </c>
      <c r="I589" s="178">
        <v>0</v>
      </c>
      <c r="J589" s="19"/>
    </row>
    <row r="590" spans="1:10" x14ac:dyDescent="0.25">
      <c r="A590" s="65" t="str">
        <f t="shared" si="9"/>
        <v>Cohort 201542522Den HaagTotaalTotaalEritreaInburgeringsexamen behaald</v>
      </c>
      <c r="B590" s="159" t="s">
        <v>16</v>
      </c>
      <c r="C590" s="166">
        <v>42522</v>
      </c>
      <c r="D590" s="159" t="s">
        <v>7</v>
      </c>
      <c r="E590" s="159" t="s">
        <v>8</v>
      </c>
      <c r="F590" s="159" t="s">
        <v>8</v>
      </c>
      <c r="G590" s="159" t="s">
        <v>24</v>
      </c>
      <c r="H590" s="159" t="s">
        <v>33</v>
      </c>
      <c r="I590" s="178">
        <v>5</v>
      </c>
      <c r="J590" s="19"/>
    </row>
    <row r="591" spans="1:10" x14ac:dyDescent="0.25">
      <c r="A591" s="65" t="str">
        <f t="shared" si="9"/>
        <v>Cohort 201542522Den HaagTotaalTotaalEritreaHeeft geen examen behaald</v>
      </c>
      <c r="B591" s="159" t="s">
        <v>16</v>
      </c>
      <c r="C591" s="166">
        <v>42522</v>
      </c>
      <c r="D591" s="159" t="s">
        <v>7</v>
      </c>
      <c r="E591" s="159" t="s">
        <v>8</v>
      </c>
      <c r="F591" s="159" t="s">
        <v>8</v>
      </c>
      <c r="G591" s="159" t="s">
        <v>24</v>
      </c>
      <c r="H591" s="159" t="s">
        <v>34</v>
      </c>
      <c r="I591" s="178">
        <v>225</v>
      </c>
      <c r="J591" s="19"/>
    </row>
    <row r="592" spans="1:10" x14ac:dyDescent="0.25">
      <c r="A592" s="65" t="str">
        <f t="shared" si="9"/>
        <v>Cohort 201542522Den HaagTotaalTotaalOverigTotaal</v>
      </c>
      <c r="B592" s="159" t="s">
        <v>16</v>
      </c>
      <c r="C592" s="166">
        <v>42522</v>
      </c>
      <c r="D592" s="159" t="s">
        <v>7</v>
      </c>
      <c r="E592" s="159" t="s">
        <v>8</v>
      </c>
      <c r="F592" s="159" t="s">
        <v>8</v>
      </c>
      <c r="G592" s="159" t="s">
        <v>25</v>
      </c>
      <c r="H592" s="159" t="s">
        <v>8</v>
      </c>
      <c r="I592" s="178">
        <v>100</v>
      </c>
      <c r="J592" s="19"/>
    </row>
    <row r="593" spans="1:10" x14ac:dyDescent="0.25">
      <c r="A593" s="65" t="str">
        <f t="shared" si="9"/>
        <v>Cohort 201542522Den HaagTotaalTotaalOverigNT2-examen behaald</v>
      </c>
      <c r="B593" s="159" t="s">
        <v>16</v>
      </c>
      <c r="C593" s="166">
        <v>42522</v>
      </c>
      <c r="D593" s="159" t="s">
        <v>7</v>
      </c>
      <c r="E593" s="159" t="s">
        <v>8</v>
      </c>
      <c r="F593" s="159" t="s">
        <v>8</v>
      </c>
      <c r="G593" s="159" t="s">
        <v>25</v>
      </c>
      <c r="H593" s="159" t="s">
        <v>32</v>
      </c>
      <c r="I593" s="178">
        <v>0</v>
      </c>
      <c r="J593" s="19"/>
    </row>
    <row r="594" spans="1:10" x14ac:dyDescent="0.25">
      <c r="A594" s="65" t="str">
        <f t="shared" si="9"/>
        <v>Cohort 201542522Den HaagTotaalTotaalOverigInburgeringsexamen behaald</v>
      </c>
      <c r="B594" s="159" t="s">
        <v>16</v>
      </c>
      <c r="C594" s="166">
        <v>42522</v>
      </c>
      <c r="D594" s="159" t="s">
        <v>7</v>
      </c>
      <c r="E594" s="159" t="s">
        <v>8</v>
      </c>
      <c r="F594" s="159" t="s">
        <v>8</v>
      </c>
      <c r="G594" s="159" t="s">
        <v>25</v>
      </c>
      <c r="H594" s="159" t="s">
        <v>33</v>
      </c>
      <c r="I594" s="178">
        <v>5</v>
      </c>
      <c r="J594" s="19"/>
    </row>
    <row r="595" spans="1:10" x14ac:dyDescent="0.25">
      <c r="A595" s="65" t="str">
        <f t="shared" si="9"/>
        <v>Cohort 201542522Den HaagTotaalTotaalOverigHeeft geen examen behaald</v>
      </c>
      <c r="B595" s="159" t="s">
        <v>16</v>
      </c>
      <c r="C595" s="166">
        <v>42522</v>
      </c>
      <c r="D595" s="159" t="s">
        <v>7</v>
      </c>
      <c r="E595" s="159" t="s">
        <v>8</v>
      </c>
      <c r="F595" s="159" t="s">
        <v>8</v>
      </c>
      <c r="G595" s="159" t="s">
        <v>25</v>
      </c>
      <c r="H595" s="159" t="s">
        <v>34</v>
      </c>
      <c r="I595" s="178">
        <v>95</v>
      </c>
      <c r="J595" s="19"/>
    </row>
    <row r="596" spans="1:10" x14ac:dyDescent="0.25">
      <c r="A596" s="65" t="str">
        <f t="shared" si="9"/>
        <v>Cohort 201542522Den HaagTotaal0 tot 23 jaarTotaalTotaal</v>
      </c>
      <c r="B596" s="159" t="s">
        <v>16</v>
      </c>
      <c r="C596" s="166">
        <v>42522</v>
      </c>
      <c r="D596" s="159" t="s">
        <v>7</v>
      </c>
      <c r="E596" s="159" t="s">
        <v>8</v>
      </c>
      <c r="F596" s="159" t="s">
        <v>26</v>
      </c>
      <c r="G596" s="159" t="s">
        <v>8</v>
      </c>
      <c r="H596" s="159" t="s">
        <v>8</v>
      </c>
      <c r="I596" s="178">
        <v>90</v>
      </c>
      <c r="J596" s="19"/>
    </row>
    <row r="597" spans="1:10" x14ac:dyDescent="0.25">
      <c r="A597" s="65" t="str">
        <f t="shared" si="9"/>
        <v>Cohort 201542522Den HaagTotaal0 tot 23 jaarTotaalNT2-examen behaald</v>
      </c>
      <c r="B597" s="159" t="s">
        <v>16</v>
      </c>
      <c r="C597" s="166">
        <v>42522</v>
      </c>
      <c r="D597" s="159" t="s">
        <v>7</v>
      </c>
      <c r="E597" s="159" t="s">
        <v>8</v>
      </c>
      <c r="F597" s="159" t="s">
        <v>26</v>
      </c>
      <c r="G597" s="159" t="s">
        <v>8</v>
      </c>
      <c r="H597" s="159" t="s">
        <v>32</v>
      </c>
      <c r="I597" s="178">
        <v>0</v>
      </c>
      <c r="J597" s="19"/>
    </row>
    <row r="598" spans="1:10" x14ac:dyDescent="0.25">
      <c r="A598" s="65" t="str">
        <f t="shared" si="9"/>
        <v>Cohort 201542522Den HaagTotaal0 tot 23 jaarTotaalInburgeringsexamen behaald</v>
      </c>
      <c r="B598" s="159" t="s">
        <v>16</v>
      </c>
      <c r="C598" s="166">
        <v>42522</v>
      </c>
      <c r="D598" s="159" t="s">
        <v>7</v>
      </c>
      <c r="E598" s="159" t="s">
        <v>8</v>
      </c>
      <c r="F598" s="159" t="s">
        <v>26</v>
      </c>
      <c r="G598" s="159" t="s">
        <v>8</v>
      </c>
      <c r="H598" s="159" t="s">
        <v>33</v>
      </c>
      <c r="I598" s="178">
        <v>5</v>
      </c>
      <c r="J598" s="19"/>
    </row>
    <row r="599" spans="1:10" x14ac:dyDescent="0.25">
      <c r="A599" s="65" t="str">
        <f t="shared" si="9"/>
        <v>Cohort 201542522Den HaagTotaal0 tot 23 jaarTotaalHeeft geen examen behaald</v>
      </c>
      <c r="B599" s="159" t="s">
        <v>16</v>
      </c>
      <c r="C599" s="166">
        <v>42522</v>
      </c>
      <c r="D599" s="159" t="s">
        <v>7</v>
      </c>
      <c r="E599" s="159" t="s">
        <v>8</v>
      </c>
      <c r="F599" s="159" t="s">
        <v>26</v>
      </c>
      <c r="G599" s="159" t="s">
        <v>8</v>
      </c>
      <c r="H599" s="159" t="s">
        <v>34</v>
      </c>
      <c r="I599" s="178">
        <v>90</v>
      </c>
      <c r="J599" s="19"/>
    </row>
    <row r="600" spans="1:10" x14ac:dyDescent="0.25">
      <c r="A600" s="65" t="str">
        <f t="shared" si="9"/>
        <v>Cohort 201542522Den HaagTotaal0 tot 23 jaarSyriëTotaal</v>
      </c>
      <c r="B600" s="159" t="s">
        <v>16</v>
      </c>
      <c r="C600" s="166">
        <v>42522</v>
      </c>
      <c r="D600" s="159" t="s">
        <v>7</v>
      </c>
      <c r="E600" s="159" t="s">
        <v>8</v>
      </c>
      <c r="F600" s="159" t="s">
        <v>26</v>
      </c>
      <c r="G600" s="159" t="s">
        <v>23</v>
      </c>
      <c r="H600" s="159" t="s">
        <v>8</v>
      </c>
      <c r="I600" s="178">
        <v>30</v>
      </c>
      <c r="J600" s="19"/>
    </row>
    <row r="601" spans="1:10" x14ac:dyDescent="0.25">
      <c r="A601" s="65" t="str">
        <f t="shared" si="9"/>
        <v>Cohort 201542522Den HaagTotaal0 tot 23 jaarSyriëNT2-examen behaald</v>
      </c>
      <c r="B601" s="159" t="s">
        <v>16</v>
      </c>
      <c r="C601" s="166">
        <v>42522</v>
      </c>
      <c r="D601" s="159" t="s">
        <v>7</v>
      </c>
      <c r="E601" s="159" t="s">
        <v>8</v>
      </c>
      <c r="F601" s="159" t="s">
        <v>26</v>
      </c>
      <c r="G601" s="159" t="s">
        <v>23</v>
      </c>
      <c r="H601" s="159" t="s">
        <v>32</v>
      </c>
      <c r="I601" s="178">
        <v>0</v>
      </c>
      <c r="J601" s="19"/>
    </row>
    <row r="602" spans="1:10" x14ac:dyDescent="0.25">
      <c r="A602" s="65" t="str">
        <f t="shared" si="9"/>
        <v>Cohort 201542522Den HaagTotaal0 tot 23 jaarSyriëInburgeringsexamen behaald</v>
      </c>
      <c r="B602" s="159" t="s">
        <v>16</v>
      </c>
      <c r="C602" s="166">
        <v>42522</v>
      </c>
      <c r="D602" s="159" t="s">
        <v>7</v>
      </c>
      <c r="E602" s="159" t="s">
        <v>8</v>
      </c>
      <c r="F602" s="159" t="s">
        <v>26</v>
      </c>
      <c r="G602" s="159" t="s">
        <v>23</v>
      </c>
      <c r="H602" s="159" t="s">
        <v>33</v>
      </c>
      <c r="I602" s="178">
        <v>0</v>
      </c>
      <c r="J602" s="19"/>
    </row>
    <row r="603" spans="1:10" x14ac:dyDescent="0.25">
      <c r="A603" s="65" t="str">
        <f t="shared" si="9"/>
        <v>Cohort 201542522Den HaagTotaal0 tot 23 jaarSyriëHeeft geen examen behaald</v>
      </c>
      <c r="B603" s="159" t="s">
        <v>16</v>
      </c>
      <c r="C603" s="166">
        <v>42522</v>
      </c>
      <c r="D603" s="159" t="s">
        <v>7</v>
      </c>
      <c r="E603" s="159" t="s">
        <v>8</v>
      </c>
      <c r="F603" s="159" t="s">
        <v>26</v>
      </c>
      <c r="G603" s="159" t="s">
        <v>23</v>
      </c>
      <c r="H603" s="159" t="s">
        <v>34</v>
      </c>
      <c r="I603" s="178">
        <v>30</v>
      </c>
      <c r="J603" s="19"/>
    </row>
    <row r="604" spans="1:10" x14ac:dyDescent="0.25">
      <c r="A604" s="65" t="str">
        <f t="shared" si="9"/>
        <v>Cohort 201542522Den HaagTotaal0 tot 23 jaarEritreaTotaal</v>
      </c>
      <c r="B604" s="159" t="s">
        <v>16</v>
      </c>
      <c r="C604" s="166">
        <v>42522</v>
      </c>
      <c r="D604" s="159" t="s">
        <v>7</v>
      </c>
      <c r="E604" s="159" t="s">
        <v>8</v>
      </c>
      <c r="F604" s="159" t="s">
        <v>26</v>
      </c>
      <c r="G604" s="159" t="s">
        <v>24</v>
      </c>
      <c r="H604" s="159" t="s">
        <v>8</v>
      </c>
      <c r="I604" s="178">
        <v>50</v>
      </c>
      <c r="J604" s="19"/>
    </row>
    <row r="605" spans="1:10" x14ac:dyDescent="0.25">
      <c r="A605" s="65" t="str">
        <f t="shared" si="9"/>
        <v>Cohort 201542522Den HaagTotaal0 tot 23 jaarEritreaNT2-examen behaald</v>
      </c>
      <c r="B605" s="159" t="s">
        <v>16</v>
      </c>
      <c r="C605" s="166">
        <v>42522</v>
      </c>
      <c r="D605" s="159" t="s">
        <v>7</v>
      </c>
      <c r="E605" s="159" t="s">
        <v>8</v>
      </c>
      <c r="F605" s="159" t="s">
        <v>26</v>
      </c>
      <c r="G605" s="159" t="s">
        <v>24</v>
      </c>
      <c r="H605" s="159" t="s">
        <v>32</v>
      </c>
      <c r="I605" s="178">
        <v>0</v>
      </c>
      <c r="J605" s="19"/>
    </row>
    <row r="606" spans="1:10" x14ac:dyDescent="0.25">
      <c r="A606" s="65" t="str">
        <f t="shared" si="9"/>
        <v>Cohort 201542522Den HaagTotaal0 tot 23 jaarEritreaInburgeringsexamen behaald</v>
      </c>
      <c r="B606" s="159" t="s">
        <v>16</v>
      </c>
      <c r="C606" s="166">
        <v>42522</v>
      </c>
      <c r="D606" s="159" t="s">
        <v>7</v>
      </c>
      <c r="E606" s="159" t="s">
        <v>8</v>
      </c>
      <c r="F606" s="159" t="s">
        <v>26</v>
      </c>
      <c r="G606" s="159" t="s">
        <v>24</v>
      </c>
      <c r="H606" s="159" t="s">
        <v>33</v>
      </c>
      <c r="I606" s="178">
        <v>0</v>
      </c>
      <c r="J606" s="19"/>
    </row>
    <row r="607" spans="1:10" x14ac:dyDescent="0.25">
      <c r="A607" s="65" t="str">
        <f t="shared" si="9"/>
        <v>Cohort 201542522Den HaagTotaal0 tot 23 jaarEritreaHeeft geen examen behaald</v>
      </c>
      <c r="B607" s="159" t="s">
        <v>16</v>
      </c>
      <c r="C607" s="166">
        <v>42522</v>
      </c>
      <c r="D607" s="159" t="s">
        <v>7</v>
      </c>
      <c r="E607" s="159" t="s">
        <v>8</v>
      </c>
      <c r="F607" s="159" t="s">
        <v>26</v>
      </c>
      <c r="G607" s="159" t="s">
        <v>24</v>
      </c>
      <c r="H607" s="159" t="s">
        <v>34</v>
      </c>
      <c r="I607" s="178">
        <v>45</v>
      </c>
      <c r="J607" s="19"/>
    </row>
    <row r="608" spans="1:10" x14ac:dyDescent="0.25">
      <c r="A608" s="65" t="str">
        <f t="shared" si="9"/>
        <v>Cohort 201542522Den HaagTotaal0 tot 23 jaarOverigTotaal</v>
      </c>
      <c r="B608" s="159" t="s">
        <v>16</v>
      </c>
      <c r="C608" s="166">
        <v>42522</v>
      </c>
      <c r="D608" s="159" t="s">
        <v>7</v>
      </c>
      <c r="E608" s="159" t="s">
        <v>8</v>
      </c>
      <c r="F608" s="159" t="s">
        <v>26</v>
      </c>
      <c r="G608" s="159" t="s">
        <v>25</v>
      </c>
      <c r="H608" s="159" t="s">
        <v>8</v>
      </c>
      <c r="I608" s="178">
        <v>10</v>
      </c>
      <c r="J608" s="19"/>
    </row>
    <row r="609" spans="1:10" x14ac:dyDescent="0.25">
      <c r="A609" s="65" t="str">
        <f t="shared" si="9"/>
        <v>Cohort 201542522Den HaagTotaal0 tot 23 jaarOverigNT2-examen behaald</v>
      </c>
      <c r="B609" s="159" t="s">
        <v>16</v>
      </c>
      <c r="C609" s="166">
        <v>42522</v>
      </c>
      <c r="D609" s="159" t="s">
        <v>7</v>
      </c>
      <c r="E609" s="159" t="s">
        <v>8</v>
      </c>
      <c r="F609" s="159" t="s">
        <v>26</v>
      </c>
      <c r="G609" s="159" t="s">
        <v>25</v>
      </c>
      <c r="H609" s="159" t="s">
        <v>32</v>
      </c>
      <c r="I609" s="178">
        <v>0</v>
      </c>
      <c r="J609" s="19"/>
    </row>
    <row r="610" spans="1:10" x14ac:dyDescent="0.25">
      <c r="A610" s="65" t="str">
        <f t="shared" si="9"/>
        <v>Cohort 201542522Den HaagTotaal0 tot 23 jaarOverigInburgeringsexamen behaald</v>
      </c>
      <c r="B610" s="159" t="s">
        <v>16</v>
      </c>
      <c r="C610" s="166">
        <v>42522</v>
      </c>
      <c r="D610" s="159" t="s">
        <v>7</v>
      </c>
      <c r="E610" s="159" t="s">
        <v>8</v>
      </c>
      <c r="F610" s="159" t="s">
        <v>26</v>
      </c>
      <c r="G610" s="159" t="s">
        <v>25</v>
      </c>
      <c r="H610" s="159" t="s">
        <v>33</v>
      </c>
      <c r="I610" s="178">
        <v>0</v>
      </c>
      <c r="J610" s="19"/>
    </row>
    <row r="611" spans="1:10" x14ac:dyDescent="0.25">
      <c r="A611" s="65" t="str">
        <f t="shared" si="9"/>
        <v>Cohort 201542522Den HaagTotaal0 tot 23 jaarOverigHeeft geen examen behaald</v>
      </c>
      <c r="B611" s="159" t="s">
        <v>16</v>
      </c>
      <c r="C611" s="166">
        <v>42522</v>
      </c>
      <c r="D611" s="159" t="s">
        <v>7</v>
      </c>
      <c r="E611" s="159" t="s">
        <v>8</v>
      </c>
      <c r="F611" s="159" t="s">
        <v>26</v>
      </c>
      <c r="G611" s="159" t="s">
        <v>25</v>
      </c>
      <c r="H611" s="159" t="s">
        <v>34</v>
      </c>
      <c r="I611" s="178">
        <v>10</v>
      </c>
      <c r="J611" s="19"/>
    </row>
    <row r="612" spans="1:10" x14ac:dyDescent="0.25">
      <c r="A612" s="65" t="str">
        <f t="shared" si="9"/>
        <v>Cohort 201542522Den HaagTotaal23 jaar of ouderTotaalTotaal</v>
      </c>
      <c r="B612" s="159" t="s">
        <v>16</v>
      </c>
      <c r="C612" s="166">
        <v>42522</v>
      </c>
      <c r="D612" s="159" t="s">
        <v>7</v>
      </c>
      <c r="E612" s="159" t="s">
        <v>8</v>
      </c>
      <c r="F612" s="159" t="s">
        <v>27</v>
      </c>
      <c r="G612" s="159" t="s">
        <v>8</v>
      </c>
      <c r="H612" s="159" t="s">
        <v>8</v>
      </c>
      <c r="I612" s="178">
        <v>465</v>
      </c>
      <c r="J612" s="19"/>
    </row>
    <row r="613" spans="1:10" x14ac:dyDescent="0.25">
      <c r="A613" s="65" t="str">
        <f t="shared" si="9"/>
        <v>Cohort 201542522Den HaagTotaal23 jaar of ouderTotaalNT2-examen behaald</v>
      </c>
      <c r="B613" s="159" t="s">
        <v>16</v>
      </c>
      <c r="C613" s="166">
        <v>42522</v>
      </c>
      <c r="D613" s="159" t="s">
        <v>7</v>
      </c>
      <c r="E613" s="159" t="s">
        <v>8</v>
      </c>
      <c r="F613" s="159" t="s">
        <v>27</v>
      </c>
      <c r="G613" s="159" t="s">
        <v>8</v>
      </c>
      <c r="H613" s="159" t="s">
        <v>32</v>
      </c>
      <c r="I613" s="178">
        <v>10</v>
      </c>
      <c r="J613" s="19"/>
    </row>
    <row r="614" spans="1:10" x14ac:dyDescent="0.25">
      <c r="A614" s="65" t="str">
        <f t="shared" si="9"/>
        <v>Cohort 201542522Den HaagTotaal23 jaar of ouderTotaalInburgeringsexamen behaald</v>
      </c>
      <c r="B614" s="159" t="s">
        <v>16</v>
      </c>
      <c r="C614" s="166">
        <v>42522</v>
      </c>
      <c r="D614" s="159" t="s">
        <v>7</v>
      </c>
      <c r="E614" s="159" t="s">
        <v>8</v>
      </c>
      <c r="F614" s="159" t="s">
        <v>27</v>
      </c>
      <c r="G614" s="159" t="s">
        <v>8</v>
      </c>
      <c r="H614" s="159" t="s">
        <v>33</v>
      </c>
      <c r="I614" s="178">
        <v>20</v>
      </c>
      <c r="J614" s="19"/>
    </row>
    <row r="615" spans="1:10" x14ac:dyDescent="0.25">
      <c r="A615" s="65" t="str">
        <f t="shared" si="9"/>
        <v>Cohort 201542522Den HaagTotaal23 jaar of ouderTotaalHeeft geen examen behaald</v>
      </c>
      <c r="B615" s="159" t="s">
        <v>16</v>
      </c>
      <c r="C615" s="166">
        <v>42522</v>
      </c>
      <c r="D615" s="159" t="s">
        <v>7</v>
      </c>
      <c r="E615" s="159" t="s">
        <v>8</v>
      </c>
      <c r="F615" s="159" t="s">
        <v>27</v>
      </c>
      <c r="G615" s="159" t="s">
        <v>8</v>
      </c>
      <c r="H615" s="159" t="s">
        <v>34</v>
      </c>
      <c r="I615" s="178">
        <v>440</v>
      </c>
      <c r="J615" s="19"/>
    </row>
    <row r="616" spans="1:10" x14ac:dyDescent="0.25">
      <c r="A616" s="65" t="str">
        <f t="shared" si="9"/>
        <v>Cohort 201542522Den HaagTotaal23 jaar of ouderSyriëTotaal</v>
      </c>
      <c r="B616" s="159" t="s">
        <v>16</v>
      </c>
      <c r="C616" s="166">
        <v>42522</v>
      </c>
      <c r="D616" s="159" t="s">
        <v>7</v>
      </c>
      <c r="E616" s="159" t="s">
        <v>8</v>
      </c>
      <c r="F616" s="159" t="s">
        <v>27</v>
      </c>
      <c r="G616" s="159" t="s">
        <v>23</v>
      </c>
      <c r="H616" s="159" t="s">
        <v>8</v>
      </c>
      <c r="I616" s="178">
        <v>200</v>
      </c>
      <c r="J616" s="19"/>
    </row>
    <row r="617" spans="1:10" x14ac:dyDescent="0.25">
      <c r="A617" s="65" t="str">
        <f t="shared" si="9"/>
        <v>Cohort 201542522Den HaagTotaal23 jaar of ouderSyriëNT2-examen behaald</v>
      </c>
      <c r="B617" s="159" t="s">
        <v>16</v>
      </c>
      <c r="C617" s="166">
        <v>42522</v>
      </c>
      <c r="D617" s="159" t="s">
        <v>7</v>
      </c>
      <c r="E617" s="159" t="s">
        <v>8</v>
      </c>
      <c r="F617" s="159" t="s">
        <v>27</v>
      </c>
      <c r="G617" s="159" t="s">
        <v>23</v>
      </c>
      <c r="H617" s="159" t="s">
        <v>32</v>
      </c>
      <c r="I617" s="178">
        <v>5</v>
      </c>
      <c r="J617" s="19"/>
    </row>
    <row r="618" spans="1:10" x14ac:dyDescent="0.25">
      <c r="A618" s="65" t="str">
        <f t="shared" si="9"/>
        <v>Cohort 201542522Den HaagTotaal23 jaar of ouderSyriëInburgeringsexamen behaald</v>
      </c>
      <c r="B618" s="159" t="s">
        <v>16</v>
      </c>
      <c r="C618" s="166">
        <v>42522</v>
      </c>
      <c r="D618" s="159" t="s">
        <v>7</v>
      </c>
      <c r="E618" s="159" t="s">
        <v>8</v>
      </c>
      <c r="F618" s="159" t="s">
        <v>27</v>
      </c>
      <c r="G618" s="159" t="s">
        <v>23</v>
      </c>
      <c r="H618" s="159" t="s">
        <v>33</v>
      </c>
      <c r="I618" s="178">
        <v>10</v>
      </c>
      <c r="J618" s="19"/>
    </row>
    <row r="619" spans="1:10" x14ac:dyDescent="0.25">
      <c r="A619" s="65" t="str">
        <f t="shared" si="9"/>
        <v>Cohort 201542522Den HaagTotaal23 jaar of ouderSyriëHeeft geen examen behaald</v>
      </c>
      <c r="B619" s="159" t="s">
        <v>16</v>
      </c>
      <c r="C619" s="166">
        <v>42522</v>
      </c>
      <c r="D619" s="159" t="s">
        <v>7</v>
      </c>
      <c r="E619" s="159" t="s">
        <v>8</v>
      </c>
      <c r="F619" s="159" t="s">
        <v>27</v>
      </c>
      <c r="G619" s="159" t="s">
        <v>23</v>
      </c>
      <c r="H619" s="159" t="s">
        <v>34</v>
      </c>
      <c r="I619" s="178">
        <v>180</v>
      </c>
      <c r="J619" s="19"/>
    </row>
    <row r="620" spans="1:10" x14ac:dyDescent="0.25">
      <c r="A620" s="65" t="str">
        <f t="shared" si="9"/>
        <v>Cohort 201542522Den HaagTotaal23 jaar of ouderEritreaTotaal</v>
      </c>
      <c r="B620" s="159" t="s">
        <v>16</v>
      </c>
      <c r="C620" s="166">
        <v>42522</v>
      </c>
      <c r="D620" s="159" t="s">
        <v>7</v>
      </c>
      <c r="E620" s="159" t="s">
        <v>8</v>
      </c>
      <c r="F620" s="159" t="s">
        <v>27</v>
      </c>
      <c r="G620" s="159" t="s">
        <v>24</v>
      </c>
      <c r="H620" s="159" t="s">
        <v>8</v>
      </c>
      <c r="I620" s="178">
        <v>180</v>
      </c>
      <c r="J620" s="19"/>
    </row>
    <row r="621" spans="1:10" x14ac:dyDescent="0.25">
      <c r="A621" s="65" t="str">
        <f t="shared" si="9"/>
        <v>Cohort 201542522Den HaagTotaal23 jaar of ouderEritreaNT2-examen behaald</v>
      </c>
      <c r="B621" s="159" t="s">
        <v>16</v>
      </c>
      <c r="C621" s="166">
        <v>42522</v>
      </c>
      <c r="D621" s="159" t="s">
        <v>7</v>
      </c>
      <c r="E621" s="159" t="s">
        <v>8</v>
      </c>
      <c r="F621" s="159" t="s">
        <v>27</v>
      </c>
      <c r="G621" s="159" t="s">
        <v>24</v>
      </c>
      <c r="H621" s="159" t="s">
        <v>32</v>
      </c>
      <c r="I621" s="178">
        <v>0</v>
      </c>
      <c r="J621" s="19"/>
    </row>
    <row r="622" spans="1:10" x14ac:dyDescent="0.25">
      <c r="A622" s="65" t="str">
        <f t="shared" si="9"/>
        <v>Cohort 201542522Den HaagTotaal23 jaar of ouderEritreaInburgeringsexamen behaald</v>
      </c>
      <c r="B622" s="159" t="s">
        <v>16</v>
      </c>
      <c r="C622" s="166">
        <v>42522</v>
      </c>
      <c r="D622" s="159" t="s">
        <v>7</v>
      </c>
      <c r="E622" s="159" t="s">
        <v>8</v>
      </c>
      <c r="F622" s="159" t="s">
        <v>27</v>
      </c>
      <c r="G622" s="159" t="s">
        <v>24</v>
      </c>
      <c r="H622" s="159" t="s">
        <v>33</v>
      </c>
      <c r="I622" s="178">
        <v>5</v>
      </c>
      <c r="J622" s="19"/>
    </row>
    <row r="623" spans="1:10" x14ac:dyDescent="0.25">
      <c r="A623" s="65" t="str">
        <f t="shared" si="9"/>
        <v>Cohort 201542522Den HaagTotaal23 jaar of ouderEritreaHeeft geen examen behaald</v>
      </c>
      <c r="B623" s="159" t="s">
        <v>16</v>
      </c>
      <c r="C623" s="166">
        <v>42522</v>
      </c>
      <c r="D623" s="159" t="s">
        <v>7</v>
      </c>
      <c r="E623" s="159" t="s">
        <v>8</v>
      </c>
      <c r="F623" s="159" t="s">
        <v>27</v>
      </c>
      <c r="G623" s="159" t="s">
        <v>24</v>
      </c>
      <c r="H623" s="159" t="s">
        <v>34</v>
      </c>
      <c r="I623" s="178">
        <v>175</v>
      </c>
      <c r="J623" s="19"/>
    </row>
    <row r="624" spans="1:10" x14ac:dyDescent="0.25">
      <c r="A624" s="65" t="str">
        <f t="shared" si="9"/>
        <v>Cohort 201542522Den HaagTotaal23 jaar of ouderOverigTotaal</v>
      </c>
      <c r="B624" s="159" t="s">
        <v>16</v>
      </c>
      <c r="C624" s="166">
        <v>42522</v>
      </c>
      <c r="D624" s="159" t="s">
        <v>7</v>
      </c>
      <c r="E624" s="159" t="s">
        <v>8</v>
      </c>
      <c r="F624" s="159" t="s">
        <v>27</v>
      </c>
      <c r="G624" s="159" t="s">
        <v>25</v>
      </c>
      <c r="H624" s="159" t="s">
        <v>8</v>
      </c>
      <c r="I624" s="178">
        <v>85</v>
      </c>
      <c r="J624" s="19"/>
    </row>
    <row r="625" spans="1:10" x14ac:dyDescent="0.25">
      <c r="A625" s="65" t="str">
        <f t="shared" si="9"/>
        <v>Cohort 201542522Den HaagTotaal23 jaar of ouderOverigNT2-examen behaald</v>
      </c>
      <c r="B625" s="159" t="s">
        <v>16</v>
      </c>
      <c r="C625" s="166">
        <v>42522</v>
      </c>
      <c r="D625" s="159" t="s">
        <v>7</v>
      </c>
      <c r="E625" s="159" t="s">
        <v>8</v>
      </c>
      <c r="F625" s="159" t="s">
        <v>27</v>
      </c>
      <c r="G625" s="159" t="s">
        <v>25</v>
      </c>
      <c r="H625" s="159" t="s">
        <v>32</v>
      </c>
      <c r="I625" s="178">
        <v>0</v>
      </c>
      <c r="J625" s="19"/>
    </row>
    <row r="626" spans="1:10" x14ac:dyDescent="0.25">
      <c r="A626" s="65" t="str">
        <f t="shared" si="9"/>
        <v>Cohort 201542522Den HaagTotaal23 jaar of ouderOverigInburgeringsexamen behaald</v>
      </c>
      <c r="B626" s="159" t="s">
        <v>16</v>
      </c>
      <c r="C626" s="166">
        <v>42522</v>
      </c>
      <c r="D626" s="159" t="s">
        <v>7</v>
      </c>
      <c r="E626" s="159" t="s">
        <v>8</v>
      </c>
      <c r="F626" s="159" t="s">
        <v>27</v>
      </c>
      <c r="G626" s="159" t="s">
        <v>25</v>
      </c>
      <c r="H626" s="159" t="s">
        <v>33</v>
      </c>
      <c r="I626" s="178">
        <v>5</v>
      </c>
      <c r="J626" s="19"/>
    </row>
    <row r="627" spans="1:10" x14ac:dyDescent="0.25">
      <c r="A627" s="65" t="str">
        <f t="shared" si="9"/>
        <v>Cohort 201542522Den HaagTotaal23 jaar of ouderOverigHeeft geen examen behaald</v>
      </c>
      <c r="B627" s="159" t="s">
        <v>16</v>
      </c>
      <c r="C627" s="166">
        <v>42522</v>
      </c>
      <c r="D627" s="159" t="s">
        <v>7</v>
      </c>
      <c r="E627" s="159" t="s">
        <v>8</v>
      </c>
      <c r="F627" s="159" t="s">
        <v>27</v>
      </c>
      <c r="G627" s="159" t="s">
        <v>25</v>
      </c>
      <c r="H627" s="159" t="s">
        <v>34</v>
      </c>
      <c r="I627" s="178">
        <v>80</v>
      </c>
      <c r="J627" s="19"/>
    </row>
    <row r="628" spans="1:10" x14ac:dyDescent="0.25">
      <c r="A628" s="65" t="str">
        <f t="shared" si="9"/>
        <v>Cohort 201542522Den HaagManTotaalTotaalTotaal</v>
      </c>
      <c r="B628" s="159" t="s">
        <v>16</v>
      </c>
      <c r="C628" s="166">
        <v>42522</v>
      </c>
      <c r="D628" s="159" t="s">
        <v>7</v>
      </c>
      <c r="E628" s="159" t="s">
        <v>28</v>
      </c>
      <c r="F628" s="159" t="s">
        <v>8</v>
      </c>
      <c r="G628" s="159" t="s">
        <v>8</v>
      </c>
      <c r="H628" s="159" t="s">
        <v>8</v>
      </c>
      <c r="I628" s="178">
        <v>415</v>
      </c>
      <c r="J628" s="19"/>
    </row>
    <row r="629" spans="1:10" x14ac:dyDescent="0.25">
      <c r="A629" s="65" t="str">
        <f t="shared" si="9"/>
        <v>Cohort 201542522Den HaagManTotaalTotaalNT2-examen behaald</v>
      </c>
      <c r="B629" s="159" t="s">
        <v>16</v>
      </c>
      <c r="C629" s="166">
        <v>42522</v>
      </c>
      <c r="D629" s="159" t="s">
        <v>7</v>
      </c>
      <c r="E629" s="159" t="s">
        <v>28</v>
      </c>
      <c r="F629" s="159" t="s">
        <v>8</v>
      </c>
      <c r="G629" s="159" t="s">
        <v>8</v>
      </c>
      <c r="H629" s="159" t="s">
        <v>32</v>
      </c>
      <c r="I629" s="178">
        <v>5</v>
      </c>
      <c r="J629" s="19"/>
    </row>
    <row r="630" spans="1:10" x14ac:dyDescent="0.25">
      <c r="A630" s="65" t="str">
        <f t="shared" si="9"/>
        <v>Cohort 201542522Den HaagManTotaalTotaalInburgeringsexamen behaald</v>
      </c>
      <c r="B630" s="159" t="s">
        <v>16</v>
      </c>
      <c r="C630" s="166">
        <v>42522</v>
      </c>
      <c r="D630" s="159" t="s">
        <v>7</v>
      </c>
      <c r="E630" s="159" t="s">
        <v>28</v>
      </c>
      <c r="F630" s="159" t="s">
        <v>8</v>
      </c>
      <c r="G630" s="159" t="s">
        <v>8</v>
      </c>
      <c r="H630" s="159" t="s">
        <v>33</v>
      </c>
      <c r="I630" s="178">
        <v>15</v>
      </c>
      <c r="J630" s="19"/>
    </row>
    <row r="631" spans="1:10" x14ac:dyDescent="0.25">
      <c r="A631" s="65" t="str">
        <f t="shared" si="9"/>
        <v>Cohort 201542522Den HaagManTotaalTotaalHeeft geen examen behaald</v>
      </c>
      <c r="B631" s="159" t="s">
        <v>16</v>
      </c>
      <c r="C631" s="166">
        <v>42522</v>
      </c>
      <c r="D631" s="159" t="s">
        <v>7</v>
      </c>
      <c r="E631" s="159" t="s">
        <v>28</v>
      </c>
      <c r="F631" s="159" t="s">
        <v>8</v>
      </c>
      <c r="G631" s="159" t="s">
        <v>8</v>
      </c>
      <c r="H631" s="159" t="s">
        <v>34</v>
      </c>
      <c r="I631" s="178">
        <v>390</v>
      </c>
      <c r="J631" s="19"/>
    </row>
    <row r="632" spans="1:10" x14ac:dyDescent="0.25">
      <c r="A632" s="65" t="str">
        <f t="shared" si="9"/>
        <v>Cohort 201542522Den HaagManTotaalSyriëTotaal</v>
      </c>
      <c r="B632" s="159" t="s">
        <v>16</v>
      </c>
      <c r="C632" s="166">
        <v>42522</v>
      </c>
      <c r="D632" s="159" t="s">
        <v>7</v>
      </c>
      <c r="E632" s="159" t="s">
        <v>28</v>
      </c>
      <c r="F632" s="159" t="s">
        <v>8</v>
      </c>
      <c r="G632" s="159" t="s">
        <v>23</v>
      </c>
      <c r="H632" s="159" t="s">
        <v>8</v>
      </c>
      <c r="I632" s="178">
        <v>170</v>
      </c>
      <c r="J632" s="19"/>
    </row>
    <row r="633" spans="1:10" x14ac:dyDescent="0.25">
      <c r="A633" s="65" t="str">
        <f t="shared" si="9"/>
        <v>Cohort 201542522Den HaagManTotaalSyriëNT2-examen behaald</v>
      </c>
      <c r="B633" s="159" t="s">
        <v>16</v>
      </c>
      <c r="C633" s="166">
        <v>42522</v>
      </c>
      <c r="D633" s="159" t="s">
        <v>7</v>
      </c>
      <c r="E633" s="159" t="s">
        <v>28</v>
      </c>
      <c r="F633" s="159" t="s">
        <v>8</v>
      </c>
      <c r="G633" s="159" t="s">
        <v>23</v>
      </c>
      <c r="H633" s="159" t="s">
        <v>32</v>
      </c>
      <c r="I633" s="178">
        <v>5</v>
      </c>
      <c r="J633" s="19"/>
    </row>
    <row r="634" spans="1:10" x14ac:dyDescent="0.25">
      <c r="A634" s="65" t="str">
        <f t="shared" si="9"/>
        <v>Cohort 201542522Den HaagManTotaalSyriëInburgeringsexamen behaald</v>
      </c>
      <c r="B634" s="159" t="s">
        <v>16</v>
      </c>
      <c r="C634" s="166">
        <v>42522</v>
      </c>
      <c r="D634" s="159" t="s">
        <v>7</v>
      </c>
      <c r="E634" s="159" t="s">
        <v>28</v>
      </c>
      <c r="F634" s="159" t="s">
        <v>8</v>
      </c>
      <c r="G634" s="159" t="s">
        <v>23</v>
      </c>
      <c r="H634" s="159" t="s">
        <v>33</v>
      </c>
      <c r="I634" s="178">
        <v>10</v>
      </c>
      <c r="J634" s="19"/>
    </row>
    <row r="635" spans="1:10" x14ac:dyDescent="0.25">
      <c r="A635" s="65" t="str">
        <f t="shared" si="9"/>
        <v>Cohort 201542522Den HaagManTotaalSyriëHeeft geen examen behaald</v>
      </c>
      <c r="B635" s="159" t="s">
        <v>16</v>
      </c>
      <c r="C635" s="166">
        <v>42522</v>
      </c>
      <c r="D635" s="159" t="s">
        <v>7</v>
      </c>
      <c r="E635" s="159" t="s">
        <v>28</v>
      </c>
      <c r="F635" s="159" t="s">
        <v>8</v>
      </c>
      <c r="G635" s="159" t="s">
        <v>23</v>
      </c>
      <c r="H635" s="159" t="s">
        <v>34</v>
      </c>
      <c r="I635" s="178">
        <v>155</v>
      </c>
      <c r="J635" s="19"/>
    </row>
    <row r="636" spans="1:10" x14ac:dyDescent="0.25">
      <c r="A636" s="65" t="str">
        <f t="shared" si="9"/>
        <v>Cohort 201542522Den HaagManTotaalEritreaTotaal</v>
      </c>
      <c r="B636" s="159" t="s">
        <v>16</v>
      </c>
      <c r="C636" s="166">
        <v>42522</v>
      </c>
      <c r="D636" s="159" t="s">
        <v>7</v>
      </c>
      <c r="E636" s="159" t="s">
        <v>28</v>
      </c>
      <c r="F636" s="159" t="s">
        <v>8</v>
      </c>
      <c r="G636" s="159" t="s">
        <v>24</v>
      </c>
      <c r="H636" s="159" t="s">
        <v>8</v>
      </c>
      <c r="I636" s="178">
        <v>180</v>
      </c>
      <c r="J636" s="19"/>
    </row>
    <row r="637" spans="1:10" x14ac:dyDescent="0.25">
      <c r="A637" s="65" t="str">
        <f t="shared" si="9"/>
        <v>Cohort 201542522Den HaagManTotaalEritreaNT2-examen behaald</v>
      </c>
      <c r="B637" s="159" t="s">
        <v>16</v>
      </c>
      <c r="C637" s="166">
        <v>42522</v>
      </c>
      <c r="D637" s="159" t="s">
        <v>7</v>
      </c>
      <c r="E637" s="159" t="s">
        <v>28</v>
      </c>
      <c r="F637" s="159" t="s">
        <v>8</v>
      </c>
      <c r="G637" s="159" t="s">
        <v>24</v>
      </c>
      <c r="H637" s="159" t="s">
        <v>32</v>
      </c>
      <c r="I637" s="178">
        <v>0</v>
      </c>
      <c r="J637" s="19"/>
    </row>
    <row r="638" spans="1:10" x14ac:dyDescent="0.25">
      <c r="A638" s="65" t="str">
        <f t="shared" si="9"/>
        <v>Cohort 201542522Den HaagManTotaalEritreaInburgeringsexamen behaald</v>
      </c>
      <c r="B638" s="159" t="s">
        <v>16</v>
      </c>
      <c r="C638" s="166">
        <v>42522</v>
      </c>
      <c r="D638" s="159" t="s">
        <v>7</v>
      </c>
      <c r="E638" s="159" t="s">
        <v>28</v>
      </c>
      <c r="F638" s="159" t="s">
        <v>8</v>
      </c>
      <c r="G638" s="159" t="s">
        <v>24</v>
      </c>
      <c r="H638" s="159" t="s">
        <v>33</v>
      </c>
      <c r="I638" s="178">
        <v>5</v>
      </c>
      <c r="J638" s="19"/>
    </row>
    <row r="639" spans="1:10" x14ac:dyDescent="0.25">
      <c r="A639" s="65" t="str">
        <f t="shared" si="9"/>
        <v>Cohort 201542522Den HaagManTotaalEritreaHeeft geen examen behaald</v>
      </c>
      <c r="B639" s="159" t="s">
        <v>16</v>
      </c>
      <c r="C639" s="166">
        <v>42522</v>
      </c>
      <c r="D639" s="159" t="s">
        <v>7</v>
      </c>
      <c r="E639" s="159" t="s">
        <v>28</v>
      </c>
      <c r="F639" s="159" t="s">
        <v>8</v>
      </c>
      <c r="G639" s="159" t="s">
        <v>24</v>
      </c>
      <c r="H639" s="159" t="s">
        <v>34</v>
      </c>
      <c r="I639" s="178">
        <v>175</v>
      </c>
      <c r="J639" s="19"/>
    </row>
    <row r="640" spans="1:10" x14ac:dyDescent="0.25">
      <c r="A640" s="65" t="str">
        <f t="shared" si="9"/>
        <v>Cohort 201542522Den HaagManTotaalOverigTotaal</v>
      </c>
      <c r="B640" s="159" t="s">
        <v>16</v>
      </c>
      <c r="C640" s="166">
        <v>42522</v>
      </c>
      <c r="D640" s="159" t="s">
        <v>7</v>
      </c>
      <c r="E640" s="159" t="s">
        <v>28</v>
      </c>
      <c r="F640" s="159" t="s">
        <v>8</v>
      </c>
      <c r="G640" s="159" t="s">
        <v>25</v>
      </c>
      <c r="H640" s="159" t="s">
        <v>8</v>
      </c>
      <c r="I640" s="178">
        <v>60</v>
      </c>
      <c r="J640" s="19"/>
    </row>
    <row r="641" spans="1:10" x14ac:dyDescent="0.25">
      <c r="A641" s="65" t="str">
        <f t="shared" si="9"/>
        <v>Cohort 201542522Den HaagManTotaalOverigNT2-examen behaald</v>
      </c>
      <c r="B641" s="159" t="s">
        <v>16</v>
      </c>
      <c r="C641" s="166">
        <v>42522</v>
      </c>
      <c r="D641" s="159" t="s">
        <v>7</v>
      </c>
      <c r="E641" s="159" t="s">
        <v>28</v>
      </c>
      <c r="F641" s="159" t="s">
        <v>8</v>
      </c>
      <c r="G641" s="159" t="s">
        <v>25</v>
      </c>
      <c r="H641" s="159" t="s">
        <v>32</v>
      </c>
      <c r="I641" s="178">
        <v>0</v>
      </c>
      <c r="J641" s="19"/>
    </row>
    <row r="642" spans="1:10" x14ac:dyDescent="0.25">
      <c r="A642" s="65" t="str">
        <f t="shared" si="9"/>
        <v>Cohort 201542522Den HaagManTotaalOverigInburgeringsexamen behaald</v>
      </c>
      <c r="B642" s="159" t="s">
        <v>16</v>
      </c>
      <c r="C642" s="166">
        <v>42522</v>
      </c>
      <c r="D642" s="159" t="s">
        <v>7</v>
      </c>
      <c r="E642" s="159" t="s">
        <v>28</v>
      </c>
      <c r="F642" s="159" t="s">
        <v>8</v>
      </c>
      <c r="G642" s="159" t="s">
        <v>25</v>
      </c>
      <c r="H642" s="159" t="s">
        <v>33</v>
      </c>
      <c r="I642" s="178">
        <v>0</v>
      </c>
      <c r="J642" s="19"/>
    </row>
    <row r="643" spans="1:10" x14ac:dyDescent="0.25">
      <c r="A643" s="65" t="str">
        <f t="shared" si="9"/>
        <v>Cohort 201542522Den HaagManTotaalOverigHeeft geen examen behaald</v>
      </c>
      <c r="B643" s="159" t="s">
        <v>16</v>
      </c>
      <c r="C643" s="166">
        <v>42522</v>
      </c>
      <c r="D643" s="159" t="s">
        <v>7</v>
      </c>
      <c r="E643" s="159" t="s">
        <v>28</v>
      </c>
      <c r="F643" s="159" t="s">
        <v>8</v>
      </c>
      <c r="G643" s="159" t="s">
        <v>25</v>
      </c>
      <c r="H643" s="159" t="s">
        <v>34</v>
      </c>
      <c r="I643" s="178">
        <v>60</v>
      </c>
      <c r="J643" s="19"/>
    </row>
    <row r="644" spans="1:10" x14ac:dyDescent="0.25">
      <c r="A644" s="65" t="str">
        <f t="shared" si="9"/>
        <v>Cohort 201542522Den HaagMan0 tot 23 jaarTotaalTotaal</v>
      </c>
      <c r="B644" s="159" t="s">
        <v>16</v>
      </c>
      <c r="C644" s="166">
        <v>42522</v>
      </c>
      <c r="D644" s="159" t="s">
        <v>7</v>
      </c>
      <c r="E644" s="159" t="s">
        <v>28</v>
      </c>
      <c r="F644" s="159" t="s">
        <v>26</v>
      </c>
      <c r="G644" s="159" t="s">
        <v>8</v>
      </c>
      <c r="H644" s="159" t="s">
        <v>8</v>
      </c>
      <c r="I644" s="178">
        <v>65</v>
      </c>
      <c r="J644" s="19"/>
    </row>
    <row r="645" spans="1:10" x14ac:dyDescent="0.25">
      <c r="A645" s="65" t="str">
        <f t="shared" ref="A645:A708" si="10">B645&amp;C645&amp;D645&amp;E645&amp;F645&amp;G645&amp;H645</f>
        <v>Cohort 201542522Den HaagMan0 tot 23 jaarTotaalNT2-examen behaald</v>
      </c>
      <c r="B645" s="159" t="s">
        <v>16</v>
      </c>
      <c r="C645" s="166">
        <v>42522</v>
      </c>
      <c r="D645" s="159" t="s">
        <v>7</v>
      </c>
      <c r="E645" s="159" t="s">
        <v>28</v>
      </c>
      <c r="F645" s="159" t="s">
        <v>26</v>
      </c>
      <c r="G645" s="159" t="s">
        <v>8</v>
      </c>
      <c r="H645" s="159" t="s">
        <v>32</v>
      </c>
      <c r="I645" s="178">
        <v>0</v>
      </c>
      <c r="J645" s="19"/>
    </row>
    <row r="646" spans="1:10" x14ac:dyDescent="0.25">
      <c r="A646" s="65" t="str">
        <f t="shared" si="10"/>
        <v>Cohort 201542522Den HaagMan0 tot 23 jaarTotaalInburgeringsexamen behaald</v>
      </c>
      <c r="B646" s="159" t="s">
        <v>16</v>
      </c>
      <c r="C646" s="166">
        <v>42522</v>
      </c>
      <c r="D646" s="159" t="s">
        <v>7</v>
      </c>
      <c r="E646" s="159" t="s">
        <v>28</v>
      </c>
      <c r="F646" s="159" t="s">
        <v>26</v>
      </c>
      <c r="G646" s="159" t="s">
        <v>8</v>
      </c>
      <c r="H646" s="159" t="s">
        <v>33</v>
      </c>
      <c r="I646" s="178">
        <v>5</v>
      </c>
      <c r="J646" s="19"/>
    </row>
    <row r="647" spans="1:10" x14ac:dyDescent="0.25">
      <c r="A647" s="65" t="str">
        <f t="shared" si="10"/>
        <v>Cohort 201542522Den HaagMan0 tot 23 jaarTotaalHeeft geen examen behaald</v>
      </c>
      <c r="B647" s="159" t="s">
        <v>16</v>
      </c>
      <c r="C647" s="166">
        <v>42522</v>
      </c>
      <c r="D647" s="159" t="s">
        <v>7</v>
      </c>
      <c r="E647" s="159" t="s">
        <v>28</v>
      </c>
      <c r="F647" s="159" t="s">
        <v>26</v>
      </c>
      <c r="G647" s="159" t="s">
        <v>8</v>
      </c>
      <c r="H647" s="159" t="s">
        <v>34</v>
      </c>
      <c r="I647" s="178">
        <v>60</v>
      </c>
      <c r="J647" s="19"/>
    </row>
    <row r="648" spans="1:10" x14ac:dyDescent="0.25">
      <c r="A648" s="65" t="str">
        <f t="shared" si="10"/>
        <v>Cohort 201542522Den HaagMan0 tot 23 jaarSyriëTotaal</v>
      </c>
      <c r="B648" s="159" t="s">
        <v>16</v>
      </c>
      <c r="C648" s="166">
        <v>42522</v>
      </c>
      <c r="D648" s="159" t="s">
        <v>7</v>
      </c>
      <c r="E648" s="159" t="s">
        <v>28</v>
      </c>
      <c r="F648" s="159" t="s">
        <v>26</v>
      </c>
      <c r="G648" s="159" t="s">
        <v>23</v>
      </c>
      <c r="H648" s="159" t="s">
        <v>8</v>
      </c>
      <c r="I648" s="178">
        <v>20</v>
      </c>
      <c r="J648" s="19"/>
    </row>
    <row r="649" spans="1:10" x14ac:dyDescent="0.25">
      <c r="A649" s="65" t="str">
        <f t="shared" si="10"/>
        <v>Cohort 201542522Den HaagMan0 tot 23 jaarSyriëNT2-examen behaald</v>
      </c>
      <c r="B649" s="159" t="s">
        <v>16</v>
      </c>
      <c r="C649" s="166">
        <v>42522</v>
      </c>
      <c r="D649" s="159" t="s">
        <v>7</v>
      </c>
      <c r="E649" s="159" t="s">
        <v>28</v>
      </c>
      <c r="F649" s="159" t="s">
        <v>26</v>
      </c>
      <c r="G649" s="159" t="s">
        <v>23</v>
      </c>
      <c r="H649" s="159" t="s">
        <v>32</v>
      </c>
      <c r="I649" s="178">
        <v>0</v>
      </c>
      <c r="J649" s="19"/>
    </row>
    <row r="650" spans="1:10" x14ac:dyDescent="0.25">
      <c r="A650" s="65" t="str">
        <f t="shared" si="10"/>
        <v>Cohort 201542522Den HaagMan0 tot 23 jaarSyriëInburgeringsexamen behaald</v>
      </c>
      <c r="B650" s="159" t="s">
        <v>16</v>
      </c>
      <c r="C650" s="166">
        <v>42522</v>
      </c>
      <c r="D650" s="159" t="s">
        <v>7</v>
      </c>
      <c r="E650" s="159" t="s">
        <v>28</v>
      </c>
      <c r="F650" s="159" t="s">
        <v>26</v>
      </c>
      <c r="G650" s="159" t="s">
        <v>23</v>
      </c>
      <c r="H650" s="159" t="s">
        <v>33</v>
      </c>
      <c r="I650" s="178">
        <v>0</v>
      </c>
      <c r="J650" s="19"/>
    </row>
    <row r="651" spans="1:10" x14ac:dyDescent="0.25">
      <c r="A651" s="65" t="str">
        <f t="shared" si="10"/>
        <v>Cohort 201542522Den HaagMan0 tot 23 jaarSyriëHeeft geen examen behaald</v>
      </c>
      <c r="B651" s="159" t="s">
        <v>16</v>
      </c>
      <c r="C651" s="166">
        <v>42522</v>
      </c>
      <c r="D651" s="159" t="s">
        <v>7</v>
      </c>
      <c r="E651" s="159" t="s">
        <v>28</v>
      </c>
      <c r="F651" s="159" t="s">
        <v>26</v>
      </c>
      <c r="G651" s="159" t="s">
        <v>23</v>
      </c>
      <c r="H651" s="159" t="s">
        <v>34</v>
      </c>
      <c r="I651" s="178">
        <v>20</v>
      </c>
      <c r="J651" s="19"/>
    </row>
    <row r="652" spans="1:10" x14ac:dyDescent="0.25">
      <c r="A652" s="65" t="str">
        <f t="shared" si="10"/>
        <v>Cohort 201542522Den HaagMan0 tot 23 jaarEritreaTotaal</v>
      </c>
      <c r="B652" s="159" t="s">
        <v>16</v>
      </c>
      <c r="C652" s="166">
        <v>42522</v>
      </c>
      <c r="D652" s="159" t="s">
        <v>7</v>
      </c>
      <c r="E652" s="159" t="s">
        <v>28</v>
      </c>
      <c r="F652" s="159" t="s">
        <v>26</v>
      </c>
      <c r="G652" s="159" t="s">
        <v>24</v>
      </c>
      <c r="H652" s="159" t="s">
        <v>8</v>
      </c>
      <c r="I652" s="178">
        <v>35</v>
      </c>
      <c r="J652" s="19"/>
    </row>
    <row r="653" spans="1:10" x14ac:dyDescent="0.25">
      <c r="A653" s="65" t="str">
        <f t="shared" si="10"/>
        <v>Cohort 201542522Den HaagMan0 tot 23 jaarEritreaNT2-examen behaald</v>
      </c>
      <c r="B653" s="159" t="s">
        <v>16</v>
      </c>
      <c r="C653" s="166">
        <v>42522</v>
      </c>
      <c r="D653" s="159" t="s">
        <v>7</v>
      </c>
      <c r="E653" s="159" t="s">
        <v>28</v>
      </c>
      <c r="F653" s="159" t="s">
        <v>26</v>
      </c>
      <c r="G653" s="159" t="s">
        <v>24</v>
      </c>
      <c r="H653" s="159" t="s">
        <v>32</v>
      </c>
      <c r="I653" s="178">
        <v>0</v>
      </c>
      <c r="J653" s="19"/>
    </row>
    <row r="654" spans="1:10" x14ac:dyDescent="0.25">
      <c r="A654" s="65" t="str">
        <f t="shared" si="10"/>
        <v>Cohort 201542522Den HaagMan0 tot 23 jaarEritreaInburgeringsexamen behaald</v>
      </c>
      <c r="B654" s="159" t="s">
        <v>16</v>
      </c>
      <c r="C654" s="166">
        <v>42522</v>
      </c>
      <c r="D654" s="159" t="s">
        <v>7</v>
      </c>
      <c r="E654" s="159" t="s">
        <v>28</v>
      </c>
      <c r="F654" s="159" t="s">
        <v>26</v>
      </c>
      <c r="G654" s="159" t="s">
        <v>24</v>
      </c>
      <c r="H654" s="159" t="s">
        <v>33</v>
      </c>
      <c r="I654" s="178">
        <v>0</v>
      </c>
      <c r="J654" s="19"/>
    </row>
    <row r="655" spans="1:10" x14ac:dyDescent="0.25">
      <c r="A655" s="65" t="str">
        <f t="shared" si="10"/>
        <v>Cohort 201542522Den HaagMan0 tot 23 jaarEritreaHeeft geen examen behaald</v>
      </c>
      <c r="B655" s="159" t="s">
        <v>16</v>
      </c>
      <c r="C655" s="166">
        <v>42522</v>
      </c>
      <c r="D655" s="159" t="s">
        <v>7</v>
      </c>
      <c r="E655" s="159" t="s">
        <v>28</v>
      </c>
      <c r="F655" s="159" t="s">
        <v>26</v>
      </c>
      <c r="G655" s="159" t="s">
        <v>24</v>
      </c>
      <c r="H655" s="159" t="s">
        <v>34</v>
      </c>
      <c r="I655" s="178">
        <v>35</v>
      </c>
      <c r="J655" s="19"/>
    </row>
    <row r="656" spans="1:10" x14ac:dyDescent="0.25">
      <c r="A656" s="65" t="str">
        <f t="shared" si="10"/>
        <v>Cohort 201542522Den HaagMan0 tot 23 jaarOverigTotaal</v>
      </c>
      <c r="B656" s="159" t="s">
        <v>16</v>
      </c>
      <c r="C656" s="166">
        <v>42522</v>
      </c>
      <c r="D656" s="159" t="s">
        <v>7</v>
      </c>
      <c r="E656" s="159" t="s">
        <v>28</v>
      </c>
      <c r="F656" s="159" t="s">
        <v>26</v>
      </c>
      <c r="G656" s="159" t="s">
        <v>25</v>
      </c>
      <c r="H656" s="159" t="s">
        <v>8</v>
      </c>
      <c r="I656" s="178">
        <v>5</v>
      </c>
      <c r="J656" s="19"/>
    </row>
    <row r="657" spans="1:10" x14ac:dyDescent="0.25">
      <c r="A657" s="65" t="str">
        <f t="shared" si="10"/>
        <v>Cohort 201542522Den HaagMan0 tot 23 jaarOverigNT2-examen behaald</v>
      </c>
      <c r="B657" s="159" t="s">
        <v>16</v>
      </c>
      <c r="C657" s="166">
        <v>42522</v>
      </c>
      <c r="D657" s="159" t="s">
        <v>7</v>
      </c>
      <c r="E657" s="159" t="s">
        <v>28</v>
      </c>
      <c r="F657" s="159" t="s">
        <v>26</v>
      </c>
      <c r="G657" s="159" t="s">
        <v>25</v>
      </c>
      <c r="H657" s="159" t="s">
        <v>32</v>
      </c>
      <c r="I657" s="178">
        <v>0</v>
      </c>
      <c r="J657" s="19"/>
    </row>
    <row r="658" spans="1:10" x14ac:dyDescent="0.25">
      <c r="A658" s="65" t="str">
        <f t="shared" si="10"/>
        <v>Cohort 201542522Den HaagMan0 tot 23 jaarOverigInburgeringsexamen behaald</v>
      </c>
      <c r="B658" s="159" t="s">
        <v>16</v>
      </c>
      <c r="C658" s="166">
        <v>42522</v>
      </c>
      <c r="D658" s="159" t="s">
        <v>7</v>
      </c>
      <c r="E658" s="159" t="s">
        <v>28</v>
      </c>
      <c r="F658" s="159" t="s">
        <v>26</v>
      </c>
      <c r="G658" s="159" t="s">
        <v>25</v>
      </c>
      <c r="H658" s="159" t="s">
        <v>33</v>
      </c>
      <c r="I658" s="178">
        <v>0</v>
      </c>
      <c r="J658" s="19"/>
    </row>
    <row r="659" spans="1:10" x14ac:dyDescent="0.25">
      <c r="A659" s="65" t="str">
        <f t="shared" si="10"/>
        <v>Cohort 201542522Den HaagMan0 tot 23 jaarOverigHeeft geen examen behaald</v>
      </c>
      <c r="B659" s="159" t="s">
        <v>16</v>
      </c>
      <c r="C659" s="166">
        <v>42522</v>
      </c>
      <c r="D659" s="159" t="s">
        <v>7</v>
      </c>
      <c r="E659" s="159" t="s">
        <v>28</v>
      </c>
      <c r="F659" s="159" t="s">
        <v>26</v>
      </c>
      <c r="G659" s="159" t="s">
        <v>25</v>
      </c>
      <c r="H659" s="159" t="s">
        <v>34</v>
      </c>
      <c r="I659" s="178">
        <v>5</v>
      </c>
      <c r="J659" s="19"/>
    </row>
    <row r="660" spans="1:10" x14ac:dyDescent="0.25">
      <c r="A660" s="65" t="str">
        <f t="shared" si="10"/>
        <v>Cohort 201542522Den HaagMan23 jaar of ouderTotaalTotaal</v>
      </c>
      <c r="B660" s="159" t="s">
        <v>16</v>
      </c>
      <c r="C660" s="166">
        <v>42522</v>
      </c>
      <c r="D660" s="159" t="s">
        <v>7</v>
      </c>
      <c r="E660" s="159" t="s">
        <v>28</v>
      </c>
      <c r="F660" s="159" t="s">
        <v>27</v>
      </c>
      <c r="G660" s="159" t="s">
        <v>8</v>
      </c>
      <c r="H660" s="159" t="s">
        <v>8</v>
      </c>
      <c r="I660" s="178">
        <v>350</v>
      </c>
      <c r="J660" s="19"/>
    </row>
    <row r="661" spans="1:10" x14ac:dyDescent="0.25">
      <c r="A661" s="65" t="str">
        <f t="shared" si="10"/>
        <v>Cohort 201542522Den HaagMan23 jaar of ouderTotaalNT2-examen behaald</v>
      </c>
      <c r="B661" s="159" t="s">
        <v>16</v>
      </c>
      <c r="C661" s="166">
        <v>42522</v>
      </c>
      <c r="D661" s="159" t="s">
        <v>7</v>
      </c>
      <c r="E661" s="159" t="s">
        <v>28</v>
      </c>
      <c r="F661" s="159" t="s">
        <v>27</v>
      </c>
      <c r="G661" s="159" t="s">
        <v>8</v>
      </c>
      <c r="H661" s="159" t="s">
        <v>32</v>
      </c>
      <c r="I661" s="178">
        <v>5</v>
      </c>
      <c r="J661" s="19"/>
    </row>
    <row r="662" spans="1:10" x14ac:dyDescent="0.25">
      <c r="A662" s="65" t="str">
        <f t="shared" si="10"/>
        <v>Cohort 201542522Den HaagMan23 jaar of ouderTotaalInburgeringsexamen behaald</v>
      </c>
      <c r="B662" s="159" t="s">
        <v>16</v>
      </c>
      <c r="C662" s="166">
        <v>42522</v>
      </c>
      <c r="D662" s="159" t="s">
        <v>7</v>
      </c>
      <c r="E662" s="159" t="s">
        <v>28</v>
      </c>
      <c r="F662" s="159" t="s">
        <v>27</v>
      </c>
      <c r="G662" s="159" t="s">
        <v>8</v>
      </c>
      <c r="H662" s="159" t="s">
        <v>33</v>
      </c>
      <c r="I662" s="178">
        <v>15</v>
      </c>
      <c r="J662" s="19"/>
    </row>
    <row r="663" spans="1:10" x14ac:dyDescent="0.25">
      <c r="A663" s="65" t="str">
        <f t="shared" si="10"/>
        <v>Cohort 201542522Den HaagMan23 jaar of ouderTotaalHeeft geen examen behaald</v>
      </c>
      <c r="B663" s="159" t="s">
        <v>16</v>
      </c>
      <c r="C663" s="166">
        <v>42522</v>
      </c>
      <c r="D663" s="159" t="s">
        <v>7</v>
      </c>
      <c r="E663" s="159" t="s">
        <v>28</v>
      </c>
      <c r="F663" s="159" t="s">
        <v>27</v>
      </c>
      <c r="G663" s="159" t="s">
        <v>8</v>
      </c>
      <c r="H663" s="159" t="s">
        <v>34</v>
      </c>
      <c r="I663" s="178">
        <v>330</v>
      </c>
      <c r="J663" s="19"/>
    </row>
    <row r="664" spans="1:10" x14ac:dyDescent="0.25">
      <c r="A664" s="65" t="str">
        <f t="shared" si="10"/>
        <v>Cohort 201542522Den HaagMan23 jaar of ouderSyriëTotaal</v>
      </c>
      <c r="B664" s="159" t="s">
        <v>16</v>
      </c>
      <c r="C664" s="166">
        <v>42522</v>
      </c>
      <c r="D664" s="159" t="s">
        <v>7</v>
      </c>
      <c r="E664" s="159" t="s">
        <v>28</v>
      </c>
      <c r="F664" s="159" t="s">
        <v>27</v>
      </c>
      <c r="G664" s="159" t="s">
        <v>23</v>
      </c>
      <c r="H664" s="159" t="s">
        <v>8</v>
      </c>
      <c r="I664" s="178">
        <v>150</v>
      </c>
      <c r="J664" s="19"/>
    </row>
    <row r="665" spans="1:10" x14ac:dyDescent="0.25">
      <c r="A665" s="65" t="str">
        <f t="shared" si="10"/>
        <v>Cohort 201542522Den HaagMan23 jaar of ouderSyriëNT2-examen behaald</v>
      </c>
      <c r="B665" s="159" t="s">
        <v>16</v>
      </c>
      <c r="C665" s="166">
        <v>42522</v>
      </c>
      <c r="D665" s="159" t="s">
        <v>7</v>
      </c>
      <c r="E665" s="159" t="s">
        <v>28</v>
      </c>
      <c r="F665" s="159" t="s">
        <v>27</v>
      </c>
      <c r="G665" s="159" t="s">
        <v>23</v>
      </c>
      <c r="H665" s="159" t="s">
        <v>32</v>
      </c>
      <c r="I665" s="178">
        <v>5</v>
      </c>
      <c r="J665" s="19"/>
    </row>
    <row r="666" spans="1:10" x14ac:dyDescent="0.25">
      <c r="A666" s="65" t="str">
        <f t="shared" si="10"/>
        <v>Cohort 201542522Den HaagMan23 jaar of ouderSyriëInburgeringsexamen behaald</v>
      </c>
      <c r="B666" s="159" t="s">
        <v>16</v>
      </c>
      <c r="C666" s="166">
        <v>42522</v>
      </c>
      <c r="D666" s="159" t="s">
        <v>7</v>
      </c>
      <c r="E666" s="159" t="s">
        <v>28</v>
      </c>
      <c r="F666" s="159" t="s">
        <v>27</v>
      </c>
      <c r="G666" s="159" t="s">
        <v>23</v>
      </c>
      <c r="H666" s="159" t="s">
        <v>33</v>
      </c>
      <c r="I666" s="178">
        <v>10</v>
      </c>
      <c r="J666" s="19"/>
    </row>
    <row r="667" spans="1:10" x14ac:dyDescent="0.25">
      <c r="A667" s="65" t="str">
        <f t="shared" si="10"/>
        <v>Cohort 201542522Den HaagMan23 jaar of ouderSyriëHeeft geen examen behaald</v>
      </c>
      <c r="B667" s="159" t="s">
        <v>16</v>
      </c>
      <c r="C667" s="166">
        <v>42522</v>
      </c>
      <c r="D667" s="159" t="s">
        <v>7</v>
      </c>
      <c r="E667" s="159" t="s">
        <v>28</v>
      </c>
      <c r="F667" s="159" t="s">
        <v>27</v>
      </c>
      <c r="G667" s="159" t="s">
        <v>23</v>
      </c>
      <c r="H667" s="159" t="s">
        <v>34</v>
      </c>
      <c r="I667" s="178">
        <v>135</v>
      </c>
      <c r="J667" s="19"/>
    </row>
    <row r="668" spans="1:10" x14ac:dyDescent="0.25">
      <c r="A668" s="65" t="str">
        <f t="shared" si="10"/>
        <v>Cohort 201542522Den HaagMan23 jaar of ouderEritreaTotaal</v>
      </c>
      <c r="B668" s="159" t="s">
        <v>16</v>
      </c>
      <c r="C668" s="166">
        <v>42522</v>
      </c>
      <c r="D668" s="159" t="s">
        <v>7</v>
      </c>
      <c r="E668" s="159" t="s">
        <v>28</v>
      </c>
      <c r="F668" s="159" t="s">
        <v>27</v>
      </c>
      <c r="G668" s="159" t="s">
        <v>24</v>
      </c>
      <c r="H668" s="159" t="s">
        <v>8</v>
      </c>
      <c r="I668" s="178">
        <v>145</v>
      </c>
      <c r="J668" s="19"/>
    </row>
    <row r="669" spans="1:10" x14ac:dyDescent="0.25">
      <c r="A669" s="65" t="str">
        <f t="shared" si="10"/>
        <v>Cohort 201542522Den HaagMan23 jaar of ouderEritreaNT2-examen behaald</v>
      </c>
      <c r="B669" s="159" t="s">
        <v>16</v>
      </c>
      <c r="C669" s="166">
        <v>42522</v>
      </c>
      <c r="D669" s="159" t="s">
        <v>7</v>
      </c>
      <c r="E669" s="159" t="s">
        <v>28</v>
      </c>
      <c r="F669" s="159" t="s">
        <v>27</v>
      </c>
      <c r="G669" s="159" t="s">
        <v>24</v>
      </c>
      <c r="H669" s="159" t="s">
        <v>32</v>
      </c>
      <c r="I669" s="178">
        <v>0</v>
      </c>
      <c r="J669" s="19"/>
    </row>
    <row r="670" spans="1:10" x14ac:dyDescent="0.25">
      <c r="A670" s="65" t="str">
        <f t="shared" si="10"/>
        <v>Cohort 201542522Den HaagMan23 jaar of ouderEritreaInburgeringsexamen behaald</v>
      </c>
      <c r="B670" s="159" t="s">
        <v>16</v>
      </c>
      <c r="C670" s="166">
        <v>42522</v>
      </c>
      <c r="D670" s="159" t="s">
        <v>7</v>
      </c>
      <c r="E670" s="159" t="s">
        <v>28</v>
      </c>
      <c r="F670" s="159" t="s">
        <v>27</v>
      </c>
      <c r="G670" s="159" t="s">
        <v>24</v>
      </c>
      <c r="H670" s="159" t="s">
        <v>33</v>
      </c>
      <c r="I670" s="178">
        <v>5</v>
      </c>
      <c r="J670" s="19"/>
    </row>
    <row r="671" spans="1:10" x14ac:dyDescent="0.25">
      <c r="A671" s="65" t="str">
        <f t="shared" si="10"/>
        <v>Cohort 201542522Den HaagMan23 jaar of ouderEritreaHeeft geen examen behaald</v>
      </c>
      <c r="B671" s="159" t="s">
        <v>16</v>
      </c>
      <c r="C671" s="166">
        <v>42522</v>
      </c>
      <c r="D671" s="159" t="s">
        <v>7</v>
      </c>
      <c r="E671" s="159" t="s">
        <v>28</v>
      </c>
      <c r="F671" s="159" t="s">
        <v>27</v>
      </c>
      <c r="G671" s="159" t="s">
        <v>24</v>
      </c>
      <c r="H671" s="159" t="s">
        <v>34</v>
      </c>
      <c r="I671" s="178">
        <v>145</v>
      </c>
      <c r="J671" s="19"/>
    </row>
    <row r="672" spans="1:10" x14ac:dyDescent="0.25">
      <c r="A672" s="65" t="str">
        <f t="shared" si="10"/>
        <v>Cohort 201542522Den HaagMan23 jaar of ouderOverigTotaal</v>
      </c>
      <c r="B672" s="159" t="s">
        <v>16</v>
      </c>
      <c r="C672" s="166">
        <v>42522</v>
      </c>
      <c r="D672" s="159" t="s">
        <v>7</v>
      </c>
      <c r="E672" s="159" t="s">
        <v>28</v>
      </c>
      <c r="F672" s="159" t="s">
        <v>27</v>
      </c>
      <c r="G672" s="159" t="s">
        <v>25</v>
      </c>
      <c r="H672" s="159" t="s">
        <v>8</v>
      </c>
      <c r="I672" s="178">
        <v>55</v>
      </c>
      <c r="J672" s="19"/>
    </row>
    <row r="673" spans="1:10" x14ac:dyDescent="0.25">
      <c r="A673" s="65" t="str">
        <f t="shared" si="10"/>
        <v>Cohort 201542522Den HaagMan23 jaar of ouderOverigNT2-examen behaald</v>
      </c>
      <c r="B673" s="159" t="s">
        <v>16</v>
      </c>
      <c r="C673" s="166">
        <v>42522</v>
      </c>
      <c r="D673" s="159" t="s">
        <v>7</v>
      </c>
      <c r="E673" s="159" t="s">
        <v>28</v>
      </c>
      <c r="F673" s="159" t="s">
        <v>27</v>
      </c>
      <c r="G673" s="159" t="s">
        <v>25</v>
      </c>
      <c r="H673" s="159" t="s">
        <v>32</v>
      </c>
      <c r="I673" s="178">
        <v>0</v>
      </c>
      <c r="J673" s="19"/>
    </row>
    <row r="674" spans="1:10" x14ac:dyDescent="0.25">
      <c r="A674" s="65" t="str">
        <f t="shared" si="10"/>
        <v>Cohort 201542522Den HaagMan23 jaar of ouderOverigInburgeringsexamen behaald</v>
      </c>
      <c r="B674" s="159" t="s">
        <v>16</v>
      </c>
      <c r="C674" s="166">
        <v>42522</v>
      </c>
      <c r="D674" s="159" t="s">
        <v>7</v>
      </c>
      <c r="E674" s="159" t="s">
        <v>28</v>
      </c>
      <c r="F674" s="159" t="s">
        <v>27</v>
      </c>
      <c r="G674" s="159" t="s">
        <v>25</v>
      </c>
      <c r="H674" s="159" t="s">
        <v>33</v>
      </c>
      <c r="I674" s="178">
        <v>0</v>
      </c>
      <c r="J674" s="19"/>
    </row>
    <row r="675" spans="1:10" x14ac:dyDescent="0.25">
      <c r="A675" s="65" t="str">
        <f t="shared" si="10"/>
        <v>Cohort 201542522Den HaagMan23 jaar of ouderOverigHeeft geen examen behaald</v>
      </c>
      <c r="B675" s="159" t="s">
        <v>16</v>
      </c>
      <c r="C675" s="166">
        <v>42522</v>
      </c>
      <c r="D675" s="159" t="s">
        <v>7</v>
      </c>
      <c r="E675" s="159" t="s">
        <v>28</v>
      </c>
      <c r="F675" s="159" t="s">
        <v>27</v>
      </c>
      <c r="G675" s="159" t="s">
        <v>25</v>
      </c>
      <c r="H675" s="159" t="s">
        <v>34</v>
      </c>
      <c r="I675" s="178">
        <v>55</v>
      </c>
      <c r="J675" s="19"/>
    </row>
    <row r="676" spans="1:10" x14ac:dyDescent="0.25">
      <c r="A676" s="65" t="str">
        <f t="shared" si="10"/>
        <v>Cohort 201542522Den HaagVrouwTotaalTotaalTotaal</v>
      </c>
      <c r="B676" s="159" t="s">
        <v>16</v>
      </c>
      <c r="C676" s="166">
        <v>42522</v>
      </c>
      <c r="D676" s="159" t="s">
        <v>7</v>
      </c>
      <c r="E676" s="159" t="s">
        <v>29</v>
      </c>
      <c r="F676" s="159" t="s">
        <v>8</v>
      </c>
      <c r="G676" s="159" t="s">
        <v>8</v>
      </c>
      <c r="H676" s="159" t="s">
        <v>8</v>
      </c>
      <c r="I676" s="178">
        <v>145</v>
      </c>
      <c r="J676" s="19"/>
    </row>
    <row r="677" spans="1:10" x14ac:dyDescent="0.25">
      <c r="A677" s="65" t="str">
        <f t="shared" si="10"/>
        <v>Cohort 201542522Den HaagVrouwTotaalTotaalNT2-examen behaald</v>
      </c>
      <c r="B677" s="159" t="s">
        <v>16</v>
      </c>
      <c r="C677" s="166">
        <v>42522</v>
      </c>
      <c r="D677" s="159" t="s">
        <v>7</v>
      </c>
      <c r="E677" s="159" t="s">
        <v>29</v>
      </c>
      <c r="F677" s="159" t="s">
        <v>8</v>
      </c>
      <c r="G677" s="159" t="s">
        <v>8</v>
      </c>
      <c r="H677" s="159" t="s">
        <v>32</v>
      </c>
      <c r="I677" s="178">
        <v>5</v>
      </c>
      <c r="J677" s="19"/>
    </row>
    <row r="678" spans="1:10" x14ac:dyDescent="0.25">
      <c r="A678" s="65" t="str">
        <f t="shared" si="10"/>
        <v>Cohort 201542522Den HaagVrouwTotaalTotaalInburgeringsexamen behaald</v>
      </c>
      <c r="B678" s="159" t="s">
        <v>16</v>
      </c>
      <c r="C678" s="166">
        <v>42522</v>
      </c>
      <c r="D678" s="159" t="s">
        <v>7</v>
      </c>
      <c r="E678" s="159" t="s">
        <v>29</v>
      </c>
      <c r="F678" s="159" t="s">
        <v>8</v>
      </c>
      <c r="G678" s="159" t="s">
        <v>8</v>
      </c>
      <c r="H678" s="159" t="s">
        <v>33</v>
      </c>
      <c r="I678" s="178">
        <v>5</v>
      </c>
      <c r="J678" s="19"/>
    </row>
    <row r="679" spans="1:10" x14ac:dyDescent="0.25">
      <c r="A679" s="65" t="str">
        <f t="shared" si="10"/>
        <v>Cohort 201542522Den HaagVrouwTotaalTotaalHeeft geen examen behaald</v>
      </c>
      <c r="B679" s="159" t="s">
        <v>16</v>
      </c>
      <c r="C679" s="166">
        <v>42522</v>
      </c>
      <c r="D679" s="159" t="s">
        <v>7</v>
      </c>
      <c r="E679" s="159" t="s">
        <v>29</v>
      </c>
      <c r="F679" s="159" t="s">
        <v>8</v>
      </c>
      <c r="G679" s="159" t="s">
        <v>8</v>
      </c>
      <c r="H679" s="159" t="s">
        <v>34</v>
      </c>
      <c r="I679" s="178">
        <v>135</v>
      </c>
      <c r="J679" s="19"/>
    </row>
    <row r="680" spans="1:10" x14ac:dyDescent="0.25">
      <c r="A680" s="65" t="str">
        <f t="shared" si="10"/>
        <v>Cohort 201542522Den HaagVrouwTotaalSyriëTotaal</v>
      </c>
      <c r="B680" s="159" t="s">
        <v>16</v>
      </c>
      <c r="C680" s="166">
        <v>42522</v>
      </c>
      <c r="D680" s="159" t="s">
        <v>7</v>
      </c>
      <c r="E680" s="159" t="s">
        <v>29</v>
      </c>
      <c r="F680" s="159" t="s">
        <v>8</v>
      </c>
      <c r="G680" s="159" t="s">
        <v>23</v>
      </c>
      <c r="H680" s="159" t="s">
        <v>8</v>
      </c>
      <c r="I680" s="178">
        <v>60</v>
      </c>
      <c r="J680" s="19"/>
    </row>
    <row r="681" spans="1:10" x14ac:dyDescent="0.25">
      <c r="A681" s="65" t="str">
        <f t="shared" si="10"/>
        <v>Cohort 201542522Den HaagVrouwTotaalSyriëNT2-examen behaald</v>
      </c>
      <c r="B681" s="159" t="s">
        <v>16</v>
      </c>
      <c r="C681" s="166">
        <v>42522</v>
      </c>
      <c r="D681" s="159" t="s">
        <v>7</v>
      </c>
      <c r="E681" s="159" t="s">
        <v>29</v>
      </c>
      <c r="F681" s="159" t="s">
        <v>8</v>
      </c>
      <c r="G681" s="159" t="s">
        <v>23</v>
      </c>
      <c r="H681" s="159" t="s">
        <v>32</v>
      </c>
      <c r="I681" s="178">
        <v>0</v>
      </c>
      <c r="J681" s="19"/>
    </row>
    <row r="682" spans="1:10" x14ac:dyDescent="0.25">
      <c r="A682" s="65" t="str">
        <f t="shared" si="10"/>
        <v>Cohort 201542522Den HaagVrouwTotaalSyriëInburgeringsexamen behaald</v>
      </c>
      <c r="B682" s="159" t="s">
        <v>16</v>
      </c>
      <c r="C682" s="166">
        <v>42522</v>
      </c>
      <c r="D682" s="159" t="s">
        <v>7</v>
      </c>
      <c r="E682" s="159" t="s">
        <v>29</v>
      </c>
      <c r="F682" s="159" t="s">
        <v>8</v>
      </c>
      <c r="G682" s="159" t="s">
        <v>23</v>
      </c>
      <c r="H682" s="159" t="s">
        <v>33</v>
      </c>
      <c r="I682" s="178">
        <v>5</v>
      </c>
      <c r="J682" s="19"/>
    </row>
    <row r="683" spans="1:10" x14ac:dyDescent="0.25">
      <c r="A683" s="65" t="str">
        <f t="shared" si="10"/>
        <v>Cohort 201542522Den HaagVrouwTotaalSyriëHeeft geen examen behaald</v>
      </c>
      <c r="B683" s="159" t="s">
        <v>16</v>
      </c>
      <c r="C683" s="166">
        <v>42522</v>
      </c>
      <c r="D683" s="159" t="s">
        <v>7</v>
      </c>
      <c r="E683" s="159" t="s">
        <v>29</v>
      </c>
      <c r="F683" s="159" t="s">
        <v>8</v>
      </c>
      <c r="G683" s="159" t="s">
        <v>23</v>
      </c>
      <c r="H683" s="159" t="s">
        <v>34</v>
      </c>
      <c r="I683" s="178">
        <v>55</v>
      </c>
      <c r="J683" s="19"/>
    </row>
    <row r="684" spans="1:10" x14ac:dyDescent="0.25">
      <c r="A684" s="65" t="str">
        <f t="shared" si="10"/>
        <v>Cohort 201542522Den HaagVrouwTotaalEritreaTotaal</v>
      </c>
      <c r="B684" s="159" t="s">
        <v>16</v>
      </c>
      <c r="C684" s="166">
        <v>42522</v>
      </c>
      <c r="D684" s="159" t="s">
        <v>7</v>
      </c>
      <c r="E684" s="159" t="s">
        <v>29</v>
      </c>
      <c r="F684" s="159" t="s">
        <v>8</v>
      </c>
      <c r="G684" s="159" t="s">
        <v>24</v>
      </c>
      <c r="H684" s="159" t="s">
        <v>8</v>
      </c>
      <c r="I684" s="178">
        <v>45</v>
      </c>
      <c r="J684" s="19"/>
    </row>
    <row r="685" spans="1:10" x14ac:dyDescent="0.25">
      <c r="A685" s="65" t="str">
        <f t="shared" si="10"/>
        <v>Cohort 201542522Den HaagVrouwTotaalEritreaNT2-examen behaald</v>
      </c>
      <c r="B685" s="159" t="s">
        <v>16</v>
      </c>
      <c r="C685" s="166">
        <v>42522</v>
      </c>
      <c r="D685" s="159" t="s">
        <v>7</v>
      </c>
      <c r="E685" s="159" t="s">
        <v>29</v>
      </c>
      <c r="F685" s="159" t="s">
        <v>8</v>
      </c>
      <c r="G685" s="159" t="s">
        <v>24</v>
      </c>
      <c r="H685" s="159" t="s">
        <v>32</v>
      </c>
      <c r="I685" s="178">
        <v>0</v>
      </c>
      <c r="J685" s="19"/>
    </row>
    <row r="686" spans="1:10" x14ac:dyDescent="0.25">
      <c r="A686" s="65" t="str">
        <f t="shared" si="10"/>
        <v>Cohort 201542522Den HaagVrouwTotaalEritreaInburgeringsexamen behaald</v>
      </c>
      <c r="B686" s="159" t="s">
        <v>16</v>
      </c>
      <c r="C686" s="166">
        <v>42522</v>
      </c>
      <c r="D686" s="159" t="s">
        <v>7</v>
      </c>
      <c r="E686" s="159" t="s">
        <v>29</v>
      </c>
      <c r="F686" s="159" t="s">
        <v>8</v>
      </c>
      <c r="G686" s="159" t="s">
        <v>24</v>
      </c>
      <c r="H686" s="159" t="s">
        <v>33</v>
      </c>
      <c r="I686" s="178">
        <v>0</v>
      </c>
      <c r="J686" s="19"/>
    </row>
    <row r="687" spans="1:10" x14ac:dyDescent="0.25">
      <c r="A687" s="65" t="str">
        <f t="shared" si="10"/>
        <v>Cohort 201542522Den HaagVrouwTotaalEritreaHeeft geen examen behaald</v>
      </c>
      <c r="B687" s="159" t="s">
        <v>16</v>
      </c>
      <c r="C687" s="166">
        <v>42522</v>
      </c>
      <c r="D687" s="159" t="s">
        <v>7</v>
      </c>
      <c r="E687" s="159" t="s">
        <v>29</v>
      </c>
      <c r="F687" s="159" t="s">
        <v>8</v>
      </c>
      <c r="G687" s="159" t="s">
        <v>24</v>
      </c>
      <c r="H687" s="159" t="s">
        <v>34</v>
      </c>
      <c r="I687" s="178">
        <v>45</v>
      </c>
      <c r="J687" s="19"/>
    </row>
    <row r="688" spans="1:10" x14ac:dyDescent="0.25">
      <c r="A688" s="65" t="str">
        <f t="shared" si="10"/>
        <v>Cohort 201542522Den HaagVrouwTotaalOverigTotaal</v>
      </c>
      <c r="B688" s="159" t="s">
        <v>16</v>
      </c>
      <c r="C688" s="166">
        <v>42522</v>
      </c>
      <c r="D688" s="159" t="s">
        <v>7</v>
      </c>
      <c r="E688" s="159" t="s">
        <v>29</v>
      </c>
      <c r="F688" s="159" t="s">
        <v>8</v>
      </c>
      <c r="G688" s="159" t="s">
        <v>25</v>
      </c>
      <c r="H688" s="159" t="s">
        <v>8</v>
      </c>
      <c r="I688" s="178">
        <v>35</v>
      </c>
      <c r="J688" s="19"/>
    </row>
    <row r="689" spans="1:10" x14ac:dyDescent="0.25">
      <c r="A689" s="65" t="str">
        <f t="shared" si="10"/>
        <v>Cohort 201542522Den HaagVrouwTotaalOverigNT2-examen behaald</v>
      </c>
      <c r="B689" s="159" t="s">
        <v>16</v>
      </c>
      <c r="C689" s="166">
        <v>42522</v>
      </c>
      <c r="D689" s="159" t="s">
        <v>7</v>
      </c>
      <c r="E689" s="159" t="s">
        <v>29</v>
      </c>
      <c r="F689" s="159" t="s">
        <v>8</v>
      </c>
      <c r="G689" s="159" t="s">
        <v>25</v>
      </c>
      <c r="H689" s="159" t="s">
        <v>32</v>
      </c>
      <c r="I689" s="178">
        <v>0</v>
      </c>
      <c r="J689" s="19"/>
    </row>
    <row r="690" spans="1:10" x14ac:dyDescent="0.25">
      <c r="A690" s="65" t="str">
        <f t="shared" si="10"/>
        <v>Cohort 201542522Den HaagVrouwTotaalOverigInburgeringsexamen behaald</v>
      </c>
      <c r="B690" s="159" t="s">
        <v>16</v>
      </c>
      <c r="C690" s="166">
        <v>42522</v>
      </c>
      <c r="D690" s="159" t="s">
        <v>7</v>
      </c>
      <c r="E690" s="159" t="s">
        <v>29</v>
      </c>
      <c r="F690" s="159" t="s">
        <v>8</v>
      </c>
      <c r="G690" s="159" t="s">
        <v>25</v>
      </c>
      <c r="H690" s="159" t="s">
        <v>33</v>
      </c>
      <c r="I690" s="178">
        <v>0</v>
      </c>
      <c r="J690" s="19"/>
    </row>
    <row r="691" spans="1:10" x14ac:dyDescent="0.25">
      <c r="A691" s="65" t="str">
        <f t="shared" si="10"/>
        <v>Cohort 201542522Den HaagVrouwTotaalOverigHeeft geen examen behaald</v>
      </c>
      <c r="B691" s="159" t="s">
        <v>16</v>
      </c>
      <c r="C691" s="166">
        <v>42522</v>
      </c>
      <c r="D691" s="159" t="s">
        <v>7</v>
      </c>
      <c r="E691" s="159" t="s">
        <v>29</v>
      </c>
      <c r="F691" s="159" t="s">
        <v>8</v>
      </c>
      <c r="G691" s="159" t="s">
        <v>25</v>
      </c>
      <c r="H691" s="159" t="s">
        <v>34</v>
      </c>
      <c r="I691" s="178">
        <v>35</v>
      </c>
      <c r="J691" s="19"/>
    </row>
    <row r="692" spans="1:10" x14ac:dyDescent="0.25">
      <c r="A692" s="65" t="str">
        <f t="shared" si="10"/>
        <v>Cohort 201542522Den HaagVrouw0 tot 23 jaarTotaalTotaal</v>
      </c>
      <c r="B692" s="159" t="s">
        <v>16</v>
      </c>
      <c r="C692" s="166">
        <v>42522</v>
      </c>
      <c r="D692" s="159" t="s">
        <v>7</v>
      </c>
      <c r="E692" s="159" t="s">
        <v>29</v>
      </c>
      <c r="F692" s="159" t="s">
        <v>26</v>
      </c>
      <c r="G692" s="159" t="s">
        <v>8</v>
      </c>
      <c r="H692" s="159" t="s">
        <v>8</v>
      </c>
      <c r="I692" s="178">
        <v>30</v>
      </c>
      <c r="J692" s="19"/>
    </row>
    <row r="693" spans="1:10" x14ac:dyDescent="0.25">
      <c r="A693" s="65" t="str">
        <f t="shared" si="10"/>
        <v>Cohort 201542522Den HaagVrouw0 tot 23 jaarTotaalNT2-examen behaald</v>
      </c>
      <c r="B693" s="159" t="s">
        <v>16</v>
      </c>
      <c r="C693" s="166">
        <v>42522</v>
      </c>
      <c r="D693" s="159" t="s">
        <v>7</v>
      </c>
      <c r="E693" s="159" t="s">
        <v>29</v>
      </c>
      <c r="F693" s="159" t="s">
        <v>26</v>
      </c>
      <c r="G693" s="159" t="s">
        <v>8</v>
      </c>
      <c r="H693" s="159" t="s">
        <v>32</v>
      </c>
      <c r="I693" s="178">
        <v>0</v>
      </c>
      <c r="J693" s="19"/>
    </row>
    <row r="694" spans="1:10" x14ac:dyDescent="0.25">
      <c r="A694" s="65" t="str">
        <f t="shared" si="10"/>
        <v>Cohort 201542522Den HaagVrouw0 tot 23 jaarTotaalInburgeringsexamen behaald</v>
      </c>
      <c r="B694" s="159" t="s">
        <v>16</v>
      </c>
      <c r="C694" s="166">
        <v>42522</v>
      </c>
      <c r="D694" s="159" t="s">
        <v>7</v>
      </c>
      <c r="E694" s="159" t="s">
        <v>29</v>
      </c>
      <c r="F694" s="159" t="s">
        <v>26</v>
      </c>
      <c r="G694" s="159" t="s">
        <v>8</v>
      </c>
      <c r="H694" s="159" t="s">
        <v>33</v>
      </c>
      <c r="I694" s="178">
        <v>0</v>
      </c>
      <c r="J694" s="19"/>
    </row>
    <row r="695" spans="1:10" x14ac:dyDescent="0.25">
      <c r="A695" s="65" t="str">
        <f t="shared" si="10"/>
        <v>Cohort 201542522Den HaagVrouw0 tot 23 jaarTotaalHeeft geen examen behaald</v>
      </c>
      <c r="B695" s="159" t="s">
        <v>16</v>
      </c>
      <c r="C695" s="166">
        <v>42522</v>
      </c>
      <c r="D695" s="159" t="s">
        <v>7</v>
      </c>
      <c r="E695" s="159" t="s">
        <v>29</v>
      </c>
      <c r="F695" s="159" t="s">
        <v>26</v>
      </c>
      <c r="G695" s="159" t="s">
        <v>8</v>
      </c>
      <c r="H695" s="159" t="s">
        <v>34</v>
      </c>
      <c r="I695" s="178">
        <v>30</v>
      </c>
      <c r="J695" s="19"/>
    </row>
    <row r="696" spans="1:10" x14ac:dyDescent="0.25">
      <c r="A696" s="65" t="str">
        <f t="shared" si="10"/>
        <v>Cohort 201542522Den HaagVrouw0 tot 23 jaarSyriëTotaal</v>
      </c>
      <c r="B696" s="159" t="s">
        <v>16</v>
      </c>
      <c r="C696" s="166">
        <v>42522</v>
      </c>
      <c r="D696" s="159" t="s">
        <v>7</v>
      </c>
      <c r="E696" s="159" t="s">
        <v>29</v>
      </c>
      <c r="F696" s="159" t="s">
        <v>26</v>
      </c>
      <c r="G696" s="159" t="s">
        <v>23</v>
      </c>
      <c r="H696" s="159" t="s">
        <v>8</v>
      </c>
      <c r="I696" s="178">
        <v>10</v>
      </c>
      <c r="J696" s="19"/>
    </row>
    <row r="697" spans="1:10" x14ac:dyDescent="0.25">
      <c r="A697" s="65" t="str">
        <f t="shared" si="10"/>
        <v>Cohort 201542522Den HaagVrouw0 tot 23 jaarSyriëNT2-examen behaald</v>
      </c>
      <c r="B697" s="159" t="s">
        <v>16</v>
      </c>
      <c r="C697" s="166">
        <v>42522</v>
      </c>
      <c r="D697" s="159" t="s">
        <v>7</v>
      </c>
      <c r="E697" s="159" t="s">
        <v>29</v>
      </c>
      <c r="F697" s="159" t="s">
        <v>26</v>
      </c>
      <c r="G697" s="159" t="s">
        <v>23</v>
      </c>
      <c r="H697" s="159" t="s">
        <v>32</v>
      </c>
      <c r="I697" s="178">
        <v>0</v>
      </c>
      <c r="J697" s="19"/>
    </row>
    <row r="698" spans="1:10" x14ac:dyDescent="0.25">
      <c r="A698" s="65" t="str">
        <f t="shared" si="10"/>
        <v>Cohort 201542522Den HaagVrouw0 tot 23 jaarSyriëInburgeringsexamen behaald</v>
      </c>
      <c r="B698" s="159" t="s">
        <v>16</v>
      </c>
      <c r="C698" s="166">
        <v>42522</v>
      </c>
      <c r="D698" s="159" t="s">
        <v>7</v>
      </c>
      <c r="E698" s="159" t="s">
        <v>29</v>
      </c>
      <c r="F698" s="159" t="s">
        <v>26</v>
      </c>
      <c r="G698" s="159" t="s">
        <v>23</v>
      </c>
      <c r="H698" s="159" t="s">
        <v>33</v>
      </c>
      <c r="I698" s="178">
        <v>0</v>
      </c>
      <c r="J698" s="19"/>
    </row>
    <row r="699" spans="1:10" x14ac:dyDescent="0.25">
      <c r="A699" s="65" t="str">
        <f t="shared" si="10"/>
        <v>Cohort 201542522Den HaagVrouw0 tot 23 jaarSyriëHeeft geen examen behaald</v>
      </c>
      <c r="B699" s="159" t="s">
        <v>16</v>
      </c>
      <c r="C699" s="166">
        <v>42522</v>
      </c>
      <c r="D699" s="159" t="s">
        <v>7</v>
      </c>
      <c r="E699" s="159" t="s">
        <v>29</v>
      </c>
      <c r="F699" s="159" t="s">
        <v>26</v>
      </c>
      <c r="G699" s="159" t="s">
        <v>23</v>
      </c>
      <c r="H699" s="159" t="s">
        <v>34</v>
      </c>
      <c r="I699" s="178">
        <v>10</v>
      </c>
      <c r="J699" s="19"/>
    </row>
    <row r="700" spans="1:10" x14ac:dyDescent="0.25">
      <c r="A700" s="65" t="str">
        <f t="shared" si="10"/>
        <v>Cohort 201542522Den HaagVrouw0 tot 23 jaarEritreaTotaal</v>
      </c>
      <c r="B700" s="159" t="s">
        <v>16</v>
      </c>
      <c r="C700" s="166">
        <v>42522</v>
      </c>
      <c r="D700" s="159" t="s">
        <v>7</v>
      </c>
      <c r="E700" s="159" t="s">
        <v>29</v>
      </c>
      <c r="F700" s="159" t="s">
        <v>26</v>
      </c>
      <c r="G700" s="159" t="s">
        <v>24</v>
      </c>
      <c r="H700" s="159" t="s">
        <v>8</v>
      </c>
      <c r="I700" s="178">
        <v>15</v>
      </c>
      <c r="J700" s="19"/>
    </row>
    <row r="701" spans="1:10" x14ac:dyDescent="0.25">
      <c r="A701" s="65" t="str">
        <f t="shared" si="10"/>
        <v>Cohort 201542522Den HaagVrouw0 tot 23 jaarEritreaNT2-examen behaald</v>
      </c>
      <c r="B701" s="159" t="s">
        <v>16</v>
      </c>
      <c r="C701" s="166">
        <v>42522</v>
      </c>
      <c r="D701" s="159" t="s">
        <v>7</v>
      </c>
      <c r="E701" s="159" t="s">
        <v>29</v>
      </c>
      <c r="F701" s="159" t="s">
        <v>26</v>
      </c>
      <c r="G701" s="159" t="s">
        <v>24</v>
      </c>
      <c r="H701" s="159" t="s">
        <v>32</v>
      </c>
      <c r="I701" s="178">
        <v>0</v>
      </c>
      <c r="J701" s="19"/>
    </row>
    <row r="702" spans="1:10" x14ac:dyDescent="0.25">
      <c r="A702" s="65" t="str">
        <f t="shared" si="10"/>
        <v>Cohort 201542522Den HaagVrouw0 tot 23 jaarEritreaInburgeringsexamen behaald</v>
      </c>
      <c r="B702" s="159" t="s">
        <v>16</v>
      </c>
      <c r="C702" s="166">
        <v>42522</v>
      </c>
      <c r="D702" s="159" t="s">
        <v>7</v>
      </c>
      <c r="E702" s="159" t="s">
        <v>29</v>
      </c>
      <c r="F702" s="159" t="s">
        <v>26</v>
      </c>
      <c r="G702" s="159" t="s">
        <v>24</v>
      </c>
      <c r="H702" s="159" t="s">
        <v>33</v>
      </c>
      <c r="I702" s="178">
        <v>0</v>
      </c>
      <c r="J702" s="19"/>
    </row>
    <row r="703" spans="1:10" x14ac:dyDescent="0.25">
      <c r="A703" s="65" t="str">
        <f t="shared" si="10"/>
        <v>Cohort 201542522Den HaagVrouw0 tot 23 jaarEritreaHeeft geen examen behaald</v>
      </c>
      <c r="B703" s="159" t="s">
        <v>16</v>
      </c>
      <c r="C703" s="166">
        <v>42522</v>
      </c>
      <c r="D703" s="159" t="s">
        <v>7</v>
      </c>
      <c r="E703" s="159" t="s">
        <v>29</v>
      </c>
      <c r="F703" s="159" t="s">
        <v>26</v>
      </c>
      <c r="G703" s="159" t="s">
        <v>24</v>
      </c>
      <c r="H703" s="159" t="s">
        <v>34</v>
      </c>
      <c r="I703" s="178">
        <v>15</v>
      </c>
      <c r="J703" s="19"/>
    </row>
    <row r="704" spans="1:10" x14ac:dyDescent="0.25">
      <c r="A704" s="65" t="str">
        <f t="shared" si="10"/>
        <v>Cohort 201542522Den HaagVrouw0 tot 23 jaarOverigTotaal</v>
      </c>
      <c r="B704" s="159" t="s">
        <v>16</v>
      </c>
      <c r="C704" s="166">
        <v>42522</v>
      </c>
      <c r="D704" s="159" t="s">
        <v>7</v>
      </c>
      <c r="E704" s="159" t="s">
        <v>29</v>
      </c>
      <c r="F704" s="159" t="s">
        <v>26</v>
      </c>
      <c r="G704" s="159" t="s">
        <v>25</v>
      </c>
      <c r="H704" s="159" t="s">
        <v>8</v>
      </c>
      <c r="I704" s="178">
        <v>5</v>
      </c>
      <c r="J704" s="19"/>
    </row>
    <row r="705" spans="1:10" x14ac:dyDescent="0.25">
      <c r="A705" s="65" t="str">
        <f t="shared" si="10"/>
        <v>Cohort 201542522Den HaagVrouw0 tot 23 jaarOverigNT2-examen behaald</v>
      </c>
      <c r="B705" s="159" t="s">
        <v>16</v>
      </c>
      <c r="C705" s="166">
        <v>42522</v>
      </c>
      <c r="D705" s="159" t="s">
        <v>7</v>
      </c>
      <c r="E705" s="159" t="s">
        <v>29</v>
      </c>
      <c r="F705" s="159" t="s">
        <v>26</v>
      </c>
      <c r="G705" s="159" t="s">
        <v>25</v>
      </c>
      <c r="H705" s="159" t="s">
        <v>32</v>
      </c>
      <c r="I705" s="178">
        <v>0</v>
      </c>
      <c r="J705" s="19"/>
    </row>
    <row r="706" spans="1:10" x14ac:dyDescent="0.25">
      <c r="A706" s="65" t="str">
        <f t="shared" si="10"/>
        <v>Cohort 201542522Den HaagVrouw0 tot 23 jaarOverigInburgeringsexamen behaald</v>
      </c>
      <c r="B706" s="159" t="s">
        <v>16</v>
      </c>
      <c r="C706" s="166">
        <v>42522</v>
      </c>
      <c r="D706" s="159" t="s">
        <v>7</v>
      </c>
      <c r="E706" s="159" t="s">
        <v>29</v>
      </c>
      <c r="F706" s="159" t="s">
        <v>26</v>
      </c>
      <c r="G706" s="159" t="s">
        <v>25</v>
      </c>
      <c r="H706" s="159" t="s">
        <v>33</v>
      </c>
      <c r="I706" s="178">
        <v>0</v>
      </c>
      <c r="J706" s="19"/>
    </row>
    <row r="707" spans="1:10" x14ac:dyDescent="0.25">
      <c r="A707" s="65" t="str">
        <f t="shared" si="10"/>
        <v>Cohort 201542522Den HaagVrouw0 tot 23 jaarOverigHeeft geen examen behaald</v>
      </c>
      <c r="B707" s="159" t="s">
        <v>16</v>
      </c>
      <c r="C707" s="166">
        <v>42522</v>
      </c>
      <c r="D707" s="159" t="s">
        <v>7</v>
      </c>
      <c r="E707" s="159" t="s">
        <v>29</v>
      </c>
      <c r="F707" s="159" t="s">
        <v>26</v>
      </c>
      <c r="G707" s="159" t="s">
        <v>25</v>
      </c>
      <c r="H707" s="159" t="s">
        <v>34</v>
      </c>
      <c r="I707" s="178">
        <v>5</v>
      </c>
      <c r="J707" s="19"/>
    </row>
    <row r="708" spans="1:10" x14ac:dyDescent="0.25">
      <c r="A708" s="65" t="str">
        <f t="shared" si="10"/>
        <v>Cohort 201542522Den HaagVrouw23 jaar of ouderTotaalTotaal</v>
      </c>
      <c r="B708" s="159" t="s">
        <v>16</v>
      </c>
      <c r="C708" s="166">
        <v>42522</v>
      </c>
      <c r="D708" s="159" t="s">
        <v>7</v>
      </c>
      <c r="E708" s="159" t="s">
        <v>29</v>
      </c>
      <c r="F708" s="159" t="s">
        <v>27</v>
      </c>
      <c r="G708" s="159" t="s">
        <v>8</v>
      </c>
      <c r="H708" s="159" t="s">
        <v>8</v>
      </c>
      <c r="I708" s="178">
        <v>115</v>
      </c>
      <c r="J708" s="19"/>
    </row>
    <row r="709" spans="1:10" x14ac:dyDescent="0.25">
      <c r="A709" s="65" t="str">
        <f t="shared" ref="A709:A772" si="11">B709&amp;C709&amp;D709&amp;E709&amp;F709&amp;G709&amp;H709</f>
        <v>Cohort 201542522Den HaagVrouw23 jaar of ouderTotaalNT2-examen behaald</v>
      </c>
      <c r="B709" s="159" t="s">
        <v>16</v>
      </c>
      <c r="C709" s="166">
        <v>42522</v>
      </c>
      <c r="D709" s="159" t="s">
        <v>7</v>
      </c>
      <c r="E709" s="159" t="s">
        <v>29</v>
      </c>
      <c r="F709" s="159" t="s">
        <v>27</v>
      </c>
      <c r="G709" s="159" t="s">
        <v>8</v>
      </c>
      <c r="H709" s="159" t="s">
        <v>32</v>
      </c>
      <c r="I709" s="178">
        <v>5</v>
      </c>
      <c r="J709" s="19"/>
    </row>
    <row r="710" spans="1:10" x14ac:dyDescent="0.25">
      <c r="A710" s="65" t="str">
        <f t="shared" si="11"/>
        <v>Cohort 201542522Den HaagVrouw23 jaar of ouderTotaalInburgeringsexamen behaald</v>
      </c>
      <c r="B710" s="159" t="s">
        <v>16</v>
      </c>
      <c r="C710" s="166">
        <v>42522</v>
      </c>
      <c r="D710" s="159" t="s">
        <v>7</v>
      </c>
      <c r="E710" s="159" t="s">
        <v>29</v>
      </c>
      <c r="F710" s="159" t="s">
        <v>27</v>
      </c>
      <c r="G710" s="159" t="s">
        <v>8</v>
      </c>
      <c r="H710" s="159" t="s">
        <v>33</v>
      </c>
      <c r="I710" s="178">
        <v>5</v>
      </c>
      <c r="J710" s="19"/>
    </row>
    <row r="711" spans="1:10" x14ac:dyDescent="0.25">
      <c r="A711" s="65" t="str">
        <f t="shared" si="11"/>
        <v>Cohort 201542522Den HaagVrouw23 jaar of ouderTotaalHeeft geen examen behaald</v>
      </c>
      <c r="B711" s="159" t="s">
        <v>16</v>
      </c>
      <c r="C711" s="166">
        <v>42522</v>
      </c>
      <c r="D711" s="159" t="s">
        <v>7</v>
      </c>
      <c r="E711" s="159" t="s">
        <v>29</v>
      </c>
      <c r="F711" s="159" t="s">
        <v>27</v>
      </c>
      <c r="G711" s="159" t="s">
        <v>8</v>
      </c>
      <c r="H711" s="159" t="s">
        <v>34</v>
      </c>
      <c r="I711" s="178">
        <v>110</v>
      </c>
      <c r="J711" s="19"/>
    </row>
    <row r="712" spans="1:10" x14ac:dyDescent="0.25">
      <c r="A712" s="65" t="str">
        <f t="shared" si="11"/>
        <v>Cohort 201542522Den HaagVrouw23 jaar of ouderSyriëTotaal</v>
      </c>
      <c r="B712" s="159" t="s">
        <v>16</v>
      </c>
      <c r="C712" s="166">
        <v>42522</v>
      </c>
      <c r="D712" s="159" t="s">
        <v>7</v>
      </c>
      <c r="E712" s="159" t="s">
        <v>29</v>
      </c>
      <c r="F712" s="159" t="s">
        <v>27</v>
      </c>
      <c r="G712" s="159" t="s">
        <v>23</v>
      </c>
      <c r="H712" s="159" t="s">
        <v>8</v>
      </c>
      <c r="I712" s="178">
        <v>50</v>
      </c>
      <c r="J712" s="19"/>
    </row>
    <row r="713" spans="1:10" x14ac:dyDescent="0.25">
      <c r="A713" s="65" t="str">
        <f t="shared" si="11"/>
        <v>Cohort 201542522Den HaagVrouw23 jaar of ouderSyriëNT2-examen behaald</v>
      </c>
      <c r="B713" s="159" t="s">
        <v>16</v>
      </c>
      <c r="C713" s="166">
        <v>42522</v>
      </c>
      <c r="D713" s="159" t="s">
        <v>7</v>
      </c>
      <c r="E713" s="159" t="s">
        <v>29</v>
      </c>
      <c r="F713" s="159" t="s">
        <v>27</v>
      </c>
      <c r="G713" s="159" t="s">
        <v>23</v>
      </c>
      <c r="H713" s="159" t="s">
        <v>32</v>
      </c>
      <c r="I713" s="178">
        <v>0</v>
      </c>
      <c r="J713" s="19"/>
    </row>
    <row r="714" spans="1:10" x14ac:dyDescent="0.25">
      <c r="A714" s="65" t="str">
        <f t="shared" si="11"/>
        <v>Cohort 201542522Den HaagVrouw23 jaar of ouderSyriëInburgeringsexamen behaald</v>
      </c>
      <c r="B714" s="159" t="s">
        <v>16</v>
      </c>
      <c r="C714" s="166">
        <v>42522</v>
      </c>
      <c r="D714" s="159" t="s">
        <v>7</v>
      </c>
      <c r="E714" s="159" t="s">
        <v>29</v>
      </c>
      <c r="F714" s="159" t="s">
        <v>27</v>
      </c>
      <c r="G714" s="159" t="s">
        <v>23</v>
      </c>
      <c r="H714" s="159" t="s">
        <v>33</v>
      </c>
      <c r="I714" s="178">
        <v>5</v>
      </c>
      <c r="J714" s="19"/>
    </row>
    <row r="715" spans="1:10" x14ac:dyDescent="0.25">
      <c r="A715" s="65" t="str">
        <f t="shared" si="11"/>
        <v>Cohort 201542522Den HaagVrouw23 jaar of ouderSyriëHeeft geen examen behaald</v>
      </c>
      <c r="B715" s="159" t="s">
        <v>16</v>
      </c>
      <c r="C715" s="166">
        <v>42522</v>
      </c>
      <c r="D715" s="159" t="s">
        <v>7</v>
      </c>
      <c r="E715" s="159" t="s">
        <v>29</v>
      </c>
      <c r="F715" s="159" t="s">
        <v>27</v>
      </c>
      <c r="G715" s="159" t="s">
        <v>23</v>
      </c>
      <c r="H715" s="159" t="s">
        <v>34</v>
      </c>
      <c r="I715" s="178">
        <v>45</v>
      </c>
      <c r="J715" s="19"/>
    </row>
    <row r="716" spans="1:10" x14ac:dyDescent="0.25">
      <c r="A716" s="65" t="str">
        <f t="shared" si="11"/>
        <v>Cohort 201542522Den HaagVrouw23 jaar of ouderEritreaTotaal</v>
      </c>
      <c r="B716" s="159" t="s">
        <v>16</v>
      </c>
      <c r="C716" s="166">
        <v>42522</v>
      </c>
      <c r="D716" s="159" t="s">
        <v>7</v>
      </c>
      <c r="E716" s="159" t="s">
        <v>29</v>
      </c>
      <c r="F716" s="159" t="s">
        <v>27</v>
      </c>
      <c r="G716" s="159" t="s">
        <v>24</v>
      </c>
      <c r="H716" s="159" t="s">
        <v>8</v>
      </c>
      <c r="I716" s="178">
        <v>35</v>
      </c>
      <c r="J716" s="19"/>
    </row>
    <row r="717" spans="1:10" x14ac:dyDescent="0.25">
      <c r="A717" s="65" t="str">
        <f t="shared" si="11"/>
        <v>Cohort 201542522Den HaagVrouw23 jaar of ouderEritreaNT2-examen behaald</v>
      </c>
      <c r="B717" s="159" t="s">
        <v>16</v>
      </c>
      <c r="C717" s="166">
        <v>42522</v>
      </c>
      <c r="D717" s="159" t="s">
        <v>7</v>
      </c>
      <c r="E717" s="159" t="s">
        <v>29</v>
      </c>
      <c r="F717" s="159" t="s">
        <v>27</v>
      </c>
      <c r="G717" s="159" t="s">
        <v>24</v>
      </c>
      <c r="H717" s="159" t="s">
        <v>32</v>
      </c>
      <c r="I717" s="178">
        <v>0</v>
      </c>
      <c r="J717" s="19"/>
    </row>
    <row r="718" spans="1:10" x14ac:dyDescent="0.25">
      <c r="A718" s="65" t="str">
        <f t="shared" si="11"/>
        <v>Cohort 201542522Den HaagVrouw23 jaar of ouderEritreaInburgeringsexamen behaald</v>
      </c>
      <c r="B718" s="159" t="s">
        <v>16</v>
      </c>
      <c r="C718" s="166">
        <v>42522</v>
      </c>
      <c r="D718" s="159" t="s">
        <v>7</v>
      </c>
      <c r="E718" s="159" t="s">
        <v>29</v>
      </c>
      <c r="F718" s="159" t="s">
        <v>27</v>
      </c>
      <c r="G718" s="159" t="s">
        <v>24</v>
      </c>
      <c r="H718" s="159" t="s">
        <v>33</v>
      </c>
      <c r="I718" s="178">
        <v>0</v>
      </c>
      <c r="J718" s="19"/>
    </row>
    <row r="719" spans="1:10" x14ac:dyDescent="0.25">
      <c r="A719" s="65" t="str">
        <f t="shared" si="11"/>
        <v>Cohort 201542522Den HaagVrouw23 jaar of ouderEritreaHeeft geen examen behaald</v>
      </c>
      <c r="B719" s="159" t="s">
        <v>16</v>
      </c>
      <c r="C719" s="166">
        <v>42522</v>
      </c>
      <c r="D719" s="159" t="s">
        <v>7</v>
      </c>
      <c r="E719" s="159" t="s">
        <v>29</v>
      </c>
      <c r="F719" s="159" t="s">
        <v>27</v>
      </c>
      <c r="G719" s="159" t="s">
        <v>24</v>
      </c>
      <c r="H719" s="159" t="s">
        <v>34</v>
      </c>
      <c r="I719" s="178">
        <v>35</v>
      </c>
      <c r="J719" s="19"/>
    </row>
    <row r="720" spans="1:10" x14ac:dyDescent="0.25">
      <c r="A720" s="65" t="str">
        <f t="shared" si="11"/>
        <v>Cohort 201542522Den HaagVrouw23 jaar of ouderOverigTotaal</v>
      </c>
      <c r="B720" s="159" t="s">
        <v>16</v>
      </c>
      <c r="C720" s="166">
        <v>42522</v>
      </c>
      <c r="D720" s="159" t="s">
        <v>7</v>
      </c>
      <c r="E720" s="159" t="s">
        <v>29</v>
      </c>
      <c r="F720" s="159" t="s">
        <v>27</v>
      </c>
      <c r="G720" s="159" t="s">
        <v>25</v>
      </c>
      <c r="H720" s="159" t="s">
        <v>8</v>
      </c>
      <c r="I720" s="178">
        <v>30</v>
      </c>
      <c r="J720" s="19"/>
    </row>
    <row r="721" spans="1:10" x14ac:dyDescent="0.25">
      <c r="A721" s="65" t="str">
        <f t="shared" si="11"/>
        <v>Cohort 201542522Den HaagVrouw23 jaar of ouderOverigNT2-examen behaald</v>
      </c>
      <c r="B721" s="159" t="s">
        <v>16</v>
      </c>
      <c r="C721" s="166">
        <v>42522</v>
      </c>
      <c r="D721" s="159" t="s">
        <v>7</v>
      </c>
      <c r="E721" s="159" t="s">
        <v>29</v>
      </c>
      <c r="F721" s="159" t="s">
        <v>27</v>
      </c>
      <c r="G721" s="159" t="s">
        <v>25</v>
      </c>
      <c r="H721" s="159" t="s">
        <v>32</v>
      </c>
      <c r="I721" s="178">
        <v>0</v>
      </c>
      <c r="J721" s="19"/>
    </row>
    <row r="722" spans="1:10" x14ac:dyDescent="0.25">
      <c r="A722" s="65" t="str">
        <f t="shared" si="11"/>
        <v>Cohort 201542522Den HaagVrouw23 jaar of ouderOverigInburgeringsexamen behaald</v>
      </c>
      <c r="B722" s="159" t="s">
        <v>16</v>
      </c>
      <c r="C722" s="166">
        <v>42522</v>
      </c>
      <c r="D722" s="159" t="s">
        <v>7</v>
      </c>
      <c r="E722" s="159" t="s">
        <v>29</v>
      </c>
      <c r="F722" s="159" t="s">
        <v>27</v>
      </c>
      <c r="G722" s="159" t="s">
        <v>25</v>
      </c>
      <c r="H722" s="159" t="s">
        <v>33</v>
      </c>
      <c r="I722" s="178">
        <v>0</v>
      </c>
      <c r="J722" s="19"/>
    </row>
    <row r="723" spans="1:10" x14ac:dyDescent="0.25">
      <c r="A723" s="65" t="str">
        <f t="shared" si="11"/>
        <v>Cohort 201542522Den HaagVrouw23 jaar of ouderOverigHeeft geen examen behaald</v>
      </c>
      <c r="B723" s="159" t="s">
        <v>16</v>
      </c>
      <c r="C723" s="166">
        <v>42522</v>
      </c>
      <c r="D723" s="159" t="s">
        <v>7</v>
      </c>
      <c r="E723" s="159" t="s">
        <v>29</v>
      </c>
      <c r="F723" s="159" t="s">
        <v>27</v>
      </c>
      <c r="G723" s="159" t="s">
        <v>25</v>
      </c>
      <c r="H723" s="159" t="s">
        <v>34</v>
      </c>
      <c r="I723" s="178">
        <v>30</v>
      </c>
      <c r="J723" s="19"/>
    </row>
    <row r="724" spans="1:10" x14ac:dyDescent="0.25">
      <c r="A724" s="65" t="str">
        <f t="shared" si="11"/>
        <v>Cohort 201542522G4 (exclusief Den Haag)TotaalTotaalTotaalTotaal</v>
      </c>
      <c r="B724" s="159" t="s">
        <v>16</v>
      </c>
      <c r="C724" s="166">
        <v>42522</v>
      </c>
      <c r="D724" s="159" t="s">
        <v>15</v>
      </c>
      <c r="E724" s="159" t="s">
        <v>8</v>
      </c>
      <c r="F724" s="159" t="s">
        <v>8</v>
      </c>
      <c r="G724" s="159" t="s">
        <v>8</v>
      </c>
      <c r="H724" s="159" t="s">
        <v>8</v>
      </c>
      <c r="I724" s="178">
        <v>1625</v>
      </c>
      <c r="J724" s="19"/>
    </row>
    <row r="725" spans="1:10" x14ac:dyDescent="0.25">
      <c r="A725" s="65" t="str">
        <f t="shared" si="11"/>
        <v>Cohort 201542522G4 (exclusief Den Haag)TotaalTotaalTotaalNT2-examen behaald</v>
      </c>
      <c r="B725" s="159" t="s">
        <v>16</v>
      </c>
      <c r="C725" s="166">
        <v>42522</v>
      </c>
      <c r="D725" s="159" t="s">
        <v>15</v>
      </c>
      <c r="E725" s="159" t="s">
        <v>8</v>
      </c>
      <c r="F725" s="159" t="s">
        <v>8</v>
      </c>
      <c r="G725" s="159" t="s">
        <v>8</v>
      </c>
      <c r="H725" s="159" t="s">
        <v>32</v>
      </c>
      <c r="I725" s="178">
        <v>40</v>
      </c>
      <c r="J725" s="19"/>
    </row>
    <row r="726" spans="1:10" x14ac:dyDescent="0.25">
      <c r="A726" s="65" t="str">
        <f t="shared" si="11"/>
        <v>Cohort 201542522G4 (exclusief Den Haag)TotaalTotaalTotaalInburgeringsexamen behaald</v>
      </c>
      <c r="B726" s="159" t="s">
        <v>16</v>
      </c>
      <c r="C726" s="166">
        <v>42522</v>
      </c>
      <c r="D726" s="159" t="s">
        <v>15</v>
      </c>
      <c r="E726" s="159" t="s">
        <v>8</v>
      </c>
      <c r="F726" s="159" t="s">
        <v>8</v>
      </c>
      <c r="G726" s="159" t="s">
        <v>8</v>
      </c>
      <c r="H726" s="159" t="s">
        <v>33</v>
      </c>
      <c r="I726" s="178">
        <v>105</v>
      </c>
      <c r="J726" s="19"/>
    </row>
    <row r="727" spans="1:10" x14ac:dyDescent="0.25">
      <c r="A727" s="65" t="str">
        <f t="shared" si="11"/>
        <v>Cohort 201542522G4 (exclusief Den Haag)TotaalTotaalTotaalHeeft geen examen behaald</v>
      </c>
      <c r="B727" s="159" t="s">
        <v>16</v>
      </c>
      <c r="C727" s="166">
        <v>42522</v>
      </c>
      <c r="D727" s="159" t="s">
        <v>15</v>
      </c>
      <c r="E727" s="159" t="s">
        <v>8</v>
      </c>
      <c r="F727" s="159" t="s">
        <v>8</v>
      </c>
      <c r="G727" s="159" t="s">
        <v>8</v>
      </c>
      <c r="H727" s="159" t="s">
        <v>34</v>
      </c>
      <c r="I727" s="178">
        <v>1480</v>
      </c>
      <c r="J727" s="19"/>
    </row>
    <row r="728" spans="1:10" x14ac:dyDescent="0.25">
      <c r="A728" s="65" t="str">
        <f t="shared" si="11"/>
        <v>Cohort 201542522G4 (exclusief Den Haag)TotaalTotaalSyriëTotaal</v>
      </c>
      <c r="B728" s="159" t="s">
        <v>16</v>
      </c>
      <c r="C728" s="166">
        <v>42522</v>
      </c>
      <c r="D728" s="159" t="s">
        <v>15</v>
      </c>
      <c r="E728" s="159" t="s">
        <v>8</v>
      </c>
      <c r="F728" s="159" t="s">
        <v>8</v>
      </c>
      <c r="G728" s="159" t="s">
        <v>23</v>
      </c>
      <c r="H728" s="159" t="s">
        <v>8</v>
      </c>
      <c r="I728" s="178">
        <v>905</v>
      </c>
      <c r="J728" s="19"/>
    </row>
    <row r="729" spans="1:10" x14ac:dyDescent="0.25">
      <c r="A729" s="65" t="str">
        <f t="shared" si="11"/>
        <v>Cohort 201542522G4 (exclusief Den Haag)TotaalTotaalSyriëNT2-examen behaald</v>
      </c>
      <c r="B729" s="159" t="s">
        <v>16</v>
      </c>
      <c r="C729" s="166">
        <v>42522</v>
      </c>
      <c r="D729" s="159" t="s">
        <v>15</v>
      </c>
      <c r="E729" s="159" t="s">
        <v>8</v>
      </c>
      <c r="F729" s="159" t="s">
        <v>8</v>
      </c>
      <c r="G729" s="159" t="s">
        <v>23</v>
      </c>
      <c r="H729" s="159" t="s">
        <v>32</v>
      </c>
      <c r="I729" s="178">
        <v>25</v>
      </c>
      <c r="J729" s="19"/>
    </row>
    <row r="730" spans="1:10" x14ac:dyDescent="0.25">
      <c r="A730" s="65" t="str">
        <f t="shared" si="11"/>
        <v>Cohort 201542522G4 (exclusief Den Haag)TotaalTotaalSyriëInburgeringsexamen behaald</v>
      </c>
      <c r="B730" s="159" t="s">
        <v>16</v>
      </c>
      <c r="C730" s="166">
        <v>42522</v>
      </c>
      <c r="D730" s="159" t="s">
        <v>15</v>
      </c>
      <c r="E730" s="159" t="s">
        <v>8</v>
      </c>
      <c r="F730" s="159" t="s">
        <v>8</v>
      </c>
      <c r="G730" s="159" t="s">
        <v>23</v>
      </c>
      <c r="H730" s="159" t="s">
        <v>33</v>
      </c>
      <c r="I730" s="178">
        <v>45</v>
      </c>
      <c r="J730" s="19"/>
    </row>
    <row r="731" spans="1:10" x14ac:dyDescent="0.25">
      <c r="A731" s="65" t="str">
        <f t="shared" si="11"/>
        <v>Cohort 201542522G4 (exclusief Den Haag)TotaalTotaalSyriëHeeft geen examen behaald</v>
      </c>
      <c r="B731" s="159" t="s">
        <v>16</v>
      </c>
      <c r="C731" s="166">
        <v>42522</v>
      </c>
      <c r="D731" s="159" t="s">
        <v>15</v>
      </c>
      <c r="E731" s="159" t="s">
        <v>8</v>
      </c>
      <c r="F731" s="159" t="s">
        <v>8</v>
      </c>
      <c r="G731" s="159" t="s">
        <v>23</v>
      </c>
      <c r="H731" s="159" t="s">
        <v>34</v>
      </c>
      <c r="I731" s="178">
        <v>835</v>
      </c>
      <c r="J731" s="19"/>
    </row>
    <row r="732" spans="1:10" x14ac:dyDescent="0.25">
      <c r="A732" s="65" t="str">
        <f t="shared" si="11"/>
        <v>Cohort 201542522G4 (exclusief Den Haag)TotaalTotaalEritreaTotaal</v>
      </c>
      <c r="B732" s="159" t="s">
        <v>16</v>
      </c>
      <c r="C732" s="166">
        <v>42522</v>
      </c>
      <c r="D732" s="159" t="s">
        <v>15</v>
      </c>
      <c r="E732" s="159" t="s">
        <v>8</v>
      </c>
      <c r="F732" s="159" t="s">
        <v>8</v>
      </c>
      <c r="G732" s="159" t="s">
        <v>24</v>
      </c>
      <c r="H732" s="159" t="s">
        <v>8</v>
      </c>
      <c r="I732" s="178">
        <v>320</v>
      </c>
      <c r="J732" s="19"/>
    </row>
    <row r="733" spans="1:10" x14ac:dyDescent="0.25">
      <c r="A733" s="65" t="str">
        <f t="shared" si="11"/>
        <v>Cohort 201542522G4 (exclusief Den Haag)TotaalTotaalEritreaNT2-examen behaald</v>
      </c>
      <c r="B733" s="159" t="s">
        <v>16</v>
      </c>
      <c r="C733" s="166">
        <v>42522</v>
      </c>
      <c r="D733" s="159" t="s">
        <v>15</v>
      </c>
      <c r="E733" s="159" t="s">
        <v>8</v>
      </c>
      <c r="F733" s="159" t="s">
        <v>8</v>
      </c>
      <c r="G733" s="159" t="s">
        <v>24</v>
      </c>
      <c r="H733" s="159" t="s">
        <v>32</v>
      </c>
      <c r="I733" s="178">
        <v>5</v>
      </c>
      <c r="J733" s="19"/>
    </row>
    <row r="734" spans="1:10" x14ac:dyDescent="0.25">
      <c r="A734" s="65" t="str">
        <f t="shared" si="11"/>
        <v>Cohort 201542522G4 (exclusief Den Haag)TotaalTotaalEritreaInburgeringsexamen behaald</v>
      </c>
      <c r="B734" s="159" t="s">
        <v>16</v>
      </c>
      <c r="C734" s="166">
        <v>42522</v>
      </c>
      <c r="D734" s="159" t="s">
        <v>15</v>
      </c>
      <c r="E734" s="159" t="s">
        <v>8</v>
      </c>
      <c r="F734" s="159" t="s">
        <v>8</v>
      </c>
      <c r="G734" s="159" t="s">
        <v>24</v>
      </c>
      <c r="H734" s="159" t="s">
        <v>33</v>
      </c>
      <c r="I734" s="178">
        <v>30</v>
      </c>
      <c r="J734" s="19"/>
    </row>
    <row r="735" spans="1:10" x14ac:dyDescent="0.25">
      <c r="A735" s="65" t="str">
        <f t="shared" si="11"/>
        <v>Cohort 201542522G4 (exclusief Den Haag)TotaalTotaalEritreaHeeft geen examen behaald</v>
      </c>
      <c r="B735" s="159" t="s">
        <v>16</v>
      </c>
      <c r="C735" s="166">
        <v>42522</v>
      </c>
      <c r="D735" s="159" t="s">
        <v>15</v>
      </c>
      <c r="E735" s="159" t="s">
        <v>8</v>
      </c>
      <c r="F735" s="159" t="s">
        <v>8</v>
      </c>
      <c r="G735" s="159" t="s">
        <v>24</v>
      </c>
      <c r="H735" s="159" t="s">
        <v>34</v>
      </c>
      <c r="I735" s="178">
        <v>285</v>
      </c>
      <c r="J735" s="19"/>
    </row>
    <row r="736" spans="1:10" x14ac:dyDescent="0.25">
      <c r="A736" s="65" t="str">
        <f t="shared" si="11"/>
        <v>Cohort 201542522G4 (exclusief Den Haag)TotaalTotaalOverigTotaal</v>
      </c>
      <c r="B736" s="159" t="s">
        <v>16</v>
      </c>
      <c r="C736" s="166">
        <v>42522</v>
      </c>
      <c r="D736" s="159" t="s">
        <v>15</v>
      </c>
      <c r="E736" s="159" t="s">
        <v>8</v>
      </c>
      <c r="F736" s="159" t="s">
        <v>8</v>
      </c>
      <c r="G736" s="159" t="s">
        <v>25</v>
      </c>
      <c r="H736" s="159" t="s">
        <v>8</v>
      </c>
      <c r="I736" s="178">
        <v>400</v>
      </c>
      <c r="J736" s="19"/>
    </row>
    <row r="737" spans="1:10" x14ac:dyDescent="0.25">
      <c r="A737" s="65" t="str">
        <f t="shared" si="11"/>
        <v>Cohort 201542522G4 (exclusief Den Haag)TotaalTotaalOverigNT2-examen behaald</v>
      </c>
      <c r="B737" s="159" t="s">
        <v>16</v>
      </c>
      <c r="C737" s="166">
        <v>42522</v>
      </c>
      <c r="D737" s="159" t="s">
        <v>15</v>
      </c>
      <c r="E737" s="159" t="s">
        <v>8</v>
      </c>
      <c r="F737" s="159" t="s">
        <v>8</v>
      </c>
      <c r="G737" s="159" t="s">
        <v>25</v>
      </c>
      <c r="H737" s="159" t="s">
        <v>32</v>
      </c>
      <c r="I737" s="178">
        <v>10</v>
      </c>
      <c r="J737" s="19"/>
    </row>
    <row r="738" spans="1:10" x14ac:dyDescent="0.25">
      <c r="A738" s="65" t="str">
        <f t="shared" si="11"/>
        <v>Cohort 201542522G4 (exclusief Den Haag)TotaalTotaalOverigInburgeringsexamen behaald</v>
      </c>
      <c r="B738" s="159" t="s">
        <v>16</v>
      </c>
      <c r="C738" s="166">
        <v>42522</v>
      </c>
      <c r="D738" s="159" t="s">
        <v>15</v>
      </c>
      <c r="E738" s="159" t="s">
        <v>8</v>
      </c>
      <c r="F738" s="159" t="s">
        <v>8</v>
      </c>
      <c r="G738" s="159" t="s">
        <v>25</v>
      </c>
      <c r="H738" s="159" t="s">
        <v>33</v>
      </c>
      <c r="I738" s="178">
        <v>35</v>
      </c>
      <c r="J738" s="19"/>
    </row>
    <row r="739" spans="1:10" x14ac:dyDescent="0.25">
      <c r="A739" s="65" t="str">
        <f t="shared" si="11"/>
        <v>Cohort 201542522G4 (exclusief Den Haag)TotaalTotaalOverigHeeft geen examen behaald</v>
      </c>
      <c r="B739" s="159" t="s">
        <v>16</v>
      </c>
      <c r="C739" s="166">
        <v>42522</v>
      </c>
      <c r="D739" s="159" t="s">
        <v>15</v>
      </c>
      <c r="E739" s="159" t="s">
        <v>8</v>
      </c>
      <c r="F739" s="159" t="s">
        <v>8</v>
      </c>
      <c r="G739" s="159" t="s">
        <v>25</v>
      </c>
      <c r="H739" s="159" t="s">
        <v>34</v>
      </c>
      <c r="I739" s="178">
        <v>360</v>
      </c>
      <c r="J739" s="19"/>
    </row>
    <row r="740" spans="1:10" x14ac:dyDescent="0.25">
      <c r="A740" s="65" t="str">
        <f t="shared" si="11"/>
        <v>Cohort 201542522G4 (exclusief Den Haag)Totaal0 tot 23 jaarTotaalTotaal</v>
      </c>
      <c r="B740" s="159" t="s">
        <v>16</v>
      </c>
      <c r="C740" s="166">
        <v>42522</v>
      </c>
      <c r="D740" s="159" t="s">
        <v>15</v>
      </c>
      <c r="E740" s="159" t="s">
        <v>8</v>
      </c>
      <c r="F740" s="159" t="s">
        <v>26</v>
      </c>
      <c r="G740" s="159" t="s">
        <v>8</v>
      </c>
      <c r="H740" s="159" t="s">
        <v>8</v>
      </c>
      <c r="I740" s="178">
        <v>195</v>
      </c>
      <c r="J740" s="19"/>
    </row>
    <row r="741" spans="1:10" x14ac:dyDescent="0.25">
      <c r="A741" s="65" t="str">
        <f t="shared" si="11"/>
        <v>Cohort 201542522G4 (exclusief Den Haag)Totaal0 tot 23 jaarTotaalNT2-examen behaald</v>
      </c>
      <c r="B741" s="159" t="s">
        <v>16</v>
      </c>
      <c r="C741" s="166">
        <v>42522</v>
      </c>
      <c r="D741" s="159" t="s">
        <v>15</v>
      </c>
      <c r="E741" s="159" t="s">
        <v>8</v>
      </c>
      <c r="F741" s="159" t="s">
        <v>26</v>
      </c>
      <c r="G741" s="159" t="s">
        <v>8</v>
      </c>
      <c r="H741" s="159" t="s">
        <v>32</v>
      </c>
      <c r="I741" s="178">
        <v>5</v>
      </c>
      <c r="J741" s="19"/>
    </row>
    <row r="742" spans="1:10" x14ac:dyDescent="0.25">
      <c r="A742" s="65" t="str">
        <f t="shared" si="11"/>
        <v>Cohort 201542522G4 (exclusief Den Haag)Totaal0 tot 23 jaarTotaalInburgeringsexamen behaald</v>
      </c>
      <c r="B742" s="159" t="s">
        <v>16</v>
      </c>
      <c r="C742" s="166">
        <v>42522</v>
      </c>
      <c r="D742" s="159" t="s">
        <v>15</v>
      </c>
      <c r="E742" s="159" t="s">
        <v>8</v>
      </c>
      <c r="F742" s="159" t="s">
        <v>26</v>
      </c>
      <c r="G742" s="159" t="s">
        <v>8</v>
      </c>
      <c r="H742" s="159" t="s">
        <v>33</v>
      </c>
      <c r="I742" s="178">
        <v>15</v>
      </c>
      <c r="J742" s="19"/>
    </row>
    <row r="743" spans="1:10" x14ac:dyDescent="0.25">
      <c r="A743" s="65" t="str">
        <f t="shared" si="11"/>
        <v>Cohort 201542522G4 (exclusief Den Haag)Totaal0 tot 23 jaarTotaalHeeft geen examen behaald</v>
      </c>
      <c r="B743" s="159" t="s">
        <v>16</v>
      </c>
      <c r="C743" s="166">
        <v>42522</v>
      </c>
      <c r="D743" s="159" t="s">
        <v>15</v>
      </c>
      <c r="E743" s="159" t="s">
        <v>8</v>
      </c>
      <c r="F743" s="159" t="s">
        <v>26</v>
      </c>
      <c r="G743" s="159" t="s">
        <v>8</v>
      </c>
      <c r="H743" s="159" t="s">
        <v>34</v>
      </c>
      <c r="I743" s="178">
        <v>175</v>
      </c>
      <c r="J743" s="19"/>
    </row>
    <row r="744" spans="1:10" x14ac:dyDescent="0.25">
      <c r="A744" s="65" t="str">
        <f t="shared" si="11"/>
        <v>Cohort 201542522G4 (exclusief Den Haag)Totaal0 tot 23 jaarSyriëTotaal</v>
      </c>
      <c r="B744" s="159" t="s">
        <v>16</v>
      </c>
      <c r="C744" s="166">
        <v>42522</v>
      </c>
      <c r="D744" s="159" t="s">
        <v>15</v>
      </c>
      <c r="E744" s="159" t="s">
        <v>8</v>
      </c>
      <c r="F744" s="159" t="s">
        <v>26</v>
      </c>
      <c r="G744" s="159" t="s">
        <v>23</v>
      </c>
      <c r="H744" s="159" t="s">
        <v>8</v>
      </c>
      <c r="I744" s="178">
        <v>90</v>
      </c>
      <c r="J744" s="19"/>
    </row>
    <row r="745" spans="1:10" x14ac:dyDescent="0.25">
      <c r="A745" s="65" t="str">
        <f t="shared" si="11"/>
        <v>Cohort 201542522G4 (exclusief Den Haag)Totaal0 tot 23 jaarSyriëNT2-examen behaald</v>
      </c>
      <c r="B745" s="159" t="s">
        <v>16</v>
      </c>
      <c r="C745" s="166">
        <v>42522</v>
      </c>
      <c r="D745" s="159" t="s">
        <v>15</v>
      </c>
      <c r="E745" s="159" t="s">
        <v>8</v>
      </c>
      <c r="F745" s="159" t="s">
        <v>26</v>
      </c>
      <c r="G745" s="159" t="s">
        <v>23</v>
      </c>
      <c r="H745" s="159" t="s">
        <v>32</v>
      </c>
      <c r="I745" s="178">
        <v>5</v>
      </c>
      <c r="J745" s="19"/>
    </row>
    <row r="746" spans="1:10" x14ac:dyDescent="0.25">
      <c r="A746" s="65" t="str">
        <f t="shared" si="11"/>
        <v>Cohort 201542522G4 (exclusief Den Haag)Totaal0 tot 23 jaarSyriëInburgeringsexamen behaald</v>
      </c>
      <c r="B746" s="159" t="s">
        <v>16</v>
      </c>
      <c r="C746" s="166">
        <v>42522</v>
      </c>
      <c r="D746" s="159" t="s">
        <v>15</v>
      </c>
      <c r="E746" s="159" t="s">
        <v>8</v>
      </c>
      <c r="F746" s="159" t="s">
        <v>26</v>
      </c>
      <c r="G746" s="159" t="s">
        <v>23</v>
      </c>
      <c r="H746" s="159" t="s">
        <v>33</v>
      </c>
      <c r="I746" s="178">
        <v>5</v>
      </c>
      <c r="J746" s="19"/>
    </row>
    <row r="747" spans="1:10" x14ac:dyDescent="0.25">
      <c r="A747" s="65" t="str">
        <f t="shared" si="11"/>
        <v>Cohort 201542522G4 (exclusief Den Haag)Totaal0 tot 23 jaarSyriëHeeft geen examen behaald</v>
      </c>
      <c r="B747" s="159" t="s">
        <v>16</v>
      </c>
      <c r="C747" s="166">
        <v>42522</v>
      </c>
      <c r="D747" s="159" t="s">
        <v>15</v>
      </c>
      <c r="E747" s="159" t="s">
        <v>8</v>
      </c>
      <c r="F747" s="159" t="s">
        <v>26</v>
      </c>
      <c r="G747" s="159" t="s">
        <v>23</v>
      </c>
      <c r="H747" s="159" t="s">
        <v>34</v>
      </c>
      <c r="I747" s="178">
        <v>80</v>
      </c>
      <c r="J747" s="19"/>
    </row>
    <row r="748" spans="1:10" x14ac:dyDescent="0.25">
      <c r="A748" s="65" t="str">
        <f t="shared" si="11"/>
        <v>Cohort 201542522G4 (exclusief Den Haag)Totaal0 tot 23 jaarEritreaTotaal</v>
      </c>
      <c r="B748" s="159" t="s">
        <v>16</v>
      </c>
      <c r="C748" s="166">
        <v>42522</v>
      </c>
      <c r="D748" s="159" t="s">
        <v>15</v>
      </c>
      <c r="E748" s="159" t="s">
        <v>8</v>
      </c>
      <c r="F748" s="159" t="s">
        <v>26</v>
      </c>
      <c r="G748" s="159" t="s">
        <v>24</v>
      </c>
      <c r="H748" s="159" t="s">
        <v>8</v>
      </c>
      <c r="I748" s="178">
        <v>65</v>
      </c>
      <c r="J748" s="19"/>
    </row>
    <row r="749" spans="1:10" x14ac:dyDescent="0.25">
      <c r="A749" s="65" t="str">
        <f t="shared" si="11"/>
        <v>Cohort 201542522G4 (exclusief Den Haag)Totaal0 tot 23 jaarEritreaNT2-examen behaald</v>
      </c>
      <c r="B749" s="159" t="s">
        <v>16</v>
      </c>
      <c r="C749" s="166">
        <v>42522</v>
      </c>
      <c r="D749" s="159" t="s">
        <v>15</v>
      </c>
      <c r="E749" s="159" t="s">
        <v>8</v>
      </c>
      <c r="F749" s="159" t="s">
        <v>26</v>
      </c>
      <c r="G749" s="159" t="s">
        <v>24</v>
      </c>
      <c r="H749" s="159" t="s">
        <v>32</v>
      </c>
      <c r="I749" s="178">
        <v>0</v>
      </c>
      <c r="J749" s="19"/>
    </row>
    <row r="750" spans="1:10" x14ac:dyDescent="0.25">
      <c r="A750" s="65" t="str">
        <f t="shared" si="11"/>
        <v>Cohort 201542522G4 (exclusief Den Haag)Totaal0 tot 23 jaarEritreaInburgeringsexamen behaald</v>
      </c>
      <c r="B750" s="159" t="s">
        <v>16</v>
      </c>
      <c r="C750" s="166">
        <v>42522</v>
      </c>
      <c r="D750" s="159" t="s">
        <v>15</v>
      </c>
      <c r="E750" s="159" t="s">
        <v>8</v>
      </c>
      <c r="F750" s="159" t="s">
        <v>26</v>
      </c>
      <c r="G750" s="159" t="s">
        <v>24</v>
      </c>
      <c r="H750" s="159" t="s">
        <v>33</v>
      </c>
      <c r="I750" s="178">
        <v>5</v>
      </c>
      <c r="J750" s="19"/>
    </row>
    <row r="751" spans="1:10" x14ac:dyDescent="0.25">
      <c r="A751" s="65" t="str">
        <f t="shared" si="11"/>
        <v>Cohort 201542522G4 (exclusief Den Haag)Totaal0 tot 23 jaarEritreaHeeft geen examen behaald</v>
      </c>
      <c r="B751" s="159" t="s">
        <v>16</v>
      </c>
      <c r="C751" s="166">
        <v>42522</v>
      </c>
      <c r="D751" s="159" t="s">
        <v>15</v>
      </c>
      <c r="E751" s="159" t="s">
        <v>8</v>
      </c>
      <c r="F751" s="159" t="s">
        <v>26</v>
      </c>
      <c r="G751" s="159" t="s">
        <v>24</v>
      </c>
      <c r="H751" s="159" t="s">
        <v>34</v>
      </c>
      <c r="I751" s="178">
        <v>60</v>
      </c>
      <c r="J751" s="19"/>
    </row>
    <row r="752" spans="1:10" x14ac:dyDescent="0.25">
      <c r="A752" s="65" t="str">
        <f t="shared" si="11"/>
        <v>Cohort 201542522G4 (exclusief Den Haag)Totaal0 tot 23 jaarOverigTotaal</v>
      </c>
      <c r="B752" s="159" t="s">
        <v>16</v>
      </c>
      <c r="C752" s="166">
        <v>42522</v>
      </c>
      <c r="D752" s="159" t="s">
        <v>15</v>
      </c>
      <c r="E752" s="159" t="s">
        <v>8</v>
      </c>
      <c r="F752" s="159" t="s">
        <v>26</v>
      </c>
      <c r="G752" s="159" t="s">
        <v>25</v>
      </c>
      <c r="H752" s="159" t="s">
        <v>8</v>
      </c>
      <c r="I752" s="178">
        <v>40</v>
      </c>
      <c r="J752" s="19"/>
    </row>
    <row r="753" spans="1:10" x14ac:dyDescent="0.25">
      <c r="A753" s="65" t="str">
        <f t="shared" si="11"/>
        <v>Cohort 201542522G4 (exclusief Den Haag)Totaal0 tot 23 jaarOverigNT2-examen behaald</v>
      </c>
      <c r="B753" s="159" t="s">
        <v>16</v>
      </c>
      <c r="C753" s="166">
        <v>42522</v>
      </c>
      <c r="D753" s="159" t="s">
        <v>15</v>
      </c>
      <c r="E753" s="159" t="s">
        <v>8</v>
      </c>
      <c r="F753" s="159" t="s">
        <v>26</v>
      </c>
      <c r="G753" s="159" t="s">
        <v>25</v>
      </c>
      <c r="H753" s="159" t="s">
        <v>32</v>
      </c>
      <c r="I753" s="178">
        <v>0</v>
      </c>
      <c r="J753" s="19"/>
    </row>
    <row r="754" spans="1:10" x14ac:dyDescent="0.25">
      <c r="A754" s="65" t="str">
        <f t="shared" si="11"/>
        <v>Cohort 201542522G4 (exclusief Den Haag)Totaal0 tot 23 jaarOverigInburgeringsexamen behaald</v>
      </c>
      <c r="B754" s="159" t="s">
        <v>16</v>
      </c>
      <c r="C754" s="166">
        <v>42522</v>
      </c>
      <c r="D754" s="159" t="s">
        <v>15</v>
      </c>
      <c r="E754" s="159" t="s">
        <v>8</v>
      </c>
      <c r="F754" s="159" t="s">
        <v>26</v>
      </c>
      <c r="G754" s="159" t="s">
        <v>25</v>
      </c>
      <c r="H754" s="159" t="s">
        <v>33</v>
      </c>
      <c r="I754" s="178">
        <v>5</v>
      </c>
      <c r="J754" s="19"/>
    </row>
    <row r="755" spans="1:10" x14ac:dyDescent="0.25">
      <c r="A755" s="65" t="str">
        <f t="shared" si="11"/>
        <v>Cohort 201542522G4 (exclusief Den Haag)Totaal0 tot 23 jaarOverigHeeft geen examen behaald</v>
      </c>
      <c r="B755" s="159" t="s">
        <v>16</v>
      </c>
      <c r="C755" s="166">
        <v>42522</v>
      </c>
      <c r="D755" s="159" t="s">
        <v>15</v>
      </c>
      <c r="E755" s="159" t="s">
        <v>8</v>
      </c>
      <c r="F755" s="159" t="s">
        <v>26</v>
      </c>
      <c r="G755" s="159" t="s">
        <v>25</v>
      </c>
      <c r="H755" s="159" t="s">
        <v>34</v>
      </c>
      <c r="I755" s="178">
        <v>35</v>
      </c>
      <c r="J755" s="19"/>
    </row>
    <row r="756" spans="1:10" x14ac:dyDescent="0.25">
      <c r="A756" s="65" t="str">
        <f t="shared" si="11"/>
        <v>Cohort 201542522G4 (exclusief Den Haag)Totaal23 jaar of ouderTotaalTotaal</v>
      </c>
      <c r="B756" s="159" t="s">
        <v>16</v>
      </c>
      <c r="C756" s="166">
        <v>42522</v>
      </c>
      <c r="D756" s="159" t="s">
        <v>15</v>
      </c>
      <c r="E756" s="159" t="s">
        <v>8</v>
      </c>
      <c r="F756" s="159" t="s">
        <v>27</v>
      </c>
      <c r="G756" s="159" t="s">
        <v>8</v>
      </c>
      <c r="H756" s="159" t="s">
        <v>8</v>
      </c>
      <c r="I756" s="178">
        <v>1430</v>
      </c>
      <c r="J756" s="19"/>
    </row>
    <row r="757" spans="1:10" x14ac:dyDescent="0.25">
      <c r="A757" s="65" t="str">
        <f t="shared" si="11"/>
        <v>Cohort 201542522G4 (exclusief Den Haag)Totaal23 jaar of ouderTotaalNT2-examen behaald</v>
      </c>
      <c r="B757" s="159" t="s">
        <v>16</v>
      </c>
      <c r="C757" s="166">
        <v>42522</v>
      </c>
      <c r="D757" s="159" t="s">
        <v>15</v>
      </c>
      <c r="E757" s="159" t="s">
        <v>8</v>
      </c>
      <c r="F757" s="159" t="s">
        <v>27</v>
      </c>
      <c r="G757" s="159" t="s">
        <v>8</v>
      </c>
      <c r="H757" s="159" t="s">
        <v>32</v>
      </c>
      <c r="I757" s="178">
        <v>35</v>
      </c>
      <c r="J757" s="19"/>
    </row>
    <row r="758" spans="1:10" x14ac:dyDescent="0.25">
      <c r="A758" s="65" t="str">
        <f t="shared" si="11"/>
        <v>Cohort 201542522G4 (exclusief Den Haag)Totaal23 jaar of ouderTotaalInburgeringsexamen behaald</v>
      </c>
      <c r="B758" s="159" t="s">
        <v>16</v>
      </c>
      <c r="C758" s="166">
        <v>42522</v>
      </c>
      <c r="D758" s="159" t="s">
        <v>15</v>
      </c>
      <c r="E758" s="159" t="s">
        <v>8</v>
      </c>
      <c r="F758" s="159" t="s">
        <v>27</v>
      </c>
      <c r="G758" s="159" t="s">
        <v>8</v>
      </c>
      <c r="H758" s="159" t="s">
        <v>33</v>
      </c>
      <c r="I758" s="178">
        <v>90</v>
      </c>
      <c r="J758" s="19"/>
    </row>
    <row r="759" spans="1:10" x14ac:dyDescent="0.25">
      <c r="A759" s="65" t="str">
        <f t="shared" si="11"/>
        <v>Cohort 201542522G4 (exclusief Den Haag)Totaal23 jaar of ouderTotaalHeeft geen examen behaald</v>
      </c>
      <c r="B759" s="159" t="s">
        <v>16</v>
      </c>
      <c r="C759" s="166">
        <v>42522</v>
      </c>
      <c r="D759" s="159" t="s">
        <v>15</v>
      </c>
      <c r="E759" s="159" t="s">
        <v>8</v>
      </c>
      <c r="F759" s="159" t="s">
        <v>27</v>
      </c>
      <c r="G759" s="159" t="s">
        <v>8</v>
      </c>
      <c r="H759" s="159" t="s">
        <v>34</v>
      </c>
      <c r="I759" s="178">
        <v>1310</v>
      </c>
      <c r="J759" s="19"/>
    </row>
    <row r="760" spans="1:10" x14ac:dyDescent="0.25">
      <c r="A760" s="65" t="str">
        <f t="shared" si="11"/>
        <v>Cohort 201542522G4 (exclusief Den Haag)Totaal23 jaar of ouderSyriëTotaal</v>
      </c>
      <c r="B760" s="159" t="s">
        <v>16</v>
      </c>
      <c r="C760" s="166">
        <v>42522</v>
      </c>
      <c r="D760" s="159" t="s">
        <v>15</v>
      </c>
      <c r="E760" s="159" t="s">
        <v>8</v>
      </c>
      <c r="F760" s="159" t="s">
        <v>27</v>
      </c>
      <c r="G760" s="159" t="s">
        <v>23</v>
      </c>
      <c r="H760" s="159" t="s">
        <v>8</v>
      </c>
      <c r="I760" s="178">
        <v>815</v>
      </c>
      <c r="J760" s="19"/>
    </row>
    <row r="761" spans="1:10" x14ac:dyDescent="0.25">
      <c r="A761" s="65" t="str">
        <f t="shared" si="11"/>
        <v>Cohort 201542522G4 (exclusief Den Haag)Totaal23 jaar of ouderSyriëNT2-examen behaald</v>
      </c>
      <c r="B761" s="159" t="s">
        <v>16</v>
      </c>
      <c r="C761" s="166">
        <v>42522</v>
      </c>
      <c r="D761" s="159" t="s">
        <v>15</v>
      </c>
      <c r="E761" s="159" t="s">
        <v>8</v>
      </c>
      <c r="F761" s="159" t="s">
        <v>27</v>
      </c>
      <c r="G761" s="159" t="s">
        <v>23</v>
      </c>
      <c r="H761" s="159" t="s">
        <v>32</v>
      </c>
      <c r="I761" s="178">
        <v>20</v>
      </c>
      <c r="J761" s="19"/>
    </row>
    <row r="762" spans="1:10" x14ac:dyDescent="0.25">
      <c r="A762" s="65" t="str">
        <f t="shared" si="11"/>
        <v>Cohort 201542522G4 (exclusief Den Haag)Totaal23 jaar of ouderSyriëInburgeringsexamen behaald</v>
      </c>
      <c r="B762" s="159" t="s">
        <v>16</v>
      </c>
      <c r="C762" s="166">
        <v>42522</v>
      </c>
      <c r="D762" s="159" t="s">
        <v>15</v>
      </c>
      <c r="E762" s="159" t="s">
        <v>8</v>
      </c>
      <c r="F762" s="159" t="s">
        <v>27</v>
      </c>
      <c r="G762" s="159" t="s">
        <v>23</v>
      </c>
      <c r="H762" s="159" t="s">
        <v>33</v>
      </c>
      <c r="I762" s="178">
        <v>40</v>
      </c>
      <c r="J762" s="19"/>
    </row>
    <row r="763" spans="1:10" x14ac:dyDescent="0.25">
      <c r="A763" s="65" t="str">
        <f t="shared" si="11"/>
        <v>Cohort 201542522G4 (exclusief Den Haag)Totaal23 jaar of ouderSyriëHeeft geen examen behaald</v>
      </c>
      <c r="B763" s="159" t="s">
        <v>16</v>
      </c>
      <c r="C763" s="166">
        <v>42522</v>
      </c>
      <c r="D763" s="159" t="s">
        <v>15</v>
      </c>
      <c r="E763" s="159" t="s">
        <v>8</v>
      </c>
      <c r="F763" s="159" t="s">
        <v>27</v>
      </c>
      <c r="G763" s="159" t="s">
        <v>23</v>
      </c>
      <c r="H763" s="159" t="s">
        <v>34</v>
      </c>
      <c r="I763" s="178">
        <v>755</v>
      </c>
      <c r="J763" s="19"/>
    </row>
    <row r="764" spans="1:10" x14ac:dyDescent="0.25">
      <c r="A764" s="65" t="str">
        <f t="shared" si="11"/>
        <v>Cohort 201542522G4 (exclusief Den Haag)Totaal23 jaar of ouderEritreaTotaal</v>
      </c>
      <c r="B764" s="159" t="s">
        <v>16</v>
      </c>
      <c r="C764" s="166">
        <v>42522</v>
      </c>
      <c r="D764" s="159" t="s">
        <v>15</v>
      </c>
      <c r="E764" s="159" t="s">
        <v>8</v>
      </c>
      <c r="F764" s="159" t="s">
        <v>27</v>
      </c>
      <c r="G764" s="159" t="s">
        <v>24</v>
      </c>
      <c r="H764" s="159" t="s">
        <v>8</v>
      </c>
      <c r="I764" s="178">
        <v>255</v>
      </c>
      <c r="J764" s="19"/>
    </row>
    <row r="765" spans="1:10" x14ac:dyDescent="0.25">
      <c r="A765" s="65" t="str">
        <f t="shared" si="11"/>
        <v>Cohort 201542522G4 (exclusief Den Haag)Totaal23 jaar of ouderEritreaNT2-examen behaald</v>
      </c>
      <c r="B765" s="159" t="s">
        <v>16</v>
      </c>
      <c r="C765" s="166">
        <v>42522</v>
      </c>
      <c r="D765" s="159" t="s">
        <v>15</v>
      </c>
      <c r="E765" s="159" t="s">
        <v>8</v>
      </c>
      <c r="F765" s="159" t="s">
        <v>27</v>
      </c>
      <c r="G765" s="159" t="s">
        <v>24</v>
      </c>
      <c r="H765" s="159" t="s">
        <v>32</v>
      </c>
      <c r="I765" s="178">
        <v>5</v>
      </c>
      <c r="J765" s="19"/>
    </row>
    <row r="766" spans="1:10" x14ac:dyDescent="0.25">
      <c r="A766" s="65" t="str">
        <f t="shared" si="11"/>
        <v>Cohort 201542522G4 (exclusief Den Haag)Totaal23 jaar of ouderEritreaInburgeringsexamen behaald</v>
      </c>
      <c r="B766" s="159" t="s">
        <v>16</v>
      </c>
      <c r="C766" s="166">
        <v>42522</v>
      </c>
      <c r="D766" s="159" t="s">
        <v>15</v>
      </c>
      <c r="E766" s="159" t="s">
        <v>8</v>
      </c>
      <c r="F766" s="159" t="s">
        <v>27</v>
      </c>
      <c r="G766" s="159" t="s">
        <v>24</v>
      </c>
      <c r="H766" s="159" t="s">
        <v>33</v>
      </c>
      <c r="I766" s="178">
        <v>25</v>
      </c>
      <c r="J766" s="19"/>
    </row>
    <row r="767" spans="1:10" x14ac:dyDescent="0.25">
      <c r="A767" s="65" t="str">
        <f t="shared" si="11"/>
        <v>Cohort 201542522G4 (exclusief Den Haag)Totaal23 jaar of ouderEritreaHeeft geen examen behaald</v>
      </c>
      <c r="B767" s="159" t="s">
        <v>16</v>
      </c>
      <c r="C767" s="166">
        <v>42522</v>
      </c>
      <c r="D767" s="159" t="s">
        <v>15</v>
      </c>
      <c r="E767" s="159" t="s">
        <v>8</v>
      </c>
      <c r="F767" s="159" t="s">
        <v>27</v>
      </c>
      <c r="G767" s="159" t="s">
        <v>24</v>
      </c>
      <c r="H767" s="159" t="s">
        <v>34</v>
      </c>
      <c r="I767" s="178">
        <v>230</v>
      </c>
      <c r="J767" s="19"/>
    </row>
    <row r="768" spans="1:10" x14ac:dyDescent="0.25">
      <c r="A768" s="65" t="str">
        <f t="shared" si="11"/>
        <v>Cohort 201542522G4 (exclusief Den Haag)Totaal23 jaar of ouderOverigTotaal</v>
      </c>
      <c r="B768" s="159" t="s">
        <v>16</v>
      </c>
      <c r="C768" s="166">
        <v>42522</v>
      </c>
      <c r="D768" s="159" t="s">
        <v>15</v>
      </c>
      <c r="E768" s="159" t="s">
        <v>8</v>
      </c>
      <c r="F768" s="159" t="s">
        <v>27</v>
      </c>
      <c r="G768" s="159" t="s">
        <v>25</v>
      </c>
      <c r="H768" s="159" t="s">
        <v>8</v>
      </c>
      <c r="I768" s="178">
        <v>360</v>
      </c>
      <c r="J768" s="19"/>
    </row>
    <row r="769" spans="1:10" x14ac:dyDescent="0.25">
      <c r="A769" s="65" t="str">
        <f t="shared" si="11"/>
        <v>Cohort 201542522G4 (exclusief Den Haag)Totaal23 jaar of ouderOverigNT2-examen behaald</v>
      </c>
      <c r="B769" s="159" t="s">
        <v>16</v>
      </c>
      <c r="C769" s="166">
        <v>42522</v>
      </c>
      <c r="D769" s="159" t="s">
        <v>15</v>
      </c>
      <c r="E769" s="159" t="s">
        <v>8</v>
      </c>
      <c r="F769" s="159" t="s">
        <v>27</v>
      </c>
      <c r="G769" s="159" t="s">
        <v>25</v>
      </c>
      <c r="H769" s="159" t="s">
        <v>32</v>
      </c>
      <c r="I769" s="178">
        <v>10</v>
      </c>
      <c r="J769" s="19"/>
    </row>
    <row r="770" spans="1:10" x14ac:dyDescent="0.25">
      <c r="A770" s="65" t="str">
        <f t="shared" si="11"/>
        <v>Cohort 201542522G4 (exclusief Den Haag)Totaal23 jaar of ouderOverigInburgeringsexamen behaald</v>
      </c>
      <c r="B770" s="159" t="s">
        <v>16</v>
      </c>
      <c r="C770" s="166">
        <v>42522</v>
      </c>
      <c r="D770" s="159" t="s">
        <v>15</v>
      </c>
      <c r="E770" s="159" t="s">
        <v>8</v>
      </c>
      <c r="F770" s="159" t="s">
        <v>27</v>
      </c>
      <c r="G770" s="159" t="s">
        <v>25</v>
      </c>
      <c r="H770" s="159" t="s">
        <v>33</v>
      </c>
      <c r="I770" s="178">
        <v>30</v>
      </c>
      <c r="J770" s="19"/>
    </row>
    <row r="771" spans="1:10" x14ac:dyDescent="0.25">
      <c r="A771" s="65" t="str">
        <f t="shared" si="11"/>
        <v>Cohort 201542522G4 (exclusief Den Haag)Totaal23 jaar of ouderOverigHeeft geen examen behaald</v>
      </c>
      <c r="B771" s="159" t="s">
        <v>16</v>
      </c>
      <c r="C771" s="166">
        <v>42522</v>
      </c>
      <c r="D771" s="159" t="s">
        <v>15</v>
      </c>
      <c r="E771" s="159" t="s">
        <v>8</v>
      </c>
      <c r="F771" s="159" t="s">
        <v>27</v>
      </c>
      <c r="G771" s="159" t="s">
        <v>25</v>
      </c>
      <c r="H771" s="159" t="s">
        <v>34</v>
      </c>
      <c r="I771" s="178">
        <v>325</v>
      </c>
      <c r="J771" s="19"/>
    </row>
    <row r="772" spans="1:10" x14ac:dyDescent="0.25">
      <c r="A772" s="65" t="str">
        <f t="shared" si="11"/>
        <v>Cohort 201542522G4 (exclusief Den Haag)ManTotaalTotaalTotaal</v>
      </c>
      <c r="B772" s="159" t="s">
        <v>16</v>
      </c>
      <c r="C772" s="166">
        <v>42522</v>
      </c>
      <c r="D772" s="159" t="s">
        <v>15</v>
      </c>
      <c r="E772" s="159" t="s">
        <v>28</v>
      </c>
      <c r="F772" s="159" t="s">
        <v>8</v>
      </c>
      <c r="G772" s="159" t="s">
        <v>8</v>
      </c>
      <c r="H772" s="159" t="s">
        <v>8</v>
      </c>
      <c r="I772" s="178">
        <v>1140</v>
      </c>
      <c r="J772" s="19"/>
    </row>
    <row r="773" spans="1:10" x14ac:dyDescent="0.25">
      <c r="A773" s="65" t="str">
        <f t="shared" ref="A773:A836" si="12">B773&amp;C773&amp;D773&amp;E773&amp;F773&amp;G773&amp;H773</f>
        <v>Cohort 201542522G4 (exclusief Den Haag)ManTotaalTotaalNT2-examen behaald</v>
      </c>
      <c r="B773" s="159" t="s">
        <v>16</v>
      </c>
      <c r="C773" s="166">
        <v>42522</v>
      </c>
      <c r="D773" s="159" t="s">
        <v>15</v>
      </c>
      <c r="E773" s="159" t="s">
        <v>28</v>
      </c>
      <c r="F773" s="159" t="s">
        <v>8</v>
      </c>
      <c r="G773" s="159" t="s">
        <v>8</v>
      </c>
      <c r="H773" s="159" t="s">
        <v>32</v>
      </c>
      <c r="I773" s="178">
        <v>30</v>
      </c>
      <c r="J773" s="19"/>
    </row>
    <row r="774" spans="1:10" x14ac:dyDescent="0.25">
      <c r="A774" s="65" t="str">
        <f t="shared" si="12"/>
        <v>Cohort 201542522G4 (exclusief Den Haag)ManTotaalTotaalInburgeringsexamen behaald</v>
      </c>
      <c r="B774" s="159" t="s">
        <v>16</v>
      </c>
      <c r="C774" s="166">
        <v>42522</v>
      </c>
      <c r="D774" s="159" t="s">
        <v>15</v>
      </c>
      <c r="E774" s="159" t="s">
        <v>28</v>
      </c>
      <c r="F774" s="159" t="s">
        <v>8</v>
      </c>
      <c r="G774" s="159" t="s">
        <v>8</v>
      </c>
      <c r="H774" s="159" t="s">
        <v>33</v>
      </c>
      <c r="I774" s="178">
        <v>80</v>
      </c>
      <c r="J774" s="19"/>
    </row>
    <row r="775" spans="1:10" x14ac:dyDescent="0.25">
      <c r="A775" s="65" t="str">
        <f t="shared" si="12"/>
        <v>Cohort 201542522G4 (exclusief Den Haag)ManTotaalTotaalHeeft geen examen behaald</v>
      </c>
      <c r="B775" s="159" t="s">
        <v>16</v>
      </c>
      <c r="C775" s="166">
        <v>42522</v>
      </c>
      <c r="D775" s="159" t="s">
        <v>15</v>
      </c>
      <c r="E775" s="159" t="s">
        <v>28</v>
      </c>
      <c r="F775" s="159" t="s">
        <v>8</v>
      </c>
      <c r="G775" s="159" t="s">
        <v>8</v>
      </c>
      <c r="H775" s="159" t="s">
        <v>34</v>
      </c>
      <c r="I775" s="178">
        <v>1025</v>
      </c>
      <c r="J775" s="19"/>
    </row>
    <row r="776" spans="1:10" x14ac:dyDescent="0.25">
      <c r="A776" s="65" t="str">
        <f t="shared" si="12"/>
        <v>Cohort 201542522G4 (exclusief Den Haag)ManTotaalSyriëTotaal</v>
      </c>
      <c r="B776" s="159" t="s">
        <v>16</v>
      </c>
      <c r="C776" s="166">
        <v>42522</v>
      </c>
      <c r="D776" s="159" t="s">
        <v>15</v>
      </c>
      <c r="E776" s="159" t="s">
        <v>28</v>
      </c>
      <c r="F776" s="159" t="s">
        <v>8</v>
      </c>
      <c r="G776" s="159" t="s">
        <v>23</v>
      </c>
      <c r="H776" s="159" t="s">
        <v>8</v>
      </c>
      <c r="I776" s="178">
        <v>645</v>
      </c>
      <c r="J776" s="19"/>
    </row>
    <row r="777" spans="1:10" x14ac:dyDescent="0.25">
      <c r="A777" s="65" t="str">
        <f t="shared" si="12"/>
        <v>Cohort 201542522G4 (exclusief Den Haag)ManTotaalSyriëNT2-examen behaald</v>
      </c>
      <c r="B777" s="159" t="s">
        <v>16</v>
      </c>
      <c r="C777" s="166">
        <v>42522</v>
      </c>
      <c r="D777" s="159" t="s">
        <v>15</v>
      </c>
      <c r="E777" s="159" t="s">
        <v>28</v>
      </c>
      <c r="F777" s="159" t="s">
        <v>8</v>
      </c>
      <c r="G777" s="159" t="s">
        <v>23</v>
      </c>
      <c r="H777" s="159" t="s">
        <v>32</v>
      </c>
      <c r="I777" s="178">
        <v>20</v>
      </c>
      <c r="J777" s="19"/>
    </row>
    <row r="778" spans="1:10" x14ac:dyDescent="0.25">
      <c r="A778" s="65" t="str">
        <f t="shared" si="12"/>
        <v>Cohort 201542522G4 (exclusief Den Haag)ManTotaalSyriëInburgeringsexamen behaald</v>
      </c>
      <c r="B778" s="159" t="s">
        <v>16</v>
      </c>
      <c r="C778" s="166">
        <v>42522</v>
      </c>
      <c r="D778" s="159" t="s">
        <v>15</v>
      </c>
      <c r="E778" s="159" t="s">
        <v>28</v>
      </c>
      <c r="F778" s="159" t="s">
        <v>8</v>
      </c>
      <c r="G778" s="159" t="s">
        <v>23</v>
      </c>
      <c r="H778" s="159" t="s">
        <v>33</v>
      </c>
      <c r="I778" s="178">
        <v>35</v>
      </c>
      <c r="J778" s="19"/>
    </row>
    <row r="779" spans="1:10" x14ac:dyDescent="0.25">
      <c r="A779" s="65" t="str">
        <f t="shared" si="12"/>
        <v>Cohort 201542522G4 (exclusief Den Haag)ManTotaalSyriëHeeft geen examen behaald</v>
      </c>
      <c r="B779" s="159" t="s">
        <v>16</v>
      </c>
      <c r="C779" s="166">
        <v>42522</v>
      </c>
      <c r="D779" s="159" t="s">
        <v>15</v>
      </c>
      <c r="E779" s="159" t="s">
        <v>28</v>
      </c>
      <c r="F779" s="159" t="s">
        <v>8</v>
      </c>
      <c r="G779" s="159" t="s">
        <v>23</v>
      </c>
      <c r="H779" s="159" t="s">
        <v>34</v>
      </c>
      <c r="I779" s="178">
        <v>590</v>
      </c>
      <c r="J779" s="19"/>
    </row>
    <row r="780" spans="1:10" x14ac:dyDescent="0.25">
      <c r="A780" s="65" t="str">
        <f t="shared" si="12"/>
        <v>Cohort 201542522G4 (exclusief Den Haag)ManTotaalEritreaTotaal</v>
      </c>
      <c r="B780" s="159" t="s">
        <v>16</v>
      </c>
      <c r="C780" s="166">
        <v>42522</v>
      </c>
      <c r="D780" s="159" t="s">
        <v>15</v>
      </c>
      <c r="E780" s="159" t="s">
        <v>28</v>
      </c>
      <c r="F780" s="159" t="s">
        <v>8</v>
      </c>
      <c r="G780" s="159" t="s">
        <v>24</v>
      </c>
      <c r="H780" s="159" t="s">
        <v>8</v>
      </c>
      <c r="I780" s="178">
        <v>235</v>
      </c>
      <c r="J780" s="19"/>
    </row>
    <row r="781" spans="1:10" x14ac:dyDescent="0.25">
      <c r="A781" s="65" t="str">
        <f t="shared" si="12"/>
        <v>Cohort 201542522G4 (exclusief Den Haag)ManTotaalEritreaNT2-examen behaald</v>
      </c>
      <c r="B781" s="159" t="s">
        <v>16</v>
      </c>
      <c r="C781" s="166">
        <v>42522</v>
      </c>
      <c r="D781" s="159" t="s">
        <v>15</v>
      </c>
      <c r="E781" s="159" t="s">
        <v>28</v>
      </c>
      <c r="F781" s="159" t="s">
        <v>8</v>
      </c>
      <c r="G781" s="159" t="s">
        <v>24</v>
      </c>
      <c r="H781" s="159" t="s">
        <v>32</v>
      </c>
      <c r="I781" s="178">
        <v>5</v>
      </c>
      <c r="J781" s="19"/>
    </row>
    <row r="782" spans="1:10" x14ac:dyDescent="0.25">
      <c r="A782" s="65" t="str">
        <f t="shared" si="12"/>
        <v>Cohort 201542522G4 (exclusief Den Haag)ManTotaalEritreaInburgeringsexamen behaald</v>
      </c>
      <c r="B782" s="159" t="s">
        <v>16</v>
      </c>
      <c r="C782" s="166">
        <v>42522</v>
      </c>
      <c r="D782" s="159" t="s">
        <v>15</v>
      </c>
      <c r="E782" s="159" t="s">
        <v>28</v>
      </c>
      <c r="F782" s="159" t="s">
        <v>8</v>
      </c>
      <c r="G782" s="159" t="s">
        <v>24</v>
      </c>
      <c r="H782" s="159" t="s">
        <v>33</v>
      </c>
      <c r="I782" s="178">
        <v>25</v>
      </c>
      <c r="J782" s="19"/>
    </row>
    <row r="783" spans="1:10" x14ac:dyDescent="0.25">
      <c r="A783" s="65" t="str">
        <f t="shared" si="12"/>
        <v>Cohort 201542522G4 (exclusief Den Haag)ManTotaalEritreaHeeft geen examen behaald</v>
      </c>
      <c r="B783" s="159" t="s">
        <v>16</v>
      </c>
      <c r="C783" s="166">
        <v>42522</v>
      </c>
      <c r="D783" s="159" t="s">
        <v>15</v>
      </c>
      <c r="E783" s="159" t="s">
        <v>28</v>
      </c>
      <c r="F783" s="159" t="s">
        <v>8</v>
      </c>
      <c r="G783" s="159" t="s">
        <v>24</v>
      </c>
      <c r="H783" s="159" t="s">
        <v>34</v>
      </c>
      <c r="I783" s="178">
        <v>205</v>
      </c>
      <c r="J783" s="19"/>
    </row>
    <row r="784" spans="1:10" x14ac:dyDescent="0.25">
      <c r="A784" s="65" t="str">
        <f t="shared" si="12"/>
        <v>Cohort 201542522G4 (exclusief Den Haag)ManTotaalOverigTotaal</v>
      </c>
      <c r="B784" s="159" t="s">
        <v>16</v>
      </c>
      <c r="C784" s="166">
        <v>42522</v>
      </c>
      <c r="D784" s="159" t="s">
        <v>15</v>
      </c>
      <c r="E784" s="159" t="s">
        <v>28</v>
      </c>
      <c r="F784" s="159" t="s">
        <v>8</v>
      </c>
      <c r="G784" s="159" t="s">
        <v>25</v>
      </c>
      <c r="H784" s="159" t="s">
        <v>8</v>
      </c>
      <c r="I784" s="178">
        <v>260</v>
      </c>
      <c r="J784" s="19"/>
    </row>
    <row r="785" spans="1:10" x14ac:dyDescent="0.25">
      <c r="A785" s="65" t="str">
        <f t="shared" si="12"/>
        <v>Cohort 201542522G4 (exclusief Den Haag)ManTotaalOverigNT2-examen behaald</v>
      </c>
      <c r="B785" s="159" t="s">
        <v>16</v>
      </c>
      <c r="C785" s="166">
        <v>42522</v>
      </c>
      <c r="D785" s="159" t="s">
        <v>15</v>
      </c>
      <c r="E785" s="159" t="s">
        <v>28</v>
      </c>
      <c r="F785" s="159" t="s">
        <v>8</v>
      </c>
      <c r="G785" s="159" t="s">
        <v>25</v>
      </c>
      <c r="H785" s="159" t="s">
        <v>32</v>
      </c>
      <c r="I785" s="178">
        <v>5</v>
      </c>
      <c r="J785" s="19"/>
    </row>
    <row r="786" spans="1:10" x14ac:dyDescent="0.25">
      <c r="A786" s="65" t="str">
        <f t="shared" si="12"/>
        <v>Cohort 201542522G4 (exclusief Den Haag)ManTotaalOverigInburgeringsexamen behaald</v>
      </c>
      <c r="B786" s="159" t="s">
        <v>16</v>
      </c>
      <c r="C786" s="166">
        <v>42522</v>
      </c>
      <c r="D786" s="159" t="s">
        <v>15</v>
      </c>
      <c r="E786" s="159" t="s">
        <v>28</v>
      </c>
      <c r="F786" s="159" t="s">
        <v>8</v>
      </c>
      <c r="G786" s="159" t="s">
        <v>25</v>
      </c>
      <c r="H786" s="159" t="s">
        <v>33</v>
      </c>
      <c r="I786" s="178">
        <v>25</v>
      </c>
      <c r="J786" s="19"/>
    </row>
    <row r="787" spans="1:10" x14ac:dyDescent="0.25">
      <c r="A787" s="65" t="str">
        <f t="shared" si="12"/>
        <v>Cohort 201542522G4 (exclusief Den Haag)ManTotaalOverigHeeft geen examen behaald</v>
      </c>
      <c r="B787" s="159" t="s">
        <v>16</v>
      </c>
      <c r="C787" s="166">
        <v>42522</v>
      </c>
      <c r="D787" s="159" t="s">
        <v>15</v>
      </c>
      <c r="E787" s="159" t="s">
        <v>28</v>
      </c>
      <c r="F787" s="159" t="s">
        <v>8</v>
      </c>
      <c r="G787" s="159" t="s">
        <v>25</v>
      </c>
      <c r="H787" s="159" t="s">
        <v>34</v>
      </c>
      <c r="I787" s="178">
        <v>230</v>
      </c>
      <c r="J787" s="19"/>
    </row>
    <row r="788" spans="1:10" x14ac:dyDescent="0.25">
      <c r="A788" s="65" t="str">
        <f t="shared" si="12"/>
        <v>Cohort 201542522G4 (exclusief Den Haag)Man0 tot 23 jaarTotaalTotaal</v>
      </c>
      <c r="B788" s="159" t="s">
        <v>16</v>
      </c>
      <c r="C788" s="166">
        <v>42522</v>
      </c>
      <c r="D788" s="159" t="s">
        <v>15</v>
      </c>
      <c r="E788" s="159" t="s">
        <v>28</v>
      </c>
      <c r="F788" s="159" t="s">
        <v>26</v>
      </c>
      <c r="G788" s="159" t="s">
        <v>8</v>
      </c>
      <c r="H788" s="159" t="s">
        <v>8</v>
      </c>
      <c r="I788" s="178">
        <v>125</v>
      </c>
      <c r="J788" s="19"/>
    </row>
    <row r="789" spans="1:10" x14ac:dyDescent="0.25">
      <c r="A789" s="65" t="str">
        <f t="shared" si="12"/>
        <v>Cohort 201542522G4 (exclusief Den Haag)Man0 tot 23 jaarTotaalNT2-examen behaald</v>
      </c>
      <c r="B789" s="159" t="s">
        <v>16</v>
      </c>
      <c r="C789" s="166">
        <v>42522</v>
      </c>
      <c r="D789" s="159" t="s">
        <v>15</v>
      </c>
      <c r="E789" s="159" t="s">
        <v>28</v>
      </c>
      <c r="F789" s="159" t="s">
        <v>26</v>
      </c>
      <c r="G789" s="159" t="s">
        <v>8</v>
      </c>
      <c r="H789" s="159" t="s">
        <v>32</v>
      </c>
      <c r="I789" s="178">
        <v>5</v>
      </c>
      <c r="J789" s="19"/>
    </row>
    <row r="790" spans="1:10" x14ac:dyDescent="0.25">
      <c r="A790" s="65" t="str">
        <f t="shared" si="12"/>
        <v>Cohort 201542522G4 (exclusief Den Haag)Man0 tot 23 jaarTotaalInburgeringsexamen behaald</v>
      </c>
      <c r="B790" s="159" t="s">
        <v>16</v>
      </c>
      <c r="C790" s="166">
        <v>42522</v>
      </c>
      <c r="D790" s="159" t="s">
        <v>15</v>
      </c>
      <c r="E790" s="159" t="s">
        <v>28</v>
      </c>
      <c r="F790" s="159" t="s">
        <v>26</v>
      </c>
      <c r="G790" s="159" t="s">
        <v>8</v>
      </c>
      <c r="H790" s="159" t="s">
        <v>33</v>
      </c>
      <c r="I790" s="178">
        <v>10</v>
      </c>
      <c r="J790" s="19"/>
    </row>
    <row r="791" spans="1:10" x14ac:dyDescent="0.25">
      <c r="A791" s="65" t="str">
        <f t="shared" si="12"/>
        <v>Cohort 201542522G4 (exclusief Den Haag)Man0 tot 23 jaarTotaalHeeft geen examen behaald</v>
      </c>
      <c r="B791" s="159" t="s">
        <v>16</v>
      </c>
      <c r="C791" s="166">
        <v>42522</v>
      </c>
      <c r="D791" s="159" t="s">
        <v>15</v>
      </c>
      <c r="E791" s="159" t="s">
        <v>28</v>
      </c>
      <c r="F791" s="159" t="s">
        <v>26</v>
      </c>
      <c r="G791" s="159" t="s">
        <v>8</v>
      </c>
      <c r="H791" s="159" t="s">
        <v>34</v>
      </c>
      <c r="I791" s="178">
        <v>115</v>
      </c>
      <c r="J791" s="19"/>
    </row>
    <row r="792" spans="1:10" x14ac:dyDescent="0.25">
      <c r="A792" s="65" t="str">
        <f t="shared" si="12"/>
        <v>Cohort 201542522G4 (exclusief Den Haag)Man0 tot 23 jaarSyriëTotaal</v>
      </c>
      <c r="B792" s="159" t="s">
        <v>16</v>
      </c>
      <c r="C792" s="166">
        <v>42522</v>
      </c>
      <c r="D792" s="159" t="s">
        <v>15</v>
      </c>
      <c r="E792" s="159" t="s">
        <v>28</v>
      </c>
      <c r="F792" s="159" t="s">
        <v>26</v>
      </c>
      <c r="G792" s="159" t="s">
        <v>23</v>
      </c>
      <c r="H792" s="159" t="s">
        <v>8</v>
      </c>
      <c r="I792" s="178">
        <v>55</v>
      </c>
      <c r="J792" s="19"/>
    </row>
    <row r="793" spans="1:10" x14ac:dyDescent="0.25">
      <c r="A793" s="65" t="str">
        <f t="shared" si="12"/>
        <v>Cohort 201542522G4 (exclusief Den Haag)Man0 tot 23 jaarSyriëNT2-examen behaald</v>
      </c>
      <c r="B793" s="159" t="s">
        <v>16</v>
      </c>
      <c r="C793" s="166">
        <v>42522</v>
      </c>
      <c r="D793" s="159" t="s">
        <v>15</v>
      </c>
      <c r="E793" s="159" t="s">
        <v>28</v>
      </c>
      <c r="F793" s="159" t="s">
        <v>26</v>
      </c>
      <c r="G793" s="159" t="s">
        <v>23</v>
      </c>
      <c r="H793" s="159" t="s">
        <v>32</v>
      </c>
      <c r="I793" s="178">
        <v>5</v>
      </c>
      <c r="J793" s="19"/>
    </row>
    <row r="794" spans="1:10" x14ac:dyDescent="0.25">
      <c r="A794" s="65" t="str">
        <f t="shared" si="12"/>
        <v>Cohort 201542522G4 (exclusief Den Haag)Man0 tot 23 jaarSyriëInburgeringsexamen behaald</v>
      </c>
      <c r="B794" s="159" t="s">
        <v>16</v>
      </c>
      <c r="C794" s="166">
        <v>42522</v>
      </c>
      <c r="D794" s="159" t="s">
        <v>15</v>
      </c>
      <c r="E794" s="159" t="s">
        <v>28</v>
      </c>
      <c r="F794" s="159" t="s">
        <v>26</v>
      </c>
      <c r="G794" s="159" t="s">
        <v>23</v>
      </c>
      <c r="H794" s="159" t="s">
        <v>33</v>
      </c>
      <c r="I794" s="178">
        <v>5</v>
      </c>
      <c r="J794" s="19"/>
    </row>
    <row r="795" spans="1:10" x14ac:dyDescent="0.25">
      <c r="A795" s="65" t="str">
        <f t="shared" si="12"/>
        <v>Cohort 201542522G4 (exclusief Den Haag)Man0 tot 23 jaarSyriëHeeft geen examen behaald</v>
      </c>
      <c r="B795" s="159" t="s">
        <v>16</v>
      </c>
      <c r="C795" s="166">
        <v>42522</v>
      </c>
      <c r="D795" s="159" t="s">
        <v>15</v>
      </c>
      <c r="E795" s="159" t="s">
        <v>28</v>
      </c>
      <c r="F795" s="159" t="s">
        <v>26</v>
      </c>
      <c r="G795" s="159" t="s">
        <v>23</v>
      </c>
      <c r="H795" s="159" t="s">
        <v>34</v>
      </c>
      <c r="I795" s="178">
        <v>50</v>
      </c>
      <c r="J795" s="19"/>
    </row>
    <row r="796" spans="1:10" x14ac:dyDescent="0.25">
      <c r="A796" s="65" t="str">
        <f t="shared" si="12"/>
        <v>Cohort 201542522G4 (exclusief Den Haag)Man0 tot 23 jaarEritreaTotaal</v>
      </c>
      <c r="B796" s="159" t="s">
        <v>16</v>
      </c>
      <c r="C796" s="166">
        <v>42522</v>
      </c>
      <c r="D796" s="159" t="s">
        <v>15</v>
      </c>
      <c r="E796" s="159" t="s">
        <v>28</v>
      </c>
      <c r="F796" s="159" t="s">
        <v>26</v>
      </c>
      <c r="G796" s="159" t="s">
        <v>24</v>
      </c>
      <c r="H796" s="159" t="s">
        <v>8</v>
      </c>
      <c r="I796" s="178">
        <v>45</v>
      </c>
      <c r="J796" s="19"/>
    </row>
    <row r="797" spans="1:10" x14ac:dyDescent="0.25">
      <c r="A797" s="65" t="str">
        <f t="shared" si="12"/>
        <v>Cohort 201542522G4 (exclusief Den Haag)Man0 tot 23 jaarEritreaNT2-examen behaald</v>
      </c>
      <c r="B797" s="159" t="s">
        <v>16</v>
      </c>
      <c r="C797" s="166">
        <v>42522</v>
      </c>
      <c r="D797" s="159" t="s">
        <v>15</v>
      </c>
      <c r="E797" s="159" t="s">
        <v>28</v>
      </c>
      <c r="F797" s="159" t="s">
        <v>26</v>
      </c>
      <c r="G797" s="159" t="s">
        <v>24</v>
      </c>
      <c r="H797" s="159" t="s">
        <v>32</v>
      </c>
      <c r="I797" s="178">
        <v>0</v>
      </c>
      <c r="J797" s="19"/>
    </row>
    <row r="798" spans="1:10" x14ac:dyDescent="0.25">
      <c r="A798" s="65" t="str">
        <f t="shared" si="12"/>
        <v>Cohort 201542522G4 (exclusief Den Haag)Man0 tot 23 jaarEritreaInburgeringsexamen behaald</v>
      </c>
      <c r="B798" s="159" t="s">
        <v>16</v>
      </c>
      <c r="C798" s="166">
        <v>42522</v>
      </c>
      <c r="D798" s="159" t="s">
        <v>15</v>
      </c>
      <c r="E798" s="159" t="s">
        <v>28</v>
      </c>
      <c r="F798" s="159" t="s">
        <v>26</v>
      </c>
      <c r="G798" s="159" t="s">
        <v>24</v>
      </c>
      <c r="H798" s="159" t="s">
        <v>33</v>
      </c>
      <c r="I798" s="178">
        <v>5</v>
      </c>
      <c r="J798" s="19"/>
    </row>
    <row r="799" spans="1:10" x14ac:dyDescent="0.25">
      <c r="A799" s="65" t="str">
        <f t="shared" si="12"/>
        <v>Cohort 201542522G4 (exclusief Den Haag)Man0 tot 23 jaarEritreaHeeft geen examen behaald</v>
      </c>
      <c r="B799" s="159" t="s">
        <v>16</v>
      </c>
      <c r="C799" s="166">
        <v>42522</v>
      </c>
      <c r="D799" s="159" t="s">
        <v>15</v>
      </c>
      <c r="E799" s="159" t="s">
        <v>28</v>
      </c>
      <c r="F799" s="159" t="s">
        <v>26</v>
      </c>
      <c r="G799" s="159" t="s">
        <v>24</v>
      </c>
      <c r="H799" s="159" t="s">
        <v>34</v>
      </c>
      <c r="I799" s="178">
        <v>45</v>
      </c>
      <c r="J799" s="19"/>
    </row>
    <row r="800" spans="1:10" x14ac:dyDescent="0.25">
      <c r="A800" s="65" t="str">
        <f t="shared" si="12"/>
        <v>Cohort 201542522G4 (exclusief Den Haag)Man0 tot 23 jaarOverigTotaal</v>
      </c>
      <c r="B800" s="159" t="s">
        <v>16</v>
      </c>
      <c r="C800" s="166">
        <v>42522</v>
      </c>
      <c r="D800" s="159" t="s">
        <v>15</v>
      </c>
      <c r="E800" s="159" t="s">
        <v>28</v>
      </c>
      <c r="F800" s="159" t="s">
        <v>26</v>
      </c>
      <c r="G800" s="159" t="s">
        <v>25</v>
      </c>
      <c r="H800" s="159" t="s">
        <v>8</v>
      </c>
      <c r="I800" s="178">
        <v>20</v>
      </c>
      <c r="J800" s="19"/>
    </row>
    <row r="801" spans="1:10" x14ac:dyDescent="0.25">
      <c r="A801" s="65" t="str">
        <f t="shared" si="12"/>
        <v>Cohort 201542522G4 (exclusief Den Haag)Man0 tot 23 jaarOverigNT2-examen behaald</v>
      </c>
      <c r="B801" s="159" t="s">
        <v>16</v>
      </c>
      <c r="C801" s="166">
        <v>42522</v>
      </c>
      <c r="D801" s="159" t="s">
        <v>15</v>
      </c>
      <c r="E801" s="159" t="s">
        <v>28</v>
      </c>
      <c r="F801" s="159" t="s">
        <v>26</v>
      </c>
      <c r="G801" s="159" t="s">
        <v>25</v>
      </c>
      <c r="H801" s="159" t="s">
        <v>32</v>
      </c>
      <c r="I801" s="178">
        <v>0</v>
      </c>
      <c r="J801" s="19"/>
    </row>
    <row r="802" spans="1:10" x14ac:dyDescent="0.25">
      <c r="A802" s="65" t="str">
        <f t="shared" si="12"/>
        <v>Cohort 201542522G4 (exclusief Den Haag)Man0 tot 23 jaarOverigInburgeringsexamen behaald</v>
      </c>
      <c r="B802" s="159" t="s">
        <v>16</v>
      </c>
      <c r="C802" s="166">
        <v>42522</v>
      </c>
      <c r="D802" s="159" t="s">
        <v>15</v>
      </c>
      <c r="E802" s="159" t="s">
        <v>28</v>
      </c>
      <c r="F802" s="159" t="s">
        <v>26</v>
      </c>
      <c r="G802" s="159" t="s">
        <v>25</v>
      </c>
      <c r="H802" s="159" t="s">
        <v>33</v>
      </c>
      <c r="I802" s="178">
        <v>0</v>
      </c>
      <c r="J802" s="19"/>
    </row>
    <row r="803" spans="1:10" x14ac:dyDescent="0.25">
      <c r="A803" s="65" t="str">
        <f t="shared" si="12"/>
        <v>Cohort 201542522G4 (exclusief Den Haag)Man0 tot 23 jaarOverigHeeft geen examen behaald</v>
      </c>
      <c r="B803" s="159" t="s">
        <v>16</v>
      </c>
      <c r="C803" s="166">
        <v>42522</v>
      </c>
      <c r="D803" s="159" t="s">
        <v>15</v>
      </c>
      <c r="E803" s="159" t="s">
        <v>28</v>
      </c>
      <c r="F803" s="159" t="s">
        <v>26</v>
      </c>
      <c r="G803" s="159" t="s">
        <v>25</v>
      </c>
      <c r="H803" s="159" t="s">
        <v>34</v>
      </c>
      <c r="I803" s="178">
        <v>20</v>
      </c>
      <c r="J803" s="19"/>
    </row>
    <row r="804" spans="1:10" x14ac:dyDescent="0.25">
      <c r="A804" s="65" t="str">
        <f t="shared" si="12"/>
        <v>Cohort 201542522G4 (exclusief Den Haag)Man23 jaar of ouderTotaalTotaal</v>
      </c>
      <c r="B804" s="159" t="s">
        <v>16</v>
      </c>
      <c r="C804" s="166">
        <v>42522</v>
      </c>
      <c r="D804" s="159" t="s">
        <v>15</v>
      </c>
      <c r="E804" s="159" t="s">
        <v>28</v>
      </c>
      <c r="F804" s="159" t="s">
        <v>27</v>
      </c>
      <c r="G804" s="159" t="s">
        <v>8</v>
      </c>
      <c r="H804" s="159" t="s">
        <v>8</v>
      </c>
      <c r="I804" s="178">
        <v>1015</v>
      </c>
      <c r="J804" s="19"/>
    </row>
    <row r="805" spans="1:10" x14ac:dyDescent="0.25">
      <c r="A805" s="65" t="str">
        <f t="shared" si="12"/>
        <v>Cohort 201542522G4 (exclusief Den Haag)Man23 jaar of ouderTotaalNT2-examen behaald</v>
      </c>
      <c r="B805" s="159" t="s">
        <v>16</v>
      </c>
      <c r="C805" s="166">
        <v>42522</v>
      </c>
      <c r="D805" s="159" t="s">
        <v>15</v>
      </c>
      <c r="E805" s="159" t="s">
        <v>28</v>
      </c>
      <c r="F805" s="159" t="s">
        <v>27</v>
      </c>
      <c r="G805" s="159" t="s">
        <v>8</v>
      </c>
      <c r="H805" s="159" t="s">
        <v>32</v>
      </c>
      <c r="I805" s="178">
        <v>30</v>
      </c>
      <c r="J805" s="19"/>
    </row>
    <row r="806" spans="1:10" x14ac:dyDescent="0.25">
      <c r="A806" s="65" t="str">
        <f t="shared" si="12"/>
        <v>Cohort 201542522G4 (exclusief Den Haag)Man23 jaar of ouderTotaalInburgeringsexamen behaald</v>
      </c>
      <c r="B806" s="159" t="s">
        <v>16</v>
      </c>
      <c r="C806" s="166">
        <v>42522</v>
      </c>
      <c r="D806" s="159" t="s">
        <v>15</v>
      </c>
      <c r="E806" s="159" t="s">
        <v>28</v>
      </c>
      <c r="F806" s="159" t="s">
        <v>27</v>
      </c>
      <c r="G806" s="159" t="s">
        <v>8</v>
      </c>
      <c r="H806" s="159" t="s">
        <v>33</v>
      </c>
      <c r="I806" s="178">
        <v>70</v>
      </c>
      <c r="J806" s="19"/>
    </row>
    <row r="807" spans="1:10" x14ac:dyDescent="0.25">
      <c r="A807" s="65" t="str">
        <f t="shared" si="12"/>
        <v>Cohort 201542522G4 (exclusief Den Haag)Man23 jaar of ouderTotaalHeeft geen examen behaald</v>
      </c>
      <c r="B807" s="159" t="s">
        <v>16</v>
      </c>
      <c r="C807" s="166">
        <v>42522</v>
      </c>
      <c r="D807" s="159" t="s">
        <v>15</v>
      </c>
      <c r="E807" s="159" t="s">
        <v>28</v>
      </c>
      <c r="F807" s="159" t="s">
        <v>27</v>
      </c>
      <c r="G807" s="159" t="s">
        <v>8</v>
      </c>
      <c r="H807" s="159" t="s">
        <v>34</v>
      </c>
      <c r="I807" s="178">
        <v>915</v>
      </c>
      <c r="J807" s="19"/>
    </row>
    <row r="808" spans="1:10" x14ac:dyDescent="0.25">
      <c r="A808" s="65" t="str">
        <f t="shared" si="12"/>
        <v>Cohort 201542522G4 (exclusief Den Haag)Man23 jaar of ouderSyriëTotaal</v>
      </c>
      <c r="B808" s="159" t="s">
        <v>16</v>
      </c>
      <c r="C808" s="166">
        <v>42522</v>
      </c>
      <c r="D808" s="159" t="s">
        <v>15</v>
      </c>
      <c r="E808" s="159" t="s">
        <v>28</v>
      </c>
      <c r="F808" s="159" t="s">
        <v>27</v>
      </c>
      <c r="G808" s="159" t="s">
        <v>23</v>
      </c>
      <c r="H808" s="159" t="s">
        <v>8</v>
      </c>
      <c r="I808" s="178">
        <v>590</v>
      </c>
      <c r="J808" s="19"/>
    </row>
    <row r="809" spans="1:10" x14ac:dyDescent="0.25">
      <c r="A809" s="65" t="str">
        <f t="shared" si="12"/>
        <v>Cohort 201542522G4 (exclusief Den Haag)Man23 jaar of ouderSyriëNT2-examen behaald</v>
      </c>
      <c r="B809" s="159" t="s">
        <v>16</v>
      </c>
      <c r="C809" s="166">
        <v>42522</v>
      </c>
      <c r="D809" s="159" t="s">
        <v>15</v>
      </c>
      <c r="E809" s="159" t="s">
        <v>28</v>
      </c>
      <c r="F809" s="159" t="s">
        <v>27</v>
      </c>
      <c r="G809" s="159" t="s">
        <v>23</v>
      </c>
      <c r="H809" s="159" t="s">
        <v>32</v>
      </c>
      <c r="I809" s="178">
        <v>20</v>
      </c>
      <c r="J809" s="19"/>
    </row>
    <row r="810" spans="1:10" x14ac:dyDescent="0.25">
      <c r="A810" s="65" t="str">
        <f t="shared" si="12"/>
        <v>Cohort 201542522G4 (exclusief Den Haag)Man23 jaar of ouderSyriëInburgeringsexamen behaald</v>
      </c>
      <c r="B810" s="159" t="s">
        <v>16</v>
      </c>
      <c r="C810" s="166">
        <v>42522</v>
      </c>
      <c r="D810" s="159" t="s">
        <v>15</v>
      </c>
      <c r="E810" s="159" t="s">
        <v>28</v>
      </c>
      <c r="F810" s="159" t="s">
        <v>27</v>
      </c>
      <c r="G810" s="159" t="s">
        <v>23</v>
      </c>
      <c r="H810" s="159" t="s">
        <v>33</v>
      </c>
      <c r="I810" s="178">
        <v>30</v>
      </c>
      <c r="J810" s="19"/>
    </row>
    <row r="811" spans="1:10" x14ac:dyDescent="0.25">
      <c r="A811" s="65" t="str">
        <f t="shared" si="12"/>
        <v>Cohort 201542522G4 (exclusief Den Haag)Man23 jaar of ouderSyriëHeeft geen examen behaald</v>
      </c>
      <c r="B811" s="159" t="s">
        <v>16</v>
      </c>
      <c r="C811" s="166">
        <v>42522</v>
      </c>
      <c r="D811" s="159" t="s">
        <v>15</v>
      </c>
      <c r="E811" s="159" t="s">
        <v>28</v>
      </c>
      <c r="F811" s="159" t="s">
        <v>27</v>
      </c>
      <c r="G811" s="159" t="s">
        <v>23</v>
      </c>
      <c r="H811" s="159" t="s">
        <v>34</v>
      </c>
      <c r="I811" s="178">
        <v>540</v>
      </c>
      <c r="J811" s="19"/>
    </row>
    <row r="812" spans="1:10" x14ac:dyDescent="0.25">
      <c r="A812" s="65" t="str">
        <f t="shared" si="12"/>
        <v>Cohort 201542522G4 (exclusief Den Haag)Man23 jaar of ouderEritreaTotaal</v>
      </c>
      <c r="B812" s="159" t="s">
        <v>16</v>
      </c>
      <c r="C812" s="166">
        <v>42522</v>
      </c>
      <c r="D812" s="159" t="s">
        <v>15</v>
      </c>
      <c r="E812" s="159" t="s">
        <v>28</v>
      </c>
      <c r="F812" s="159" t="s">
        <v>27</v>
      </c>
      <c r="G812" s="159" t="s">
        <v>24</v>
      </c>
      <c r="H812" s="159" t="s">
        <v>8</v>
      </c>
      <c r="I812" s="178">
        <v>190</v>
      </c>
      <c r="J812" s="19"/>
    </row>
    <row r="813" spans="1:10" x14ac:dyDescent="0.25">
      <c r="A813" s="65" t="str">
        <f t="shared" si="12"/>
        <v>Cohort 201542522G4 (exclusief Den Haag)Man23 jaar of ouderEritreaNT2-examen behaald</v>
      </c>
      <c r="B813" s="159" t="s">
        <v>16</v>
      </c>
      <c r="C813" s="166">
        <v>42522</v>
      </c>
      <c r="D813" s="159" t="s">
        <v>15</v>
      </c>
      <c r="E813" s="159" t="s">
        <v>28</v>
      </c>
      <c r="F813" s="159" t="s">
        <v>27</v>
      </c>
      <c r="G813" s="159" t="s">
        <v>24</v>
      </c>
      <c r="H813" s="159" t="s">
        <v>32</v>
      </c>
      <c r="I813" s="178">
        <v>5</v>
      </c>
      <c r="J813" s="19"/>
    </row>
    <row r="814" spans="1:10" x14ac:dyDescent="0.25">
      <c r="A814" s="65" t="str">
        <f t="shared" si="12"/>
        <v>Cohort 201542522G4 (exclusief Den Haag)Man23 jaar of ouderEritreaInburgeringsexamen behaald</v>
      </c>
      <c r="B814" s="159" t="s">
        <v>16</v>
      </c>
      <c r="C814" s="166">
        <v>42522</v>
      </c>
      <c r="D814" s="159" t="s">
        <v>15</v>
      </c>
      <c r="E814" s="159" t="s">
        <v>28</v>
      </c>
      <c r="F814" s="159" t="s">
        <v>27</v>
      </c>
      <c r="G814" s="159" t="s">
        <v>24</v>
      </c>
      <c r="H814" s="159" t="s">
        <v>33</v>
      </c>
      <c r="I814" s="178">
        <v>20</v>
      </c>
      <c r="J814" s="19"/>
    </row>
    <row r="815" spans="1:10" x14ac:dyDescent="0.25">
      <c r="A815" s="65" t="str">
        <f t="shared" si="12"/>
        <v>Cohort 201542522G4 (exclusief Den Haag)Man23 jaar of ouderEritreaHeeft geen examen behaald</v>
      </c>
      <c r="B815" s="159" t="s">
        <v>16</v>
      </c>
      <c r="C815" s="166">
        <v>42522</v>
      </c>
      <c r="D815" s="159" t="s">
        <v>15</v>
      </c>
      <c r="E815" s="159" t="s">
        <v>28</v>
      </c>
      <c r="F815" s="159" t="s">
        <v>27</v>
      </c>
      <c r="G815" s="159" t="s">
        <v>24</v>
      </c>
      <c r="H815" s="159" t="s">
        <v>34</v>
      </c>
      <c r="I815" s="178">
        <v>165</v>
      </c>
      <c r="J815" s="19"/>
    </row>
    <row r="816" spans="1:10" x14ac:dyDescent="0.25">
      <c r="A816" s="65" t="str">
        <f t="shared" si="12"/>
        <v>Cohort 201542522G4 (exclusief Den Haag)Man23 jaar of ouderOverigTotaal</v>
      </c>
      <c r="B816" s="159" t="s">
        <v>16</v>
      </c>
      <c r="C816" s="166">
        <v>42522</v>
      </c>
      <c r="D816" s="159" t="s">
        <v>15</v>
      </c>
      <c r="E816" s="159" t="s">
        <v>28</v>
      </c>
      <c r="F816" s="159" t="s">
        <v>27</v>
      </c>
      <c r="G816" s="159" t="s">
        <v>25</v>
      </c>
      <c r="H816" s="159" t="s">
        <v>8</v>
      </c>
      <c r="I816" s="178">
        <v>235</v>
      </c>
      <c r="J816" s="19"/>
    </row>
    <row r="817" spans="1:10" x14ac:dyDescent="0.25">
      <c r="A817" s="65" t="str">
        <f t="shared" si="12"/>
        <v>Cohort 201542522G4 (exclusief Den Haag)Man23 jaar of ouderOverigNT2-examen behaald</v>
      </c>
      <c r="B817" s="159" t="s">
        <v>16</v>
      </c>
      <c r="C817" s="166">
        <v>42522</v>
      </c>
      <c r="D817" s="159" t="s">
        <v>15</v>
      </c>
      <c r="E817" s="159" t="s">
        <v>28</v>
      </c>
      <c r="F817" s="159" t="s">
        <v>27</v>
      </c>
      <c r="G817" s="159" t="s">
        <v>25</v>
      </c>
      <c r="H817" s="159" t="s">
        <v>32</v>
      </c>
      <c r="I817" s="178">
        <v>5</v>
      </c>
      <c r="J817" s="19"/>
    </row>
    <row r="818" spans="1:10" x14ac:dyDescent="0.25">
      <c r="A818" s="65" t="str">
        <f t="shared" si="12"/>
        <v>Cohort 201542522G4 (exclusief Den Haag)Man23 jaar of ouderOverigInburgeringsexamen behaald</v>
      </c>
      <c r="B818" s="159" t="s">
        <v>16</v>
      </c>
      <c r="C818" s="166">
        <v>42522</v>
      </c>
      <c r="D818" s="159" t="s">
        <v>15</v>
      </c>
      <c r="E818" s="159" t="s">
        <v>28</v>
      </c>
      <c r="F818" s="159" t="s">
        <v>27</v>
      </c>
      <c r="G818" s="159" t="s">
        <v>25</v>
      </c>
      <c r="H818" s="159" t="s">
        <v>33</v>
      </c>
      <c r="I818" s="178">
        <v>20</v>
      </c>
      <c r="J818" s="19"/>
    </row>
    <row r="819" spans="1:10" x14ac:dyDescent="0.25">
      <c r="A819" s="65" t="str">
        <f t="shared" si="12"/>
        <v>Cohort 201542522G4 (exclusief Den Haag)Man23 jaar of ouderOverigHeeft geen examen behaald</v>
      </c>
      <c r="B819" s="159" t="s">
        <v>16</v>
      </c>
      <c r="C819" s="166">
        <v>42522</v>
      </c>
      <c r="D819" s="159" t="s">
        <v>15</v>
      </c>
      <c r="E819" s="159" t="s">
        <v>28</v>
      </c>
      <c r="F819" s="159" t="s">
        <v>27</v>
      </c>
      <c r="G819" s="159" t="s">
        <v>25</v>
      </c>
      <c r="H819" s="159" t="s">
        <v>34</v>
      </c>
      <c r="I819" s="178">
        <v>210</v>
      </c>
      <c r="J819" s="19"/>
    </row>
    <row r="820" spans="1:10" x14ac:dyDescent="0.25">
      <c r="A820" s="65" t="str">
        <f t="shared" si="12"/>
        <v>Cohort 201542522G4 (exclusief Den Haag)VrouwTotaalTotaalTotaal</v>
      </c>
      <c r="B820" s="159" t="s">
        <v>16</v>
      </c>
      <c r="C820" s="166">
        <v>42522</v>
      </c>
      <c r="D820" s="159" t="s">
        <v>15</v>
      </c>
      <c r="E820" s="159" t="s">
        <v>29</v>
      </c>
      <c r="F820" s="159" t="s">
        <v>8</v>
      </c>
      <c r="G820" s="159" t="s">
        <v>8</v>
      </c>
      <c r="H820" s="159" t="s">
        <v>8</v>
      </c>
      <c r="I820" s="178">
        <v>485</v>
      </c>
      <c r="J820" s="19"/>
    </row>
    <row r="821" spans="1:10" x14ac:dyDescent="0.25">
      <c r="A821" s="65" t="str">
        <f t="shared" si="12"/>
        <v>Cohort 201542522G4 (exclusief Den Haag)VrouwTotaalTotaalNT2-examen behaald</v>
      </c>
      <c r="B821" s="159" t="s">
        <v>16</v>
      </c>
      <c r="C821" s="166">
        <v>42522</v>
      </c>
      <c r="D821" s="159" t="s">
        <v>15</v>
      </c>
      <c r="E821" s="159" t="s">
        <v>29</v>
      </c>
      <c r="F821" s="159" t="s">
        <v>8</v>
      </c>
      <c r="G821" s="159" t="s">
        <v>8</v>
      </c>
      <c r="H821" s="159" t="s">
        <v>32</v>
      </c>
      <c r="I821" s="178">
        <v>10</v>
      </c>
      <c r="J821" s="19"/>
    </row>
    <row r="822" spans="1:10" x14ac:dyDescent="0.25">
      <c r="A822" s="65" t="str">
        <f t="shared" si="12"/>
        <v>Cohort 201542522G4 (exclusief Den Haag)VrouwTotaalTotaalInburgeringsexamen behaald</v>
      </c>
      <c r="B822" s="159" t="s">
        <v>16</v>
      </c>
      <c r="C822" s="166">
        <v>42522</v>
      </c>
      <c r="D822" s="159" t="s">
        <v>15</v>
      </c>
      <c r="E822" s="159" t="s">
        <v>29</v>
      </c>
      <c r="F822" s="159" t="s">
        <v>8</v>
      </c>
      <c r="G822" s="159" t="s">
        <v>8</v>
      </c>
      <c r="H822" s="159" t="s">
        <v>33</v>
      </c>
      <c r="I822" s="178">
        <v>25</v>
      </c>
      <c r="J822" s="19"/>
    </row>
    <row r="823" spans="1:10" x14ac:dyDescent="0.25">
      <c r="A823" s="65" t="str">
        <f t="shared" si="12"/>
        <v>Cohort 201542522G4 (exclusief Den Haag)VrouwTotaalTotaalHeeft geen examen behaald</v>
      </c>
      <c r="B823" s="159" t="s">
        <v>16</v>
      </c>
      <c r="C823" s="166">
        <v>42522</v>
      </c>
      <c r="D823" s="159" t="s">
        <v>15</v>
      </c>
      <c r="E823" s="159" t="s">
        <v>29</v>
      </c>
      <c r="F823" s="159" t="s">
        <v>8</v>
      </c>
      <c r="G823" s="159" t="s">
        <v>8</v>
      </c>
      <c r="H823" s="159" t="s">
        <v>34</v>
      </c>
      <c r="I823" s="178">
        <v>455</v>
      </c>
      <c r="J823" s="19"/>
    </row>
    <row r="824" spans="1:10" x14ac:dyDescent="0.25">
      <c r="A824" s="65" t="str">
        <f t="shared" si="12"/>
        <v>Cohort 201542522G4 (exclusief Den Haag)VrouwTotaalSyriëTotaal</v>
      </c>
      <c r="B824" s="159" t="s">
        <v>16</v>
      </c>
      <c r="C824" s="166">
        <v>42522</v>
      </c>
      <c r="D824" s="159" t="s">
        <v>15</v>
      </c>
      <c r="E824" s="159" t="s">
        <v>29</v>
      </c>
      <c r="F824" s="159" t="s">
        <v>8</v>
      </c>
      <c r="G824" s="159" t="s">
        <v>23</v>
      </c>
      <c r="H824" s="159" t="s">
        <v>8</v>
      </c>
      <c r="I824" s="178">
        <v>260</v>
      </c>
      <c r="J824" s="19"/>
    </row>
    <row r="825" spans="1:10" x14ac:dyDescent="0.25">
      <c r="A825" s="65" t="str">
        <f t="shared" si="12"/>
        <v>Cohort 201542522G4 (exclusief Den Haag)VrouwTotaalSyriëNT2-examen behaald</v>
      </c>
      <c r="B825" s="159" t="s">
        <v>16</v>
      </c>
      <c r="C825" s="166">
        <v>42522</v>
      </c>
      <c r="D825" s="159" t="s">
        <v>15</v>
      </c>
      <c r="E825" s="159" t="s">
        <v>29</v>
      </c>
      <c r="F825" s="159" t="s">
        <v>8</v>
      </c>
      <c r="G825" s="159" t="s">
        <v>23</v>
      </c>
      <c r="H825" s="159" t="s">
        <v>32</v>
      </c>
      <c r="I825" s="178">
        <v>5</v>
      </c>
      <c r="J825" s="19"/>
    </row>
    <row r="826" spans="1:10" x14ac:dyDescent="0.25">
      <c r="A826" s="65" t="str">
        <f t="shared" si="12"/>
        <v>Cohort 201542522G4 (exclusief Den Haag)VrouwTotaalSyriëInburgeringsexamen behaald</v>
      </c>
      <c r="B826" s="159" t="s">
        <v>16</v>
      </c>
      <c r="C826" s="166">
        <v>42522</v>
      </c>
      <c r="D826" s="159" t="s">
        <v>15</v>
      </c>
      <c r="E826" s="159" t="s">
        <v>29</v>
      </c>
      <c r="F826" s="159" t="s">
        <v>8</v>
      </c>
      <c r="G826" s="159" t="s">
        <v>23</v>
      </c>
      <c r="H826" s="159" t="s">
        <v>33</v>
      </c>
      <c r="I826" s="178">
        <v>10</v>
      </c>
      <c r="J826" s="19"/>
    </row>
    <row r="827" spans="1:10" x14ac:dyDescent="0.25">
      <c r="A827" s="65" t="str">
        <f t="shared" si="12"/>
        <v>Cohort 201542522G4 (exclusief Den Haag)VrouwTotaalSyriëHeeft geen examen behaald</v>
      </c>
      <c r="B827" s="159" t="s">
        <v>16</v>
      </c>
      <c r="C827" s="166">
        <v>42522</v>
      </c>
      <c r="D827" s="159" t="s">
        <v>15</v>
      </c>
      <c r="E827" s="159" t="s">
        <v>29</v>
      </c>
      <c r="F827" s="159" t="s">
        <v>8</v>
      </c>
      <c r="G827" s="159" t="s">
        <v>23</v>
      </c>
      <c r="H827" s="159" t="s">
        <v>34</v>
      </c>
      <c r="I827" s="178">
        <v>245</v>
      </c>
      <c r="J827" s="19"/>
    </row>
    <row r="828" spans="1:10" x14ac:dyDescent="0.25">
      <c r="A828" s="65" t="str">
        <f t="shared" si="12"/>
        <v>Cohort 201542522G4 (exclusief Den Haag)VrouwTotaalEritreaTotaal</v>
      </c>
      <c r="B828" s="159" t="s">
        <v>16</v>
      </c>
      <c r="C828" s="166">
        <v>42522</v>
      </c>
      <c r="D828" s="159" t="s">
        <v>15</v>
      </c>
      <c r="E828" s="159" t="s">
        <v>29</v>
      </c>
      <c r="F828" s="159" t="s">
        <v>8</v>
      </c>
      <c r="G828" s="159" t="s">
        <v>24</v>
      </c>
      <c r="H828" s="159" t="s">
        <v>8</v>
      </c>
      <c r="I828" s="178">
        <v>85</v>
      </c>
      <c r="J828" s="19"/>
    </row>
    <row r="829" spans="1:10" x14ac:dyDescent="0.25">
      <c r="A829" s="65" t="str">
        <f t="shared" si="12"/>
        <v>Cohort 201542522G4 (exclusief Den Haag)VrouwTotaalEritreaNT2-examen behaald</v>
      </c>
      <c r="B829" s="159" t="s">
        <v>16</v>
      </c>
      <c r="C829" s="166">
        <v>42522</v>
      </c>
      <c r="D829" s="159" t="s">
        <v>15</v>
      </c>
      <c r="E829" s="159" t="s">
        <v>29</v>
      </c>
      <c r="F829" s="159" t="s">
        <v>8</v>
      </c>
      <c r="G829" s="159" t="s">
        <v>24</v>
      </c>
      <c r="H829" s="159" t="s">
        <v>32</v>
      </c>
      <c r="I829" s="178">
        <v>0</v>
      </c>
      <c r="J829" s="19"/>
    </row>
    <row r="830" spans="1:10" x14ac:dyDescent="0.25">
      <c r="A830" s="65" t="str">
        <f t="shared" si="12"/>
        <v>Cohort 201542522G4 (exclusief Den Haag)VrouwTotaalEritreaInburgeringsexamen behaald</v>
      </c>
      <c r="B830" s="159" t="s">
        <v>16</v>
      </c>
      <c r="C830" s="166">
        <v>42522</v>
      </c>
      <c r="D830" s="159" t="s">
        <v>15</v>
      </c>
      <c r="E830" s="159" t="s">
        <v>29</v>
      </c>
      <c r="F830" s="159" t="s">
        <v>8</v>
      </c>
      <c r="G830" s="159" t="s">
        <v>24</v>
      </c>
      <c r="H830" s="159" t="s">
        <v>33</v>
      </c>
      <c r="I830" s="178">
        <v>5</v>
      </c>
      <c r="J830" s="19"/>
    </row>
    <row r="831" spans="1:10" x14ac:dyDescent="0.25">
      <c r="A831" s="65" t="str">
        <f t="shared" si="12"/>
        <v>Cohort 201542522G4 (exclusief Den Haag)VrouwTotaalEritreaHeeft geen examen behaald</v>
      </c>
      <c r="B831" s="159" t="s">
        <v>16</v>
      </c>
      <c r="C831" s="166">
        <v>42522</v>
      </c>
      <c r="D831" s="159" t="s">
        <v>15</v>
      </c>
      <c r="E831" s="159" t="s">
        <v>29</v>
      </c>
      <c r="F831" s="159" t="s">
        <v>8</v>
      </c>
      <c r="G831" s="159" t="s">
        <v>24</v>
      </c>
      <c r="H831" s="159" t="s">
        <v>34</v>
      </c>
      <c r="I831" s="178">
        <v>80</v>
      </c>
      <c r="J831" s="19"/>
    </row>
    <row r="832" spans="1:10" x14ac:dyDescent="0.25">
      <c r="A832" s="65" t="str">
        <f t="shared" si="12"/>
        <v>Cohort 201542522G4 (exclusief Den Haag)VrouwTotaalOverigTotaal</v>
      </c>
      <c r="B832" s="159" t="s">
        <v>16</v>
      </c>
      <c r="C832" s="166">
        <v>42522</v>
      </c>
      <c r="D832" s="159" t="s">
        <v>15</v>
      </c>
      <c r="E832" s="159" t="s">
        <v>29</v>
      </c>
      <c r="F832" s="159" t="s">
        <v>8</v>
      </c>
      <c r="G832" s="159" t="s">
        <v>25</v>
      </c>
      <c r="H832" s="159" t="s">
        <v>8</v>
      </c>
      <c r="I832" s="178">
        <v>145</v>
      </c>
      <c r="J832" s="19"/>
    </row>
    <row r="833" spans="1:10" x14ac:dyDescent="0.25">
      <c r="A833" s="65" t="str">
        <f t="shared" si="12"/>
        <v>Cohort 201542522G4 (exclusief Den Haag)VrouwTotaalOverigNT2-examen behaald</v>
      </c>
      <c r="B833" s="159" t="s">
        <v>16</v>
      </c>
      <c r="C833" s="166">
        <v>42522</v>
      </c>
      <c r="D833" s="159" t="s">
        <v>15</v>
      </c>
      <c r="E833" s="159" t="s">
        <v>29</v>
      </c>
      <c r="F833" s="159" t="s">
        <v>8</v>
      </c>
      <c r="G833" s="159" t="s">
        <v>25</v>
      </c>
      <c r="H833" s="159" t="s">
        <v>32</v>
      </c>
      <c r="I833" s="178">
        <v>0</v>
      </c>
      <c r="J833" s="19"/>
    </row>
    <row r="834" spans="1:10" x14ac:dyDescent="0.25">
      <c r="A834" s="65" t="str">
        <f t="shared" si="12"/>
        <v>Cohort 201542522G4 (exclusief Den Haag)VrouwTotaalOverigInburgeringsexamen behaald</v>
      </c>
      <c r="B834" s="159" t="s">
        <v>16</v>
      </c>
      <c r="C834" s="166">
        <v>42522</v>
      </c>
      <c r="D834" s="159" t="s">
        <v>15</v>
      </c>
      <c r="E834" s="159" t="s">
        <v>29</v>
      </c>
      <c r="F834" s="159" t="s">
        <v>8</v>
      </c>
      <c r="G834" s="159" t="s">
        <v>25</v>
      </c>
      <c r="H834" s="159" t="s">
        <v>33</v>
      </c>
      <c r="I834" s="178">
        <v>10</v>
      </c>
      <c r="J834" s="19"/>
    </row>
    <row r="835" spans="1:10" x14ac:dyDescent="0.25">
      <c r="A835" s="65" t="str">
        <f t="shared" si="12"/>
        <v>Cohort 201542522G4 (exclusief Den Haag)VrouwTotaalOverigHeeft geen examen behaald</v>
      </c>
      <c r="B835" s="159" t="s">
        <v>16</v>
      </c>
      <c r="C835" s="166">
        <v>42522</v>
      </c>
      <c r="D835" s="159" t="s">
        <v>15</v>
      </c>
      <c r="E835" s="159" t="s">
        <v>29</v>
      </c>
      <c r="F835" s="159" t="s">
        <v>8</v>
      </c>
      <c r="G835" s="159" t="s">
        <v>25</v>
      </c>
      <c r="H835" s="159" t="s">
        <v>34</v>
      </c>
      <c r="I835" s="178">
        <v>130</v>
      </c>
      <c r="J835" s="19"/>
    </row>
    <row r="836" spans="1:10" x14ac:dyDescent="0.25">
      <c r="A836" s="65" t="str">
        <f t="shared" si="12"/>
        <v>Cohort 201542522G4 (exclusief Den Haag)Vrouw0 tot 23 jaarTotaalTotaal</v>
      </c>
      <c r="B836" s="159" t="s">
        <v>16</v>
      </c>
      <c r="C836" s="166">
        <v>42522</v>
      </c>
      <c r="D836" s="159" t="s">
        <v>15</v>
      </c>
      <c r="E836" s="159" t="s">
        <v>29</v>
      </c>
      <c r="F836" s="159" t="s">
        <v>26</v>
      </c>
      <c r="G836" s="159" t="s">
        <v>8</v>
      </c>
      <c r="H836" s="159" t="s">
        <v>8</v>
      </c>
      <c r="I836" s="178">
        <v>70</v>
      </c>
      <c r="J836" s="19"/>
    </row>
    <row r="837" spans="1:10" x14ac:dyDescent="0.25">
      <c r="A837" s="65" t="str">
        <f t="shared" ref="A837:A900" si="13">B837&amp;C837&amp;D837&amp;E837&amp;F837&amp;G837&amp;H837</f>
        <v>Cohort 201542522G4 (exclusief Den Haag)Vrouw0 tot 23 jaarTotaalNT2-examen behaald</v>
      </c>
      <c r="B837" s="159" t="s">
        <v>16</v>
      </c>
      <c r="C837" s="166">
        <v>42522</v>
      </c>
      <c r="D837" s="159" t="s">
        <v>15</v>
      </c>
      <c r="E837" s="159" t="s">
        <v>29</v>
      </c>
      <c r="F837" s="159" t="s">
        <v>26</v>
      </c>
      <c r="G837" s="159" t="s">
        <v>8</v>
      </c>
      <c r="H837" s="159" t="s">
        <v>32</v>
      </c>
      <c r="I837" s="178">
        <v>5</v>
      </c>
      <c r="J837" s="19"/>
    </row>
    <row r="838" spans="1:10" x14ac:dyDescent="0.25">
      <c r="A838" s="65" t="str">
        <f t="shared" si="13"/>
        <v>Cohort 201542522G4 (exclusief Den Haag)Vrouw0 tot 23 jaarTotaalInburgeringsexamen behaald</v>
      </c>
      <c r="B838" s="159" t="s">
        <v>16</v>
      </c>
      <c r="C838" s="166">
        <v>42522</v>
      </c>
      <c r="D838" s="159" t="s">
        <v>15</v>
      </c>
      <c r="E838" s="159" t="s">
        <v>29</v>
      </c>
      <c r="F838" s="159" t="s">
        <v>26</v>
      </c>
      <c r="G838" s="159" t="s">
        <v>8</v>
      </c>
      <c r="H838" s="159" t="s">
        <v>33</v>
      </c>
      <c r="I838" s="178">
        <v>5</v>
      </c>
      <c r="J838" s="19"/>
    </row>
    <row r="839" spans="1:10" x14ac:dyDescent="0.25">
      <c r="A839" s="65" t="str">
        <f t="shared" si="13"/>
        <v>Cohort 201542522G4 (exclusief Den Haag)Vrouw0 tot 23 jaarTotaalHeeft geen examen behaald</v>
      </c>
      <c r="B839" s="159" t="s">
        <v>16</v>
      </c>
      <c r="C839" s="166">
        <v>42522</v>
      </c>
      <c r="D839" s="159" t="s">
        <v>15</v>
      </c>
      <c r="E839" s="159" t="s">
        <v>29</v>
      </c>
      <c r="F839" s="159" t="s">
        <v>26</v>
      </c>
      <c r="G839" s="159" t="s">
        <v>8</v>
      </c>
      <c r="H839" s="159" t="s">
        <v>34</v>
      </c>
      <c r="I839" s="178">
        <v>60</v>
      </c>
      <c r="J839" s="19"/>
    </row>
    <row r="840" spans="1:10" x14ac:dyDescent="0.25">
      <c r="A840" s="65" t="str">
        <f t="shared" si="13"/>
        <v>Cohort 201542522G4 (exclusief Den Haag)Vrouw0 tot 23 jaarSyriëTotaal</v>
      </c>
      <c r="B840" s="159" t="s">
        <v>16</v>
      </c>
      <c r="C840" s="166">
        <v>42522</v>
      </c>
      <c r="D840" s="159" t="s">
        <v>15</v>
      </c>
      <c r="E840" s="159" t="s">
        <v>29</v>
      </c>
      <c r="F840" s="159" t="s">
        <v>26</v>
      </c>
      <c r="G840" s="159" t="s">
        <v>23</v>
      </c>
      <c r="H840" s="159" t="s">
        <v>8</v>
      </c>
      <c r="I840" s="178">
        <v>35</v>
      </c>
      <c r="J840" s="19"/>
    </row>
    <row r="841" spans="1:10" x14ac:dyDescent="0.25">
      <c r="A841" s="65" t="str">
        <f t="shared" si="13"/>
        <v>Cohort 201542522G4 (exclusief Den Haag)Vrouw0 tot 23 jaarSyriëNT2-examen behaald</v>
      </c>
      <c r="B841" s="159" t="s">
        <v>16</v>
      </c>
      <c r="C841" s="166">
        <v>42522</v>
      </c>
      <c r="D841" s="159" t="s">
        <v>15</v>
      </c>
      <c r="E841" s="159" t="s">
        <v>29</v>
      </c>
      <c r="F841" s="159" t="s">
        <v>26</v>
      </c>
      <c r="G841" s="159" t="s">
        <v>23</v>
      </c>
      <c r="H841" s="159" t="s">
        <v>32</v>
      </c>
      <c r="I841" s="178">
        <v>5</v>
      </c>
      <c r="J841" s="19"/>
    </row>
    <row r="842" spans="1:10" x14ac:dyDescent="0.25">
      <c r="A842" s="65" t="str">
        <f t="shared" si="13"/>
        <v>Cohort 201542522G4 (exclusief Den Haag)Vrouw0 tot 23 jaarSyriëInburgeringsexamen behaald</v>
      </c>
      <c r="B842" s="159" t="s">
        <v>16</v>
      </c>
      <c r="C842" s="166">
        <v>42522</v>
      </c>
      <c r="D842" s="159" t="s">
        <v>15</v>
      </c>
      <c r="E842" s="159" t="s">
        <v>29</v>
      </c>
      <c r="F842" s="159" t="s">
        <v>26</v>
      </c>
      <c r="G842" s="159" t="s">
        <v>23</v>
      </c>
      <c r="H842" s="159" t="s">
        <v>33</v>
      </c>
      <c r="I842" s="178">
        <v>0</v>
      </c>
      <c r="J842" s="19"/>
    </row>
    <row r="843" spans="1:10" x14ac:dyDescent="0.25">
      <c r="A843" s="65" t="str">
        <f t="shared" si="13"/>
        <v>Cohort 201542522G4 (exclusief Den Haag)Vrouw0 tot 23 jaarSyriëHeeft geen examen behaald</v>
      </c>
      <c r="B843" s="159" t="s">
        <v>16</v>
      </c>
      <c r="C843" s="166">
        <v>42522</v>
      </c>
      <c r="D843" s="159" t="s">
        <v>15</v>
      </c>
      <c r="E843" s="159" t="s">
        <v>29</v>
      </c>
      <c r="F843" s="159" t="s">
        <v>26</v>
      </c>
      <c r="G843" s="159" t="s">
        <v>23</v>
      </c>
      <c r="H843" s="159" t="s">
        <v>34</v>
      </c>
      <c r="I843" s="178">
        <v>30</v>
      </c>
      <c r="J843" s="19"/>
    </row>
    <row r="844" spans="1:10" x14ac:dyDescent="0.25">
      <c r="A844" s="65" t="str">
        <f t="shared" si="13"/>
        <v>Cohort 201542522G4 (exclusief Den Haag)Vrouw0 tot 23 jaarEritreaTotaal</v>
      </c>
      <c r="B844" s="159" t="s">
        <v>16</v>
      </c>
      <c r="C844" s="166">
        <v>42522</v>
      </c>
      <c r="D844" s="159" t="s">
        <v>15</v>
      </c>
      <c r="E844" s="159" t="s">
        <v>29</v>
      </c>
      <c r="F844" s="159" t="s">
        <v>26</v>
      </c>
      <c r="G844" s="159" t="s">
        <v>24</v>
      </c>
      <c r="H844" s="159" t="s">
        <v>8</v>
      </c>
      <c r="I844" s="178">
        <v>15</v>
      </c>
      <c r="J844" s="19"/>
    </row>
    <row r="845" spans="1:10" x14ac:dyDescent="0.25">
      <c r="A845" s="65" t="str">
        <f t="shared" si="13"/>
        <v>Cohort 201542522G4 (exclusief Den Haag)Vrouw0 tot 23 jaarEritreaNT2-examen behaald</v>
      </c>
      <c r="B845" s="159" t="s">
        <v>16</v>
      </c>
      <c r="C845" s="166">
        <v>42522</v>
      </c>
      <c r="D845" s="159" t="s">
        <v>15</v>
      </c>
      <c r="E845" s="159" t="s">
        <v>29</v>
      </c>
      <c r="F845" s="159" t="s">
        <v>26</v>
      </c>
      <c r="G845" s="159" t="s">
        <v>24</v>
      </c>
      <c r="H845" s="159" t="s">
        <v>32</v>
      </c>
      <c r="I845" s="178">
        <v>0</v>
      </c>
      <c r="J845" s="19"/>
    </row>
    <row r="846" spans="1:10" x14ac:dyDescent="0.25">
      <c r="A846" s="65" t="str">
        <f t="shared" si="13"/>
        <v>Cohort 201542522G4 (exclusief Den Haag)Vrouw0 tot 23 jaarEritreaInburgeringsexamen behaald</v>
      </c>
      <c r="B846" s="159" t="s">
        <v>16</v>
      </c>
      <c r="C846" s="166">
        <v>42522</v>
      </c>
      <c r="D846" s="159" t="s">
        <v>15</v>
      </c>
      <c r="E846" s="159" t="s">
        <v>29</v>
      </c>
      <c r="F846" s="159" t="s">
        <v>26</v>
      </c>
      <c r="G846" s="159" t="s">
        <v>24</v>
      </c>
      <c r="H846" s="159" t="s">
        <v>33</v>
      </c>
      <c r="I846" s="178">
        <v>0</v>
      </c>
      <c r="J846" s="19"/>
    </row>
    <row r="847" spans="1:10" x14ac:dyDescent="0.25">
      <c r="A847" s="65" t="str">
        <f t="shared" si="13"/>
        <v>Cohort 201542522G4 (exclusief Den Haag)Vrouw0 tot 23 jaarEritreaHeeft geen examen behaald</v>
      </c>
      <c r="B847" s="159" t="s">
        <v>16</v>
      </c>
      <c r="C847" s="166">
        <v>42522</v>
      </c>
      <c r="D847" s="159" t="s">
        <v>15</v>
      </c>
      <c r="E847" s="159" t="s">
        <v>29</v>
      </c>
      <c r="F847" s="159" t="s">
        <v>26</v>
      </c>
      <c r="G847" s="159" t="s">
        <v>24</v>
      </c>
      <c r="H847" s="159" t="s">
        <v>34</v>
      </c>
      <c r="I847" s="178">
        <v>15</v>
      </c>
      <c r="J847" s="19"/>
    </row>
    <row r="848" spans="1:10" x14ac:dyDescent="0.25">
      <c r="A848" s="65" t="str">
        <f t="shared" si="13"/>
        <v>Cohort 201542522G4 (exclusief Den Haag)Vrouw0 tot 23 jaarOverigTotaal</v>
      </c>
      <c r="B848" s="159" t="s">
        <v>16</v>
      </c>
      <c r="C848" s="166">
        <v>42522</v>
      </c>
      <c r="D848" s="159" t="s">
        <v>15</v>
      </c>
      <c r="E848" s="159" t="s">
        <v>29</v>
      </c>
      <c r="F848" s="159" t="s">
        <v>26</v>
      </c>
      <c r="G848" s="159" t="s">
        <v>25</v>
      </c>
      <c r="H848" s="159" t="s">
        <v>8</v>
      </c>
      <c r="I848" s="178">
        <v>20</v>
      </c>
      <c r="J848" s="19"/>
    </row>
    <row r="849" spans="1:10" x14ac:dyDescent="0.25">
      <c r="A849" s="65" t="str">
        <f t="shared" si="13"/>
        <v>Cohort 201542522G4 (exclusief Den Haag)Vrouw0 tot 23 jaarOverigNT2-examen behaald</v>
      </c>
      <c r="B849" s="159" t="s">
        <v>16</v>
      </c>
      <c r="C849" s="166">
        <v>42522</v>
      </c>
      <c r="D849" s="159" t="s">
        <v>15</v>
      </c>
      <c r="E849" s="159" t="s">
        <v>29</v>
      </c>
      <c r="F849" s="159" t="s">
        <v>26</v>
      </c>
      <c r="G849" s="159" t="s">
        <v>25</v>
      </c>
      <c r="H849" s="159" t="s">
        <v>32</v>
      </c>
      <c r="I849" s="178">
        <v>0</v>
      </c>
      <c r="J849" s="19"/>
    </row>
    <row r="850" spans="1:10" x14ac:dyDescent="0.25">
      <c r="A850" s="65" t="str">
        <f t="shared" si="13"/>
        <v>Cohort 201542522G4 (exclusief Den Haag)Vrouw0 tot 23 jaarOverigInburgeringsexamen behaald</v>
      </c>
      <c r="B850" s="159" t="s">
        <v>16</v>
      </c>
      <c r="C850" s="166">
        <v>42522</v>
      </c>
      <c r="D850" s="159" t="s">
        <v>15</v>
      </c>
      <c r="E850" s="159" t="s">
        <v>29</v>
      </c>
      <c r="F850" s="159" t="s">
        <v>26</v>
      </c>
      <c r="G850" s="159" t="s">
        <v>25</v>
      </c>
      <c r="H850" s="159" t="s">
        <v>33</v>
      </c>
      <c r="I850" s="178">
        <v>0</v>
      </c>
      <c r="J850" s="19"/>
    </row>
    <row r="851" spans="1:10" x14ac:dyDescent="0.25">
      <c r="A851" s="65" t="str">
        <f t="shared" si="13"/>
        <v>Cohort 201542522G4 (exclusief Den Haag)Vrouw0 tot 23 jaarOverigHeeft geen examen behaald</v>
      </c>
      <c r="B851" s="159" t="s">
        <v>16</v>
      </c>
      <c r="C851" s="166">
        <v>42522</v>
      </c>
      <c r="D851" s="159" t="s">
        <v>15</v>
      </c>
      <c r="E851" s="159" t="s">
        <v>29</v>
      </c>
      <c r="F851" s="159" t="s">
        <v>26</v>
      </c>
      <c r="G851" s="159" t="s">
        <v>25</v>
      </c>
      <c r="H851" s="159" t="s">
        <v>34</v>
      </c>
      <c r="I851" s="178">
        <v>15</v>
      </c>
      <c r="J851" s="19"/>
    </row>
    <row r="852" spans="1:10" x14ac:dyDescent="0.25">
      <c r="A852" s="65" t="str">
        <f t="shared" si="13"/>
        <v>Cohort 201542522G4 (exclusief Den Haag)Vrouw23 jaar of ouderTotaalTotaal</v>
      </c>
      <c r="B852" s="159" t="s">
        <v>16</v>
      </c>
      <c r="C852" s="166">
        <v>42522</v>
      </c>
      <c r="D852" s="159" t="s">
        <v>15</v>
      </c>
      <c r="E852" s="159" t="s">
        <v>29</v>
      </c>
      <c r="F852" s="159" t="s">
        <v>27</v>
      </c>
      <c r="G852" s="159" t="s">
        <v>8</v>
      </c>
      <c r="H852" s="159" t="s">
        <v>8</v>
      </c>
      <c r="I852" s="178">
        <v>420</v>
      </c>
      <c r="J852" s="19"/>
    </row>
    <row r="853" spans="1:10" x14ac:dyDescent="0.25">
      <c r="A853" s="65" t="str">
        <f t="shared" si="13"/>
        <v>Cohort 201542522G4 (exclusief Den Haag)Vrouw23 jaar of ouderTotaalNT2-examen behaald</v>
      </c>
      <c r="B853" s="159" t="s">
        <v>16</v>
      </c>
      <c r="C853" s="166">
        <v>42522</v>
      </c>
      <c r="D853" s="159" t="s">
        <v>15</v>
      </c>
      <c r="E853" s="159" t="s">
        <v>29</v>
      </c>
      <c r="F853" s="159" t="s">
        <v>27</v>
      </c>
      <c r="G853" s="159" t="s">
        <v>8</v>
      </c>
      <c r="H853" s="159" t="s">
        <v>32</v>
      </c>
      <c r="I853" s="178">
        <v>5</v>
      </c>
      <c r="J853" s="19"/>
    </row>
    <row r="854" spans="1:10" x14ac:dyDescent="0.25">
      <c r="A854" s="65" t="str">
        <f t="shared" si="13"/>
        <v>Cohort 201542522G4 (exclusief Den Haag)Vrouw23 jaar of ouderTotaalInburgeringsexamen behaald</v>
      </c>
      <c r="B854" s="159" t="s">
        <v>16</v>
      </c>
      <c r="C854" s="166">
        <v>42522</v>
      </c>
      <c r="D854" s="159" t="s">
        <v>15</v>
      </c>
      <c r="E854" s="159" t="s">
        <v>29</v>
      </c>
      <c r="F854" s="159" t="s">
        <v>27</v>
      </c>
      <c r="G854" s="159" t="s">
        <v>8</v>
      </c>
      <c r="H854" s="159" t="s">
        <v>33</v>
      </c>
      <c r="I854" s="178">
        <v>20</v>
      </c>
      <c r="J854" s="19"/>
    </row>
    <row r="855" spans="1:10" x14ac:dyDescent="0.25">
      <c r="A855" s="65" t="str">
        <f t="shared" si="13"/>
        <v>Cohort 201542522G4 (exclusief Den Haag)Vrouw23 jaar of ouderTotaalHeeft geen examen behaald</v>
      </c>
      <c r="B855" s="159" t="s">
        <v>16</v>
      </c>
      <c r="C855" s="166">
        <v>42522</v>
      </c>
      <c r="D855" s="159" t="s">
        <v>15</v>
      </c>
      <c r="E855" s="159" t="s">
        <v>29</v>
      </c>
      <c r="F855" s="159" t="s">
        <v>27</v>
      </c>
      <c r="G855" s="159" t="s">
        <v>8</v>
      </c>
      <c r="H855" s="159" t="s">
        <v>34</v>
      </c>
      <c r="I855" s="178">
        <v>395</v>
      </c>
      <c r="J855" s="19"/>
    </row>
    <row r="856" spans="1:10" x14ac:dyDescent="0.25">
      <c r="A856" s="65" t="str">
        <f t="shared" si="13"/>
        <v>Cohort 201542522G4 (exclusief Den Haag)Vrouw23 jaar of ouderSyriëTotaal</v>
      </c>
      <c r="B856" s="159" t="s">
        <v>16</v>
      </c>
      <c r="C856" s="166">
        <v>42522</v>
      </c>
      <c r="D856" s="159" t="s">
        <v>15</v>
      </c>
      <c r="E856" s="159" t="s">
        <v>29</v>
      </c>
      <c r="F856" s="159" t="s">
        <v>27</v>
      </c>
      <c r="G856" s="159" t="s">
        <v>23</v>
      </c>
      <c r="H856" s="159" t="s">
        <v>8</v>
      </c>
      <c r="I856" s="178">
        <v>225</v>
      </c>
      <c r="J856" s="19"/>
    </row>
    <row r="857" spans="1:10" x14ac:dyDescent="0.25">
      <c r="A857" s="65" t="str">
        <f t="shared" si="13"/>
        <v>Cohort 201542522G4 (exclusief Den Haag)Vrouw23 jaar of ouderSyriëNT2-examen behaald</v>
      </c>
      <c r="B857" s="159" t="s">
        <v>16</v>
      </c>
      <c r="C857" s="166">
        <v>42522</v>
      </c>
      <c r="D857" s="159" t="s">
        <v>15</v>
      </c>
      <c r="E857" s="159" t="s">
        <v>29</v>
      </c>
      <c r="F857" s="159" t="s">
        <v>27</v>
      </c>
      <c r="G857" s="159" t="s">
        <v>23</v>
      </c>
      <c r="H857" s="159" t="s">
        <v>32</v>
      </c>
      <c r="I857" s="178">
        <v>0</v>
      </c>
      <c r="J857" s="19"/>
    </row>
    <row r="858" spans="1:10" x14ac:dyDescent="0.25">
      <c r="A858" s="65" t="str">
        <f t="shared" si="13"/>
        <v>Cohort 201542522G4 (exclusief Den Haag)Vrouw23 jaar of ouderSyriëInburgeringsexamen behaald</v>
      </c>
      <c r="B858" s="159" t="s">
        <v>16</v>
      </c>
      <c r="C858" s="166">
        <v>42522</v>
      </c>
      <c r="D858" s="159" t="s">
        <v>15</v>
      </c>
      <c r="E858" s="159" t="s">
        <v>29</v>
      </c>
      <c r="F858" s="159" t="s">
        <v>27</v>
      </c>
      <c r="G858" s="159" t="s">
        <v>23</v>
      </c>
      <c r="H858" s="159" t="s">
        <v>33</v>
      </c>
      <c r="I858" s="178">
        <v>10</v>
      </c>
      <c r="J858" s="19"/>
    </row>
    <row r="859" spans="1:10" x14ac:dyDescent="0.25">
      <c r="A859" s="65" t="str">
        <f t="shared" si="13"/>
        <v>Cohort 201542522G4 (exclusief Den Haag)Vrouw23 jaar of ouderSyriëHeeft geen examen behaald</v>
      </c>
      <c r="B859" s="159" t="s">
        <v>16</v>
      </c>
      <c r="C859" s="166">
        <v>42522</v>
      </c>
      <c r="D859" s="159" t="s">
        <v>15</v>
      </c>
      <c r="E859" s="159" t="s">
        <v>29</v>
      </c>
      <c r="F859" s="159" t="s">
        <v>27</v>
      </c>
      <c r="G859" s="159" t="s">
        <v>23</v>
      </c>
      <c r="H859" s="159" t="s">
        <v>34</v>
      </c>
      <c r="I859" s="178">
        <v>215</v>
      </c>
      <c r="J859" s="19"/>
    </row>
    <row r="860" spans="1:10" x14ac:dyDescent="0.25">
      <c r="A860" s="65" t="str">
        <f t="shared" si="13"/>
        <v>Cohort 201542522G4 (exclusief Den Haag)Vrouw23 jaar of ouderEritreaTotaal</v>
      </c>
      <c r="B860" s="159" t="s">
        <v>16</v>
      </c>
      <c r="C860" s="166">
        <v>42522</v>
      </c>
      <c r="D860" s="159" t="s">
        <v>15</v>
      </c>
      <c r="E860" s="159" t="s">
        <v>29</v>
      </c>
      <c r="F860" s="159" t="s">
        <v>27</v>
      </c>
      <c r="G860" s="159" t="s">
        <v>24</v>
      </c>
      <c r="H860" s="159" t="s">
        <v>8</v>
      </c>
      <c r="I860" s="178">
        <v>70</v>
      </c>
      <c r="J860" s="19"/>
    </row>
    <row r="861" spans="1:10" x14ac:dyDescent="0.25">
      <c r="A861" s="65" t="str">
        <f t="shared" si="13"/>
        <v>Cohort 201542522G4 (exclusief Den Haag)Vrouw23 jaar of ouderEritreaNT2-examen behaald</v>
      </c>
      <c r="B861" s="159" t="s">
        <v>16</v>
      </c>
      <c r="C861" s="166">
        <v>42522</v>
      </c>
      <c r="D861" s="159" t="s">
        <v>15</v>
      </c>
      <c r="E861" s="159" t="s">
        <v>29</v>
      </c>
      <c r="F861" s="159" t="s">
        <v>27</v>
      </c>
      <c r="G861" s="159" t="s">
        <v>24</v>
      </c>
      <c r="H861" s="159" t="s">
        <v>32</v>
      </c>
      <c r="I861" s="178">
        <v>0</v>
      </c>
      <c r="J861" s="19"/>
    </row>
    <row r="862" spans="1:10" x14ac:dyDescent="0.25">
      <c r="A862" s="65" t="str">
        <f t="shared" si="13"/>
        <v>Cohort 201542522G4 (exclusief Den Haag)Vrouw23 jaar of ouderEritreaInburgeringsexamen behaald</v>
      </c>
      <c r="B862" s="159" t="s">
        <v>16</v>
      </c>
      <c r="C862" s="166">
        <v>42522</v>
      </c>
      <c r="D862" s="159" t="s">
        <v>15</v>
      </c>
      <c r="E862" s="159" t="s">
        <v>29</v>
      </c>
      <c r="F862" s="159" t="s">
        <v>27</v>
      </c>
      <c r="G862" s="159" t="s">
        <v>24</v>
      </c>
      <c r="H862" s="159" t="s">
        <v>33</v>
      </c>
      <c r="I862" s="178">
        <v>0</v>
      </c>
      <c r="J862" s="19"/>
    </row>
    <row r="863" spans="1:10" x14ac:dyDescent="0.25">
      <c r="A863" s="65" t="str">
        <f t="shared" si="13"/>
        <v>Cohort 201542522G4 (exclusief Den Haag)Vrouw23 jaar of ouderEritreaHeeft geen examen behaald</v>
      </c>
      <c r="B863" s="159" t="s">
        <v>16</v>
      </c>
      <c r="C863" s="166">
        <v>42522</v>
      </c>
      <c r="D863" s="159" t="s">
        <v>15</v>
      </c>
      <c r="E863" s="159" t="s">
        <v>29</v>
      </c>
      <c r="F863" s="159" t="s">
        <v>27</v>
      </c>
      <c r="G863" s="159" t="s">
        <v>24</v>
      </c>
      <c r="H863" s="159" t="s">
        <v>34</v>
      </c>
      <c r="I863" s="178">
        <v>65</v>
      </c>
      <c r="J863" s="19"/>
    </row>
    <row r="864" spans="1:10" x14ac:dyDescent="0.25">
      <c r="A864" s="65" t="str">
        <f t="shared" si="13"/>
        <v>Cohort 201542522G4 (exclusief Den Haag)Vrouw23 jaar of ouderOverigTotaal</v>
      </c>
      <c r="B864" s="159" t="s">
        <v>16</v>
      </c>
      <c r="C864" s="166">
        <v>42522</v>
      </c>
      <c r="D864" s="159" t="s">
        <v>15</v>
      </c>
      <c r="E864" s="159" t="s">
        <v>29</v>
      </c>
      <c r="F864" s="159" t="s">
        <v>27</v>
      </c>
      <c r="G864" s="159" t="s">
        <v>25</v>
      </c>
      <c r="H864" s="159" t="s">
        <v>8</v>
      </c>
      <c r="I864" s="178">
        <v>125</v>
      </c>
      <c r="J864" s="19"/>
    </row>
    <row r="865" spans="1:10" x14ac:dyDescent="0.25">
      <c r="A865" s="65" t="str">
        <f t="shared" si="13"/>
        <v>Cohort 201542522G4 (exclusief Den Haag)Vrouw23 jaar of ouderOverigNT2-examen behaald</v>
      </c>
      <c r="B865" s="159" t="s">
        <v>16</v>
      </c>
      <c r="C865" s="166">
        <v>42522</v>
      </c>
      <c r="D865" s="159" t="s">
        <v>15</v>
      </c>
      <c r="E865" s="159" t="s">
        <v>29</v>
      </c>
      <c r="F865" s="159" t="s">
        <v>27</v>
      </c>
      <c r="G865" s="159" t="s">
        <v>25</v>
      </c>
      <c r="H865" s="159" t="s">
        <v>32</v>
      </c>
      <c r="I865" s="178">
        <v>0</v>
      </c>
      <c r="J865" s="19"/>
    </row>
    <row r="866" spans="1:10" x14ac:dyDescent="0.25">
      <c r="A866" s="65" t="str">
        <f t="shared" si="13"/>
        <v>Cohort 201542522G4 (exclusief Den Haag)Vrouw23 jaar of ouderOverigInburgeringsexamen behaald</v>
      </c>
      <c r="B866" s="159" t="s">
        <v>16</v>
      </c>
      <c r="C866" s="166">
        <v>42522</v>
      </c>
      <c r="D866" s="159" t="s">
        <v>15</v>
      </c>
      <c r="E866" s="159" t="s">
        <v>29</v>
      </c>
      <c r="F866" s="159" t="s">
        <v>27</v>
      </c>
      <c r="G866" s="159" t="s">
        <v>25</v>
      </c>
      <c r="H866" s="159" t="s">
        <v>33</v>
      </c>
      <c r="I866" s="178">
        <v>10</v>
      </c>
      <c r="J866" s="19"/>
    </row>
    <row r="867" spans="1:10" x14ac:dyDescent="0.25">
      <c r="A867" s="65" t="str">
        <f t="shared" si="13"/>
        <v>Cohort 201542522G4 (exclusief Den Haag)Vrouw23 jaar of ouderOverigHeeft geen examen behaald</v>
      </c>
      <c r="B867" s="159" t="s">
        <v>16</v>
      </c>
      <c r="C867" s="166">
        <v>42522</v>
      </c>
      <c r="D867" s="159" t="s">
        <v>15</v>
      </c>
      <c r="E867" s="159" t="s">
        <v>29</v>
      </c>
      <c r="F867" s="159" t="s">
        <v>27</v>
      </c>
      <c r="G867" s="159" t="s">
        <v>25</v>
      </c>
      <c r="H867" s="159" t="s">
        <v>34</v>
      </c>
      <c r="I867" s="178">
        <v>115</v>
      </c>
      <c r="J867" s="19"/>
    </row>
    <row r="868" spans="1:10" x14ac:dyDescent="0.25">
      <c r="A868" s="65" t="str">
        <f t="shared" si="13"/>
        <v>Cohort 201542887Den HaagTotaalTotaalTotaalTotaal</v>
      </c>
      <c r="B868" s="159" t="s">
        <v>16</v>
      </c>
      <c r="C868" s="166">
        <v>42887</v>
      </c>
      <c r="D868" s="159" t="s">
        <v>7</v>
      </c>
      <c r="E868" s="159" t="s">
        <v>8</v>
      </c>
      <c r="F868" s="159" t="s">
        <v>8</v>
      </c>
      <c r="G868" s="159" t="s">
        <v>8</v>
      </c>
      <c r="H868" s="159" t="s">
        <v>8</v>
      </c>
      <c r="I868" s="178">
        <v>545</v>
      </c>
      <c r="J868" s="19"/>
    </row>
    <row r="869" spans="1:10" x14ac:dyDescent="0.25">
      <c r="A869" s="65" t="str">
        <f t="shared" si="13"/>
        <v>Cohort 201542887Den HaagTotaalTotaalTotaalNT2-examen behaald</v>
      </c>
      <c r="B869" s="159" t="s">
        <v>16</v>
      </c>
      <c r="C869" s="166">
        <v>42887</v>
      </c>
      <c r="D869" s="159" t="s">
        <v>7</v>
      </c>
      <c r="E869" s="159" t="s">
        <v>8</v>
      </c>
      <c r="F869" s="159" t="s">
        <v>8</v>
      </c>
      <c r="G869" s="159" t="s">
        <v>8</v>
      </c>
      <c r="H869" s="159" t="s">
        <v>32</v>
      </c>
      <c r="I869" s="178">
        <v>10</v>
      </c>
      <c r="J869" s="19"/>
    </row>
    <row r="870" spans="1:10" x14ac:dyDescent="0.25">
      <c r="A870" s="65" t="str">
        <f t="shared" si="13"/>
        <v>Cohort 201542887Den HaagTotaalTotaalTotaalInburgeringsexamen behaald</v>
      </c>
      <c r="B870" s="159" t="s">
        <v>16</v>
      </c>
      <c r="C870" s="166">
        <v>42887</v>
      </c>
      <c r="D870" s="159" t="s">
        <v>7</v>
      </c>
      <c r="E870" s="159" t="s">
        <v>8</v>
      </c>
      <c r="F870" s="159" t="s">
        <v>8</v>
      </c>
      <c r="G870" s="159" t="s">
        <v>8</v>
      </c>
      <c r="H870" s="159" t="s">
        <v>33</v>
      </c>
      <c r="I870" s="178">
        <v>20</v>
      </c>
      <c r="J870" s="19"/>
    </row>
    <row r="871" spans="1:10" x14ac:dyDescent="0.25">
      <c r="A871" s="65" t="str">
        <f t="shared" si="13"/>
        <v>Cohort 201542887Den HaagTotaalTotaalTotaalHeeft geen examen behaald</v>
      </c>
      <c r="B871" s="159" t="s">
        <v>16</v>
      </c>
      <c r="C871" s="166">
        <v>42887</v>
      </c>
      <c r="D871" s="159" t="s">
        <v>7</v>
      </c>
      <c r="E871" s="159" t="s">
        <v>8</v>
      </c>
      <c r="F871" s="159" t="s">
        <v>8</v>
      </c>
      <c r="G871" s="159" t="s">
        <v>8</v>
      </c>
      <c r="H871" s="159" t="s">
        <v>34</v>
      </c>
      <c r="I871" s="178">
        <v>515</v>
      </c>
      <c r="J871" s="19"/>
    </row>
    <row r="872" spans="1:10" x14ac:dyDescent="0.25">
      <c r="A872" s="65" t="str">
        <f t="shared" si="13"/>
        <v>Cohort 201542887Den HaagTotaalTotaalSyriëTotaal</v>
      </c>
      <c r="B872" s="159" t="s">
        <v>16</v>
      </c>
      <c r="C872" s="166">
        <v>42887</v>
      </c>
      <c r="D872" s="159" t="s">
        <v>7</v>
      </c>
      <c r="E872" s="159" t="s">
        <v>8</v>
      </c>
      <c r="F872" s="159" t="s">
        <v>8</v>
      </c>
      <c r="G872" s="159" t="s">
        <v>23</v>
      </c>
      <c r="H872" s="159" t="s">
        <v>8</v>
      </c>
      <c r="I872" s="178">
        <v>225</v>
      </c>
      <c r="J872" s="19"/>
    </row>
    <row r="873" spans="1:10" x14ac:dyDescent="0.25">
      <c r="A873" s="65" t="str">
        <f t="shared" si="13"/>
        <v>Cohort 201542887Den HaagTotaalTotaalSyriëNT2-examen behaald</v>
      </c>
      <c r="B873" s="159" t="s">
        <v>16</v>
      </c>
      <c r="C873" s="166">
        <v>42887</v>
      </c>
      <c r="D873" s="159" t="s">
        <v>7</v>
      </c>
      <c r="E873" s="159" t="s">
        <v>8</v>
      </c>
      <c r="F873" s="159" t="s">
        <v>8</v>
      </c>
      <c r="G873" s="159" t="s">
        <v>23</v>
      </c>
      <c r="H873" s="159" t="s">
        <v>32</v>
      </c>
      <c r="I873" s="178">
        <v>5</v>
      </c>
      <c r="J873" s="19"/>
    </row>
    <row r="874" spans="1:10" x14ac:dyDescent="0.25">
      <c r="A874" s="65" t="str">
        <f t="shared" si="13"/>
        <v>Cohort 201542887Den HaagTotaalTotaalSyriëInburgeringsexamen behaald</v>
      </c>
      <c r="B874" s="159" t="s">
        <v>16</v>
      </c>
      <c r="C874" s="166">
        <v>42887</v>
      </c>
      <c r="D874" s="159" t="s">
        <v>7</v>
      </c>
      <c r="E874" s="159" t="s">
        <v>8</v>
      </c>
      <c r="F874" s="159" t="s">
        <v>8</v>
      </c>
      <c r="G874" s="159" t="s">
        <v>23</v>
      </c>
      <c r="H874" s="159" t="s">
        <v>33</v>
      </c>
      <c r="I874" s="178">
        <v>15</v>
      </c>
      <c r="J874" s="19"/>
    </row>
    <row r="875" spans="1:10" x14ac:dyDescent="0.25">
      <c r="A875" s="65" t="str">
        <f t="shared" si="13"/>
        <v>Cohort 201542887Den HaagTotaalTotaalSyriëHeeft geen examen behaald</v>
      </c>
      <c r="B875" s="159" t="s">
        <v>16</v>
      </c>
      <c r="C875" s="166">
        <v>42887</v>
      </c>
      <c r="D875" s="159" t="s">
        <v>7</v>
      </c>
      <c r="E875" s="159" t="s">
        <v>8</v>
      </c>
      <c r="F875" s="159" t="s">
        <v>8</v>
      </c>
      <c r="G875" s="159" t="s">
        <v>23</v>
      </c>
      <c r="H875" s="159" t="s">
        <v>34</v>
      </c>
      <c r="I875" s="178">
        <v>205</v>
      </c>
      <c r="J875" s="19"/>
    </row>
    <row r="876" spans="1:10" x14ac:dyDescent="0.25">
      <c r="A876" s="65" t="str">
        <f t="shared" si="13"/>
        <v>Cohort 201542887Den HaagTotaalTotaalEritreaTotaal</v>
      </c>
      <c r="B876" s="159" t="s">
        <v>16</v>
      </c>
      <c r="C876" s="166">
        <v>42887</v>
      </c>
      <c r="D876" s="159" t="s">
        <v>7</v>
      </c>
      <c r="E876" s="159" t="s">
        <v>8</v>
      </c>
      <c r="F876" s="159" t="s">
        <v>8</v>
      </c>
      <c r="G876" s="159" t="s">
        <v>24</v>
      </c>
      <c r="H876" s="159" t="s">
        <v>8</v>
      </c>
      <c r="I876" s="178">
        <v>225</v>
      </c>
      <c r="J876" s="19"/>
    </row>
    <row r="877" spans="1:10" x14ac:dyDescent="0.25">
      <c r="A877" s="65" t="str">
        <f t="shared" si="13"/>
        <v>Cohort 201542887Den HaagTotaalTotaalEritreaNT2-examen behaald</v>
      </c>
      <c r="B877" s="159" t="s">
        <v>16</v>
      </c>
      <c r="C877" s="166">
        <v>42887</v>
      </c>
      <c r="D877" s="159" t="s">
        <v>7</v>
      </c>
      <c r="E877" s="159" t="s">
        <v>8</v>
      </c>
      <c r="F877" s="159" t="s">
        <v>8</v>
      </c>
      <c r="G877" s="159" t="s">
        <v>24</v>
      </c>
      <c r="H877" s="159" t="s">
        <v>32</v>
      </c>
      <c r="I877" s="178">
        <v>0</v>
      </c>
      <c r="J877" s="19"/>
    </row>
    <row r="878" spans="1:10" x14ac:dyDescent="0.25">
      <c r="A878" s="65" t="str">
        <f t="shared" si="13"/>
        <v>Cohort 201542887Den HaagTotaalTotaalEritreaInburgeringsexamen behaald</v>
      </c>
      <c r="B878" s="159" t="s">
        <v>16</v>
      </c>
      <c r="C878" s="166">
        <v>42887</v>
      </c>
      <c r="D878" s="159" t="s">
        <v>7</v>
      </c>
      <c r="E878" s="159" t="s">
        <v>8</v>
      </c>
      <c r="F878" s="159" t="s">
        <v>8</v>
      </c>
      <c r="G878" s="159" t="s">
        <v>24</v>
      </c>
      <c r="H878" s="159" t="s">
        <v>33</v>
      </c>
      <c r="I878" s="178">
        <v>5</v>
      </c>
      <c r="J878" s="19"/>
    </row>
    <row r="879" spans="1:10" x14ac:dyDescent="0.25">
      <c r="A879" s="65" t="str">
        <f t="shared" si="13"/>
        <v>Cohort 201542887Den HaagTotaalTotaalEritreaHeeft geen examen behaald</v>
      </c>
      <c r="B879" s="159" t="s">
        <v>16</v>
      </c>
      <c r="C879" s="166">
        <v>42887</v>
      </c>
      <c r="D879" s="159" t="s">
        <v>7</v>
      </c>
      <c r="E879" s="159" t="s">
        <v>8</v>
      </c>
      <c r="F879" s="159" t="s">
        <v>8</v>
      </c>
      <c r="G879" s="159" t="s">
        <v>24</v>
      </c>
      <c r="H879" s="159" t="s">
        <v>34</v>
      </c>
      <c r="I879" s="178">
        <v>220</v>
      </c>
      <c r="J879" s="19"/>
    </row>
    <row r="880" spans="1:10" x14ac:dyDescent="0.25">
      <c r="A880" s="65" t="str">
        <f t="shared" si="13"/>
        <v>Cohort 201542887Den HaagTotaalTotaalOverigTotaal</v>
      </c>
      <c r="B880" s="159" t="s">
        <v>16</v>
      </c>
      <c r="C880" s="166">
        <v>42887</v>
      </c>
      <c r="D880" s="159" t="s">
        <v>7</v>
      </c>
      <c r="E880" s="159" t="s">
        <v>8</v>
      </c>
      <c r="F880" s="159" t="s">
        <v>8</v>
      </c>
      <c r="G880" s="159" t="s">
        <v>25</v>
      </c>
      <c r="H880" s="159" t="s">
        <v>8</v>
      </c>
      <c r="I880" s="178">
        <v>95</v>
      </c>
      <c r="J880" s="19"/>
    </row>
    <row r="881" spans="1:10" x14ac:dyDescent="0.25">
      <c r="A881" s="65" t="str">
        <f t="shared" si="13"/>
        <v>Cohort 201542887Den HaagTotaalTotaalOverigNT2-examen behaald</v>
      </c>
      <c r="B881" s="159" t="s">
        <v>16</v>
      </c>
      <c r="C881" s="166">
        <v>42887</v>
      </c>
      <c r="D881" s="159" t="s">
        <v>7</v>
      </c>
      <c r="E881" s="159" t="s">
        <v>8</v>
      </c>
      <c r="F881" s="159" t="s">
        <v>8</v>
      </c>
      <c r="G881" s="159" t="s">
        <v>25</v>
      </c>
      <c r="H881" s="159" t="s">
        <v>32</v>
      </c>
      <c r="I881" s="178">
        <v>0</v>
      </c>
      <c r="J881" s="19"/>
    </row>
    <row r="882" spans="1:10" x14ac:dyDescent="0.25">
      <c r="A882" s="65" t="str">
        <f t="shared" si="13"/>
        <v>Cohort 201542887Den HaagTotaalTotaalOverigInburgeringsexamen behaald</v>
      </c>
      <c r="B882" s="159" t="s">
        <v>16</v>
      </c>
      <c r="C882" s="166">
        <v>42887</v>
      </c>
      <c r="D882" s="159" t="s">
        <v>7</v>
      </c>
      <c r="E882" s="159" t="s">
        <v>8</v>
      </c>
      <c r="F882" s="159" t="s">
        <v>8</v>
      </c>
      <c r="G882" s="159" t="s">
        <v>25</v>
      </c>
      <c r="H882" s="159" t="s">
        <v>33</v>
      </c>
      <c r="I882" s="178">
        <v>0</v>
      </c>
      <c r="J882" s="19"/>
    </row>
    <row r="883" spans="1:10" x14ac:dyDescent="0.25">
      <c r="A883" s="65" t="str">
        <f t="shared" si="13"/>
        <v>Cohort 201542887Den HaagTotaalTotaalOverigHeeft geen examen behaald</v>
      </c>
      <c r="B883" s="159" t="s">
        <v>16</v>
      </c>
      <c r="C883" s="166">
        <v>42887</v>
      </c>
      <c r="D883" s="159" t="s">
        <v>7</v>
      </c>
      <c r="E883" s="159" t="s">
        <v>8</v>
      </c>
      <c r="F883" s="159" t="s">
        <v>8</v>
      </c>
      <c r="G883" s="159" t="s">
        <v>25</v>
      </c>
      <c r="H883" s="159" t="s">
        <v>34</v>
      </c>
      <c r="I883" s="178">
        <v>90</v>
      </c>
      <c r="J883" s="19"/>
    </row>
    <row r="884" spans="1:10" x14ac:dyDescent="0.25">
      <c r="A884" s="65" t="str">
        <f t="shared" si="13"/>
        <v>Cohort 201542887Den HaagTotaal0 tot 23 jaarTotaalTotaal</v>
      </c>
      <c r="B884" s="159" t="s">
        <v>16</v>
      </c>
      <c r="C884" s="166">
        <v>42887</v>
      </c>
      <c r="D884" s="159" t="s">
        <v>7</v>
      </c>
      <c r="E884" s="159" t="s">
        <v>8</v>
      </c>
      <c r="F884" s="159" t="s">
        <v>26</v>
      </c>
      <c r="G884" s="159" t="s">
        <v>8</v>
      </c>
      <c r="H884" s="159" t="s">
        <v>8</v>
      </c>
      <c r="I884" s="178">
        <v>55</v>
      </c>
      <c r="J884" s="19"/>
    </row>
    <row r="885" spans="1:10" x14ac:dyDescent="0.25">
      <c r="A885" s="65" t="str">
        <f t="shared" si="13"/>
        <v>Cohort 201542887Den HaagTotaal0 tot 23 jaarTotaalNT2-examen behaald</v>
      </c>
      <c r="B885" s="159" t="s">
        <v>16</v>
      </c>
      <c r="C885" s="166">
        <v>42887</v>
      </c>
      <c r="D885" s="159" t="s">
        <v>7</v>
      </c>
      <c r="E885" s="159" t="s">
        <v>8</v>
      </c>
      <c r="F885" s="159" t="s">
        <v>26</v>
      </c>
      <c r="G885" s="159" t="s">
        <v>8</v>
      </c>
      <c r="H885" s="159" t="s">
        <v>32</v>
      </c>
      <c r="I885" s="178">
        <v>0</v>
      </c>
      <c r="J885" s="19"/>
    </row>
    <row r="886" spans="1:10" x14ac:dyDescent="0.25">
      <c r="A886" s="65" t="str">
        <f t="shared" si="13"/>
        <v>Cohort 201542887Den HaagTotaal0 tot 23 jaarTotaalInburgeringsexamen behaald</v>
      </c>
      <c r="B886" s="159" t="s">
        <v>16</v>
      </c>
      <c r="C886" s="166">
        <v>42887</v>
      </c>
      <c r="D886" s="159" t="s">
        <v>7</v>
      </c>
      <c r="E886" s="159" t="s">
        <v>8</v>
      </c>
      <c r="F886" s="159" t="s">
        <v>26</v>
      </c>
      <c r="G886" s="159" t="s">
        <v>8</v>
      </c>
      <c r="H886" s="159" t="s">
        <v>33</v>
      </c>
      <c r="I886" s="178">
        <v>0</v>
      </c>
      <c r="J886" s="19"/>
    </row>
    <row r="887" spans="1:10" x14ac:dyDescent="0.25">
      <c r="A887" s="65" t="str">
        <f t="shared" si="13"/>
        <v>Cohort 201542887Den HaagTotaal0 tot 23 jaarTotaalHeeft geen examen behaald</v>
      </c>
      <c r="B887" s="159" t="s">
        <v>16</v>
      </c>
      <c r="C887" s="166">
        <v>42887</v>
      </c>
      <c r="D887" s="159" t="s">
        <v>7</v>
      </c>
      <c r="E887" s="159" t="s">
        <v>8</v>
      </c>
      <c r="F887" s="159" t="s">
        <v>26</v>
      </c>
      <c r="G887" s="159" t="s">
        <v>8</v>
      </c>
      <c r="H887" s="159" t="s">
        <v>34</v>
      </c>
      <c r="I887" s="178">
        <v>55</v>
      </c>
      <c r="J887" s="19"/>
    </row>
    <row r="888" spans="1:10" x14ac:dyDescent="0.25">
      <c r="A888" s="65" t="str">
        <f t="shared" si="13"/>
        <v>Cohort 201542887Den HaagTotaal0 tot 23 jaarSyriëTotaal</v>
      </c>
      <c r="B888" s="159" t="s">
        <v>16</v>
      </c>
      <c r="C888" s="166">
        <v>42887</v>
      </c>
      <c r="D888" s="159" t="s">
        <v>7</v>
      </c>
      <c r="E888" s="159" t="s">
        <v>8</v>
      </c>
      <c r="F888" s="159" t="s">
        <v>26</v>
      </c>
      <c r="G888" s="159" t="s">
        <v>23</v>
      </c>
      <c r="H888" s="159" t="s">
        <v>8</v>
      </c>
      <c r="I888" s="178">
        <v>20</v>
      </c>
      <c r="J888" s="19"/>
    </row>
    <row r="889" spans="1:10" x14ac:dyDescent="0.25">
      <c r="A889" s="65" t="str">
        <f t="shared" si="13"/>
        <v>Cohort 201542887Den HaagTotaal0 tot 23 jaarSyriëNT2-examen behaald</v>
      </c>
      <c r="B889" s="159" t="s">
        <v>16</v>
      </c>
      <c r="C889" s="166">
        <v>42887</v>
      </c>
      <c r="D889" s="159" t="s">
        <v>7</v>
      </c>
      <c r="E889" s="159" t="s">
        <v>8</v>
      </c>
      <c r="F889" s="159" t="s">
        <v>26</v>
      </c>
      <c r="G889" s="159" t="s">
        <v>23</v>
      </c>
      <c r="H889" s="159" t="s">
        <v>32</v>
      </c>
      <c r="I889" s="178">
        <v>0</v>
      </c>
      <c r="J889" s="19"/>
    </row>
    <row r="890" spans="1:10" x14ac:dyDescent="0.25">
      <c r="A890" s="65" t="str">
        <f t="shared" si="13"/>
        <v>Cohort 201542887Den HaagTotaal0 tot 23 jaarSyriëInburgeringsexamen behaald</v>
      </c>
      <c r="B890" s="159" t="s">
        <v>16</v>
      </c>
      <c r="C890" s="166">
        <v>42887</v>
      </c>
      <c r="D890" s="159" t="s">
        <v>7</v>
      </c>
      <c r="E890" s="159" t="s">
        <v>8</v>
      </c>
      <c r="F890" s="159" t="s">
        <v>26</v>
      </c>
      <c r="G890" s="159" t="s">
        <v>23</v>
      </c>
      <c r="H890" s="159" t="s">
        <v>33</v>
      </c>
      <c r="I890" s="178">
        <v>0</v>
      </c>
      <c r="J890" s="19"/>
    </row>
    <row r="891" spans="1:10" x14ac:dyDescent="0.25">
      <c r="A891" s="65" t="str">
        <f t="shared" si="13"/>
        <v>Cohort 201542887Den HaagTotaal0 tot 23 jaarSyriëHeeft geen examen behaald</v>
      </c>
      <c r="B891" s="159" t="s">
        <v>16</v>
      </c>
      <c r="C891" s="166">
        <v>42887</v>
      </c>
      <c r="D891" s="159" t="s">
        <v>7</v>
      </c>
      <c r="E891" s="159" t="s">
        <v>8</v>
      </c>
      <c r="F891" s="159" t="s">
        <v>26</v>
      </c>
      <c r="G891" s="159" t="s">
        <v>23</v>
      </c>
      <c r="H891" s="159" t="s">
        <v>34</v>
      </c>
      <c r="I891" s="178">
        <v>15</v>
      </c>
      <c r="J891" s="19"/>
    </row>
    <row r="892" spans="1:10" x14ac:dyDescent="0.25">
      <c r="A892" s="65" t="str">
        <f t="shared" si="13"/>
        <v>Cohort 201542887Den HaagTotaal0 tot 23 jaarEritreaTotaal</v>
      </c>
      <c r="B892" s="159" t="s">
        <v>16</v>
      </c>
      <c r="C892" s="166">
        <v>42887</v>
      </c>
      <c r="D892" s="159" t="s">
        <v>7</v>
      </c>
      <c r="E892" s="159" t="s">
        <v>8</v>
      </c>
      <c r="F892" s="159" t="s">
        <v>26</v>
      </c>
      <c r="G892" s="159" t="s">
        <v>24</v>
      </c>
      <c r="H892" s="159" t="s">
        <v>8</v>
      </c>
      <c r="I892" s="178">
        <v>30</v>
      </c>
      <c r="J892" s="19"/>
    </row>
    <row r="893" spans="1:10" x14ac:dyDescent="0.25">
      <c r="A893" s="65" t="str">
        <f t="shared" si="13"/>
        <v>Cohort 201542887Den HaagTotaal0 tot 23 jaarEritreaNT2-examen behaald</v>
      </c>
      <c r="B893" s="159" t="s">
        <v>16</v>
      </c>
      <c r="C893" s="166">
        <v>42887</v>
      </c>
      <c r="D893" s="159" t="s">
        <v>7</v>
      </c>
      <c r="E893" s="159" t="s">
        <v>8</v>
      </c>
      <c r="F893" s="159" t="s">
        <v>26</v>
      </c>
      <c r="G893" s="159" t="s">
        <v>24</v>
      </c>
      <c r="H893" s="159" t="s">
        <v>32</v>
      </c>
      <c r="I893" s="178">
        <v>0</v>
      </c>
      <c r="J893" s="19"/>
    </row>
    <row r="894" spans="1:10" x14ac:dyDescent="0.25">
      <c r="A894" s="65" t="str">
        <f t="shared" si="13"/>
        <v>Cohort 201542887Den HaagTotaal0 tot 23 jaarEritreaInburgeringsexamen behaald</v>
      </c>
      <c r="B894" s="159" t="s">
        <v>16</v>
      </c>
      <c r="C894" s="166">
        <v>42887</v>
      </c>
      <c r="D894" s="159" t="s">
        <v>7</v>
      </c>
      <c r="E894" s="159" t="s">
        <v>8</v>
      </c>
      <c r="F894" s="159" t="s">
        <v>26</v>
      </c>
      <c r="G894" s="159" t="s">
        <v>24</v>
      </c>
      <c r="H894" s="159" t="s">
        <v>33</v>
      </c>
      <c r="I894" s="178">
        <v>0</v>
      </c>
      <c r="J894" s="19"/>
    </row>
    <row r="895" spans="1:10" x14ac:dyDescent="0.25">
      <c r="A895" s="65" t="str">
        <f t="shared" si="13"/>
        <v>Cohort 201542887Den HaagTotaal0 tot 23 jaarEritreaHeeft geen examen behaald</v>
      </c>
      <c r="B895" s="159" t="s">
        <v>16</v>
      </c>
      <c r="C895" s="166">
        <v>42887</v>
      </c>
      <c r="D895" s="159" t="s">
        <v>7</v>
      </c>
      <c r="E895" s="159" t="s">
        <v>8</v>
      </c>
      <c r="F895" s="159" t="s">
        <v>26</v>
      </c>
      <c r="G895" s="159" t="s">
        <v>24</v>
      </c>
      <c r="H895" s="159" t="s">
        <v>34</v>
      </c>
      <c r="I895" s="178">
        <v>25</v>
      </c>
      <c r="J895" s="19"/>
    </row>
    <row r="896" spans="1:10" x14ac:dyDescent="0.25">
      <c r="A896" s="65" t="str">
        <f t="shared" si="13"/>
        <v>Cohort 201542887Den HaagTotaal0 tot 23 jaarOverigTotaal</v>
      </c>
      <c r="B896" s="159" t="s">
        <v>16</v>
      </c>
      <c r="C896" s="166">
        <v>42887</v>
      </c>
      <c r="D896" s="159" t="s">
        <v>7</v>
      </c>
      <c r="E896" s="159" t="s">
        <v>8</v>
      </c>
      <c r="F896" s="159" t="s">
        <v>26</v>
      </c>
      <c r="G896" s="159" t="s">
        <v>25</v>
      </c>
      <c r="H896" s="159" t="s">
        <v>8</v>
      </c>
      <c r="I896" s="178">
        <v>10</v>
      </c>
      <c r="J896" s="19"/>
    </row>
    <row r="897" spans="1:10" x14ac:dyDescent="0.25">
      <c r="A897" s="65" t="str">
        <f t="shared" si="13"/>
        <v>Cohort 201542887Den HaagTotaal0 tot 23 jaarOverigNT2-examen behaald</v>
      </c>
      <c r="B897" s="159" t="s">
        <v>16</v>
      </c>
      <c r="C897" s="166">
        <v>42887</v>
      </c>
      <c r="D897" s="159" t="s">
        <v>7</v>
      </c>
      <c r="E897" s="159" t="s">
        <v>8</v>
      </c>
      <c r="F897" s="159" t="s">
        <v>26</v>
      </c>
      <c r="G897" s="159" t="s">
        <v>25</v>
      </c>
      <c r="H897" s="159" t="s">
        <v>32</v>
      </c>
      <c r="I897" s="178">
        <v>0</v>
      </c>
      <c r="J897" s="19"/>
    </row>
    <row r="898" spans="1:10" x14ac:dyDescent="0.25">
      <c r="A898" s="65" t="str">
        <f t="shared" si="13"/>
        <v>Cohort 201542887Den HaagTotaal0 tot 23 jaarOverigInburgeringsexamen behaald</v>
      </c>
      <c r="B898" s="159" t="s">
        <v>16</v>
      </c>
      <c r="C898" s="166">
        <v>42887</v>
      </c>
      <c r="D898" s="159" t="s">
        <v>7</v>
      </c>
      <c r="E898" s="159" t="s">
        <v>8</v>
      </c>
      <c r="F898" s="159" t="s">
        <v>26</v>
      </c>
      <c r="G898" s="159" t="s">
        <v>25</v>
      </c>
      <c r="H898" s="159" t="s">
        <v>33</v>
      </c>
      <c r="I898" s="178">
        <v>0</v>
      </c>
      <c r="J898" s="19"/>
    </row>
    <row r="899" spans="1:10" x14ac:dyDescent="0.25">
      <c r="A899" s="65" t="str">
        <f t="shared" si="13"/>
        <v>Cohort 201542887Den HaagTotaal0 tot 23 jaarOverigHeeft geen examen behaald</v>
      </c>
      <c r="B899" s="159" t="s">
        <v>16</v>
      </c>
      <c r="C899" s="166">
        <v>42887</v>
      </c>
      <c r="D899" s="159" t="s">
        <v>7</v>
      </c>
      <c r="E899" s="159" t="s">
        <v>8</v>
      </c>
      <c r="F899" s="159" t="s">
        <v>26</v>
      </c>
      <c r="G899" s="159" t="s">
        <v>25</v>
      </c>
      <c r="H899" s="159" t="s">
        <v>34</v>
      </c>
      <c r="I899" s="178">
        <v>10</v>
      </c>
      <c r="J899" s="19"/>
    </row>
    <row r="900" spans="1:10" x14ac:dyDescent="0.25">
      <c r="A900" s="65" t="str">
        <f t="shared" si="13"/>
        <v>Cohort 201542887Den HaagTotaal23 jaar of ouderTotaalTotaal</v>
      </c>
      <c r="B900" s="159" t="s">
        <v>16</v>
      </c>
      <c r="C900" s="166">
        <v>42887</v>
      </c>
      <c r="D900" s="159" t="s">
        <v>7</v>
      </c>
      <c r="E900" s="159" t="s">
        <v>8</v>
      </c>
      <c r="F900" s="159" t="s">
        <v>27</v>
      </c>
      <c r="G900" s="159" t="s">
        <v>8</v>
      </c>
      <c r="H900" s="159" t="s">
        <v>8</v>
      </c>
      <c r="I900" s="178">
        <v>490</v>
      </c>
      <c r="J900" s="19"/>
    </row>
    <row r="901" spans="1:10" x14ac:dyDescent="0.25">
      <c r="A901" s="65" t="str">
        <f t="shared" ref="A901:A964" si="14">B901&amp;C901&amp;D901&amp;E901&amp;F901&amp;G901&amp;H901</f>
        <v>Cohort 201542887Den HaagTotaal23 jaar of ouderTotaalNT2-examen behaald</v>
      </c>
      <c r="B901" s="159" t="s">
        <v>16</v>
      </c>
      <c r="C901" s="166">
        <v>42887</v>
      </c>
      <c r="D901" s="159" t="s">
        <v>7</v>
      </c>
      <c r="E901" s="159" t="s">
        <v>8</v>
      </c>
      <c r="F901" s="159" t="s">
        <v>27</v>
      </c>
      <c r="G901" s="159" t="s">
        <v>8</v>
      </c>
      <c r="H901" s="159" t="s">
        <v>32</v>
      </c>
      <c r="I901" s="178">
        <v>10</v>
      </c>
      <c r="J901" s="19"/>
    </row>
    <row r="902" spans="1:10" x14ac:dyDescent="0.25">
      <c r="A902" s="65" t="str">
        <f t="shared" si="14"/>
        <v>Cohort 201542887Den HaagTotaal23 jaar of ouderTotaalInburgeringsexamen behaald</v>
      </c>
      <c r="B902" s="159" t="s">
        <v>16</v>
      </c>
      <c r="C902" s="166">
        <v>42887</v>
      </c>
      <c r="D902" s="159" t="s">
        <v>7</v>
      </c>
      <c r="E902" s="159" t="s">
        <v>8</v>
      </c>
      <c r="F902" s="159" t="s">
        <v>27</v>
      </c>
      <c r="G902" s="159" t="s">
        <v>8</v>
      </c>
      <c r="H902" s="159" t="s">
        <v>33</v>
      </c>
      <c r="I902" s="178">
        <v>20</v>
      </c>
      <c r="J902" s="19"/>
    </row>
    <row r="903" spans="1:10" x14ac:dyDescent="0.25">
      <c r="A903" s="65" t="str">
        <f t="shared" si="14"/>
        <v>Cohort 201542887Den HaagTotaal23 jaar of ouderTotaalHeeft geen examen behaald</v>
      </c>
      <c r="B903" s="159" t="s">
        <v>16</v>
      </c>
      <c r="C903" s="166">
        <v>42887</v>
      </c>
      <c r="D903" s="159" t="s">
        <v>7</v>
      </c>
      <c r="E903" s="159" t="s">
        <v>8</v>
      </c>
      <c r="F903" s="159" t="s">
        <v>27</v>
      </c>
      <c r="G903" s="159" t="s">
        <v>8</v>
      </c>
      <c r="H903" s="159" t="s">
        <v>34</v>
      </c>
      <c r="I903" s="178">
        <v>460</v>
      </c>
      <c r="J903" s="19"/>
    </row>
    <row r="904" spans="1:10" x14ac:dyDescent="0.25">
      <c r="A904" s="65" t="str">
        <f t="shared" si="14"/>
        <v>Cohort 201542887Den HaagTotaal23 jaar of ouderSyriëTotaal</v>
      </c>
      <c r="B904" s="159" t="s">
        <v>16</v>
      </c>
      <c r="C904" s="166">
        <v>42887</v>
      </c>
      <c r="D904" s="159" t="s">
        <v>7</v>
      </c>
      <c r="E904" s="159" t="s">
        <v>8</v>
      </c>
      <c r="F904" s="159" t="s">
        <v>27</v>
      </c>
      <c r="G904" s="159" t="s">
        <v>23</v>
      </c>
      <c r="H904" s="159" t="s">
        <v>8</v>
      </c>
      <c r="I904" s="178">
        <v>205</v>
      </c>
      <c r="J904" s="19"/>
    </row>
    <row r="905" spans="1:10" x14ac:dyDescent="0.25">
      <c r="A905" s="65" t="str">
        <f t="shared" si="14"/>
        <v>Cohort 201542887Den HaagTotaal23 jaar of ouderSyriëNT2-examen behaald</v>
      </c>
      <c r="B905" s="159" t="s">
        <v>16</v>
      </c>
      <c r="C905" s="166">
        <v>42887</v>
      </c>
      <c r="D905" s="159" t="s">
        <v>7</v>
      </c>
      <c r="E905" s="159" t="s">
        <v>8</v>
      </c>
      <c r="F905" s="159" t="s">
        <v>27</v>
      </c>
      <c r="G905" s="159" t="s">
        <v>23</v>
      </c>
      <c r="H905" s="159" t="s">
        <v>32</v>
      </c>
      <c r="I905" s="178">
        <v>5</v>
      </c>
      <c r="J905" s="19"/>
    </row>
    <row r="906" spans="1:10" x14ac:dyDescent="0.25">
      <c r="A906" s="65" t="str">
        <f t="shared" si="14"/>
        <v>Cohort 201542887Den HaagTotaal23 jaar of ouderSyriëInburgeringsexamen behaald</v>
      </c>
      <c r="B906" s="159" t="s">
        <v>16</v>
      </c>
      <c r="C906" s="166">
        <v>42887</v>
      </c>
      <c r="D906" s="159" t="s">
        <v>7</v>
      </c>
      <c r="E906" s="159" t="s">
        <v>8</v>
      </c>
      <c r="F906" s="159" t="s">
        <v>27</v>
      </c>
      <c r="G906" s="159" t="s">
        <v>23</v>
      </c>
      <c r="H906" s="159" t="s">
        <v>33</v>
      </c>
      <c r="I906" s="178">
        <v>10</v>
      </c>
      <c r="J906" s="19"/>
    </row>
    <row r="907" spans="1:10" x14ac:dyDescent="0.25">
      <c r="A907" s="65" t="str">
        <f t="shared" si="14"/>
        <v>Cohort 201542887Den HaagTotaal23 jaar of ouderSyriëHeeft geen examen behaald</v>
      </c>
      <c r="B907" s="159" t="s">
        <v>16</v>
      </c>
      <c r="C907" s="166">
        <v>42887</v>
      </c>
      <c r="D907" s="159" t="s">
        <v>7</v>
      </c>
      <c r="E907" s="159" t="s">
        <v>8</v>
      </c>
      <c r="F907" s="159" t="s">
        <v>27</v>
      </c>
      <c r="G907" s="159" t="s">
        <v>23</v>
      </c>
      <c r="H907" s="159" t="s">
        <v>34</v>
      </c>
      <c r="I907" s="178">
        <v>185</v>
      </c>
      <c r="J907" s="19"/>
    </row>
    <row r="908" spans="1:10" x14ac:dyDescent="0.25">
      <c r="A908" s="65" t="str">
        <f t="shared" si="14"/>
        <v>Cohort 201542887Den HaagTotaal23 jaar of ouderEritreaTotaal</v>
      </c>
      <c r="B908" s="159" t="s">
        <v>16</v>
      </c>
      <c r="C908" s="166">
        <v>42887</v>
      </c>
      <c r="D908" s="159" t="s">
        <v>7</v>
      </c>
      <c r="E908" s="159" t="s">
        <v>8</v>
      </c>
      <c r="F908" s="159" t="s">
        <v>27</v>
      </c>
      <c r="G908" s="159" t="s">
        <v>24</v>
      </c>
      <c r="H908" s="159" t="s">
        <v>8</v>
      </c>
      <c r="I908" s="178">
        <v>200</v>
      </c>
      <c r="J908" s="19"/>
    </row>
    <row r="909" spans="1:10" x14ac:dyDescent="0.25">
      <c r="A909" s="65" t="str">
        <f t="shared" si="14"/>
        <v>Cohort 201542887Den HaagTotaal23 jaar of ouderEritreaNT2-examen behaald</v>
      </c>
      <c r="B909" s="159" t="s">
        <v>16</v>
      </c>
      <c r="C909" s="166">
        <v>42887</v>
      </c>
      <c r="D909" s="159" t="s">
        <v>7</v>
      </c>
      <c r="E909" s="159" t="s">
        <v>8</v>
      </c>
      <c r="F909" s="159" t="s">
        <v>27</v>
      </c>
      <c r="G909" s="159" t="s">
        <v>24</v>
      </c>
      <c r="H909" s="159" t="s">
        <v>32</v>
      </c>
      <c r="I909" s="178">
        <v>0</v>
      </c>
      <c r="J909" s="19"/>
    </row>
    <row r="910" spans="1:10" x14ac:dyDescent="0.25">
      <c r="A910" s="65" t="str">
        <f t="shared" si="14"/>
        <v>Cohort 201542887Den HaagTotaal23 jaar of ouderEritreaInburgeringsexamen behaald</v>
      </c>
      <c r="B910" s="159" t="s">
        <v>16</v>
      </c>
      <c r="C910" s="166">
        <v>42887</v>
      </c>
      <c r="D910" s="159" t="s">
        <v>7</v>
      </c>
      <c r="E910" s="159" t="s">
        <v>8</v>
      </c>
      <c r="F910" s="159" t="s">
        <v>27</v>
      </c>
      <c r="G910" s="159" t="s">
        <v>24</v>
      </c>
      <c r="H910" s="159" t="s">
        <v>33</v>
      </c>
      <c r="I910" s="178">
        <v>5</v>
      </c>
      <c r="J910" s="19"/>
    </row>
    <row r="911" spans="1:10" x14ac:dyDescent="0.25">
      <c r="A911" s="65" t="str">
        <f t="shared" si="14"/>
        <v>Cohort 201542887Den HaagTotaal23 jaar of ouderEritreaHeeft geen examen behaald</v>
      </c>
      <c r="B911" s="159" t="s">
        <v>16</v>
      </c>
      <c r="C911" s="166">
        <v>42887</v>
      </c>
      <c r="D911" s="159" t="s">
        <v>7</v>
      </c>
      <c r="E911" s="159" t="s">
        <v>8</v>
      </c>
      <c r="F911" s="159" t="s">
        <v>27</v>
      </c>
      <c r="G911" s="159" t="s">
        <v>24</v>
      </c>
      <c r="H911" s="159" t="s">
        <v>34</v>
      </c>
      <c r="I911" s="178">
        <v>195</v>
      </c>
      <c r="J911" s="19"/>
    </row>
    <row r="912" spans="1:10" x14ac:dyDescent="0.25">
      <c r="A912" s="65" t="str">
        <f t="shared" si="14"/>
        <v>Cohort 201542887Den HaagTotaal23 jaar of ouderOverigTotaal</v>
      </c>
      <c r="B912" s="159" t="s">
        <v>16</v>
      </c>
      <c r="C912" s="166">
        <v>42887</v>
      </c>
      <c r="D912" s="159" t="s">
        <v>7</v>
      </c>
      <c r="E912" s="159" t="s">
        <v>8</v>
      </c>
      <c r="F912" s="159" t="s">
        <v>27</v>
      </c>
      <c r="G912" s="159" t="s">
        <v>25</v>
      </c>
      <c r="H912" s="159" t="s">
        <v>8</v>
      </c>
      <c r="I912" s="178">
        <v>85</v>
      </c>
      <c r="J912" s="19"/>
    </row>
    <row r="913" spans="1:10" x14ac:dyDescent="0.25">
      <c r="A913" s="65" t="str">
        <f t="shared" si="14"/>
        <v>Cohort 201542887Den HaagTotaal23 jaar of ouderOverigNT2-examen behaald</v>
      </c>
      <c r="B913" s="159" t="s">
        <v>16</v>
      </c>
      <c r="C913" s="166">
        <v>42887</v>
      </c>
      <c r="D913" s="159" t="s">
        <v>7</v>
      </c>
      <c r="E913" s="159" t="s">
        <v>8</v>
      </c>
      <c r="F913" s="159" t="s">
        <v>27</v>
      </c>
      <c r="G913" s="159" t="s">
        <v>25</v>
      </c>
      <c r="H913" s="159" t="s">
        <v>32</v>
      </c>
      <c r="I913" s="178">
        <v>0</v>
      </c>
      <c r="J913" s="19"/>
    </row>
    <row r="914" spans="1:10" x14ac:dyDescent="0.25">
      <c r="A914" s="65" t="str">
        <f t="shared" si="14"/>
        <v>Cohort 201542887Den HaagTotaal23 jaar of ouderOverigInburgeringsexamen behaald</v>
      </c>
      <c r="B914" s="159" t="s">
        <v>16</v>
      </c>
      <c r="C914" s="166">
        <v>42887</v>
      </c>
      <c r="D914" s="159" t="s">
        <v>7</v>
      </c>
      <c r="E914" s="159" t="s">
        <v>8</v>
      </c>
      <c r="F914" s="159" t="s">
        <v>27</v>
      </c>
      <c r="G914" s="159" t="s">
        <v>25</v>
      </c>
      <c r="H914" s="159" t="s">
        <v>33</v>
      </c>
      <c r="I914" s="178">
        <v>0</v>
      </c>
      <c r="J914" s="19"/>
    </row>
    <row r="915" spans="1:10" x14ac:dyDescent="0.25">
      <c r="A915" s="65" t="str">
        <f t="shared" si="14"/>
        <v>Cohort 201542887Den HaagTotaal23 jaar of ouderOverigHeeft geen examen behaald</v>
      </c>
      <c r="B915" s="159" t="s">
        <v>16</v>
      </c>
      <c r="C915" s="166">
        <v>42887</v>
      </c>
      <c r="D915" s="159" t="s">
        <v>7</v>
      </c>
      <c r="E915" s="159" t="s">
        <v>8</v>
      </c>
      <c r="F915" s="159" t="s">
        <v>27</v>
      </c>
      <c r="G915" s="159" t="s">
        <v>25</v>
      </c>
      <c r="H915" s="159" t="s">
        <v>34</v>
      </c>
      <c r="I915" s="178">
        <v>80</v>
      </c>
      <c r="J915" s="19"/>
    </row>
    <row r="916" spans="1:10" x14ac:dyDescent="0.25">
      <c r="A916" s="65" t="str">
        <f t="shared" si="14"/>
        <v>Cohort 201542887Den HaagManTotaalTotaalTotaal</v>
      </c>
      <c r="B916" s="159" t="s">
        <v>16</v>
      </c>
      <c r="C916" s="166">
        <v>42887</v>
      </c>
      <c r="D916" s="159" t="s">
        <v>7</v>
      </c>
      <c r="E916" s="159" t="s">
        <v>28</v>
      </c>
      <c r="F916" s="159" t="s">
        <v>8</v>
      </c>
      <c r="G916" s="159" t="s">
        <v>8</v>
      </c>
      <c r="H916" s="159" t="s">
        <v>8</v>
      </c>
      <c r="I916" s="178">
        <v>400</v>
      </c>
      <c r="J916" s="19"/>
    </row>
    <row r="917" spans="1:10" x14ac:dyDescent="0.25">
      <c r="A917" s="65" t="str">
        <f t="shared" si="14"/>
        <v>Cohort 201542887Den HaagManTotaalTotaalNT2-examen behaald</v>
      </c>
      <c r="B917" s="159" t="s">
        <v>16</v>
      </c>
      <c r="C917" s="166">
        <v>42887</v>
      </c>
      <c r="D917" s="159" t="s">
        <v>7</v>
      </c>
      <c r="E917" s="159" t="s">
        <v>28</v>
      </c>
      <c r="F917" s="159" t="s">
        <v>8</v>
      </c>
      <c r="G917" s="159" t="s">
        <v>8</v>
      </c>
      <c r="H917" s="159" t="s">
        <v>32</v>
      </c>
      <c r="I917" s="178">
        <v>5</v>
      </c>
      <c r="J917" s="19"/>
    </row>
    <row r="918" spans="1:10" x14ac:dyDescent="0.25">
      <c r="A918" s="65" t="str">
        <f t="shared" si="14"/>
        <v>Cohort 201542887Den HaagManTotaalTotaalInburgeringsexamen behaald</v>
      </c>
      <c r="B918" s="159" t="s">
        <v>16</v>
      </c>
      <c r="C918" s="166">
        <v>42887</v>
      </c>
      <c r="D918" s="159" t="s">
        <v>7</v>
      </c>
      <c r="E918" s="159" t="s">
        <v>28</v>
      </c>
      <c r="F918" s="159" t="s">
        <v>8</v>
      </c>
      <c r="G918" s="159" t="s">
        <v>8</v>
      </c>
      <c r="H918" s="159" t="s">
        <v>33</v>
      </c>
      <c r="I918" s="178">
        <v>15</v>
      </c>
      <c r="J918" s="19"/>
    </row>
    <row r="919" spans="1:10" x14ac:dyDescent="0.25">
      <c r="A919" s="65" t="str">
        <f t="shared" si="14"/>
        <v>Cohort 201542887Den HaagManTotaalTotaalHeeft geen examen behaald</v>
      </c>
      <c r="B919" s="159" t="s">
        <v>16</v>
      </c>
      <c r="C919" s="166">
        <v>42887</v>
      </c>
      <c r="D919" s="159" t="s">
        <v>7</v>
      </c>
      <c r="E919" s="159" t="s">
        <v>28</v>
      </c>
      <c r="F919" s="159" t="s">
        <v>8</v>
      </c>
      <c r="G919" s="159" t="s">
        <v>8</v>
      </c>
      <c r="H919" s="159" t="s">
        <v>34</v>
      </c>
      <c r="I919" s="178">
        <v>380</v>
      </c>
      <c r="J919" s="19"/>
    </row>
    <row r="920" spans="1:10" x14ac:dyDescent="0.25">
      <c r="A920" s="65" t="str">
        <f t="shared" si="14"/>
        <v>Cohort 201542887Den HaagManTotaalSyriëTotaal</v>
      </c>
      <c r="B920" s="159" t="s">
        <v>16</v>
      </c>
      <c r="C920" s="166">
        <v>42887</v>
      </c>
      <c r="D920" s="159" t="s">
        <v>7</v>
      </c>
      <c r="E920" s="159" t="s">
        <v>28</v>
      </c>
      <c r="F920" s="159" t="s">
        <v>8</v>
      </c>
      <c r="G920" s="159" t="s">
        <v>23</v>
      </c>
      <c r="H920" s="159" t="s">
        <v>8</v>
      </c>
      <c r="I920" s="178">
        <v>165</v>
      </c>
      <c r="J920" s="19"/>
    </row>
    <row r="921" spans="1:10" x14ac:dyDescent="0.25">
      <c r="A921" s="65" t="str">
        <f t="shared" si="14"/>
        <v>Cohort 201542887Den HaagManTotaalSyriëNT2-examen behaald</v>
      </c>
      <c r="B921" s="159" t="s">
        <v>16</v>
      </c>
      <c r="C921" s="166">
        <v>42887</v>
      </c>
      <c r="D921" s="159" t="s">
        <v>7</v>
      </c>
      <c r="E921" s="159" t="s">
        <v>28</v>
      </c>
      <c r="F921" s="159" t="s">
        <v>8</v>
      </c>
      <c r="G921" s="159" t="s">
        <v>23</v>
      </c>
      <c r="H921" s="159" t="s">
        <v>32</v>
      </c>
      <c r="I921" s="178">
        <v>5</v>
      </c>
      <c r="J921" s="19"/>
    </row>
    <row r="922" spans="1:10" x14ac:dyDescent="0.25">
      <c r="A922" s="65" t="str">
        <f t="shared" si="14"/>
        <v>Cohort 201542887Den HaagManTotaalSyriëInburgeringsexamen behaald</v>
      </c>
      <c r="B922" s="159" t="s">
        <v>16</v>
      </c>
      <c r="C922" s="166">
        <v>42887</v>
      </c>
      <c r="D922" s="159" t="s">
        <v>7</v>
      </c>
      <c r="E922" s="159" t="s">
        <v>28</v>
      </c>
      <c r="F922" s="159" t="s">
        <v>8</v>
      </c>
      <c r="G922" s="159" t="s">
        <v>23</v>
      </c>
      <c r="H922" s="159" t="s">
        <v>33</v>
      </c>
      <c r="I922" s="178">
        <v>10</v>
      </c>
      <c r="J922" s="19"/>
    </row>
    <row r="923" spans="1:10" x14ac:dyDescent="0.25">
      <c r="A923" s="65" t="str">
        <f t="shared" si="14"/>
        <v>Cohort 201542887Den HaagManTotaalSyriëHeeft geen examen behaald</v>
      </c>
      <c r="B923" s="159" t="s">
        <v>16</v>
      </c>
      <c r="C923" s="166">
        <v>42887</v>
      </c>
      <c r="D923" s="159" t="s">
        <v>7</v>
      </c>
      <c r="E923" s="159" t="s">
        <v>28</v>
      </c>
      <c r="F923" s="159" t="s">
        <v>8</v>
      </c>
      <c r="G923" s="159" t="s">
        <v>23</v>
      </c>
      <c r="H923" s="159" t="s">
        <v>34</v>
      </c>
      <c r="I923" s="178">
        <v>150</v>
      </c>
      <c r="J923" s="19"/>
    </row>
    <row r="924" spans="1:10" x14ac:dyDescent="0.25">
      <c r="A924" s="65" t="str">
        <f t="shared" si="14"/>
        <v>Cohort 201542887Den HaagManTotaalEritreaTotaal</v>
      </c>
      <c r="B924" s="159" t="s">
        <v>16</v>
      </c>
      <c r="C924" s="166">
        <v>42887</v>
      </c>
      <c r="D924" s="159" t="s">
        <v>7</v>
      </c>
      <c r="E924" s="159" t="s">
        <v>28</v>
      </c>
      <c r="F924" s="159" t="s">
        <v>8</v>
      </c>
      <c r="G924" s="159" t="s">
        <v>24</v>
      </c>
      <c r="H924" s="159" t="s">
        <v>8</v>
      </c>
      <c r="I924" s="178">
        <v>180</v>
      </c>
      <c r="J924" s="19"/>
    </row>
    <row r="925" spans="1:10" x14ac:dyDescent="0.25">
      <c r="A925" s="65" t="str">
        <f t="shared" si="14"/>
        <v>Cohort 201542887Den HaagManTotaalEritreaNT2-examen behaald</v>
      </c>
      <c r="B925" s="159" t="s">
        <v>16</v>
      </c>
      <c r="C925" s="166">
        <v>42887</v>
      </c>
      <c r="D925" s="159" t="s">
        <v>7</v>
      </c>
      <c r="E925" s="159" t="s">
        <v>28</v>
      </c>
      <c r="F925" s="159" t="s">
        <v>8</v>
      </c>
      <c r="G925" s="159" t="s">
        <v>24</v>
      </c>
      <c r="H925" s="159" t="s">
        <v>32</v>
      </c>
      <c r="I925" s="178">
        <v>0</v>
      </c>
      <c r="J925" s="19"/>
    </row>
    <row r="926" spans="1:10" x14ac:dyDescent="0.25">
      <c r="A926" s="65" t="str">
        <f t="shared" si="14"/>
        <v>Cohort 201542887Den HaagManTotaalEritreaInburgeringsexamen behaald</v>
      </c>
      <c r="B926" s="159" t="s">
        <v>16</v>
      </c>
      <c r="C926" s="166">
        <v>42887</v>
      </c>
      <c r="D926" s="159" t="s">
        <v>7</v>
      </c>
      <c r="E926" s="159" t="s">
        <v>28</v>
      </c>
      <c r="F926" s="159" t="s">
        <v>8</v>
      </c>
      <c r="G926" s="159" t="s">
        <v>24</v>
      </c>
      <c r="H926" s="159" t="s">
        <v>33</v>
      </c>
      <c r="I926" s="178">
        <v>5</v>
      </c>
      <c r="J926" s="19"/>
    </row>
    <row r="927" spans="1:10" x14ac:dyDescent="0.25">
      <c r="A927" s="65" t="str">
        <f t="shared" si="14"/>
        <v>Cohort 201542887Den HaagManTotaalEritreaHeeft geen examen behaald</v>
      </c>
      <c r="B927" s="159" t="s">
        <v>16</v>
      </c>
      <c r="C927" s="166">
        <v>42887</v>
      </c>
      <c r="D927" s="159" t="s">
        <v>7</v>
      </c>
      <c r="E927" s="159" t="s">
        <v>28</v>
      </c>
      <c r="F927" s="159" t="s">
        <v>8</v>
      </c>
      <c r="G927" s="159" t="s">
        <v>24</v>
      </c>
      <c r="H927" s="159" t="s">
        <v>34</v>
      </c>
      <c r="I927" s="178">
        <v>175</v>
      </c>
      <c r="J927" s="19"/>
    </row>
    <row r="928" spans="1:10" x14ac:dyDescent="0.25">
      <c r="A928" s="65" t="str">
        <f t="shared" si="14"/>
        <v>Cohort 201542887Den HaagManTotaalOverigTotaal</v>
      </c>
      <c r="B928" s="159" t="s">
        <v>16</v>
      </c>
      <c r="C928" s="166">
        <v>42887</v>
      </c>
      <c r="D928" s="159" t="s">
        <v>7</v>
      </c>
      <c r="E928" s="159" t="s">
        <v>28</v>
      </c>
      <c r="F928" s="159" t="s">
        <v>8</v>
      </c>
      <c r="G928" s="159" t="s">
        <v>25</v>
      </c>
      <c r="H928" s="159" t="s">
        <v>8</v>
      </c>
      <c r="I928" s="178">
        <v>60</v>
      </c>
      <c r="J928" s="19"/>
    </row>
    <row r="929" spans="1:10" x14ac:dyDescent="0.25">
      <c r="A929" s="65" t="str">
        <f t="shared" si="14"/>
        <v>Cohort 201542887Den HaagManTotaalOverigNT2-examen behaald</v>
      </c>
      <c r="B929" s="159" t="s">
        <v>16</v>
      </c>
      <c r="C929" s="166">
        <v>42887</v>
      </c>
      <c r="D929" s="159" t="s">
        <v>7</v>
      </c>
      <c r="E929" s="159" t="s">
        <v>28</v>
      </c>
      <c r="F929" s="159" t="s">
        <v>8</v>
      </c>
      <c r="G929" s="159" t="s">
        <v>25</v>
      </c>
      <c r="H929" s="159" t="s">
        <v>32</v>
      </c>
      <c r="I929" s="178">
        <v>0</v>
      </c>
      <c r="J929" s="19"/>
    </row>
    <row r="930" spans="1:10" x14ac:dyDescent="0.25">
      <c r="A930" s="65" t="str">
        <f t="shared" si="14"/>
        <v>Cohort 201542887Den HaagManTotaalOverigInburgeringsexamen behaald</v>
      </c>
      <c r="B930" s="159" t="s">
        <v>16</v>
      </c>
      <c r="C930" s="166">
        <v>42887</v>
      </c>
      <c r="D930" s="159" t="s">
        <v>7</v>
      </c>
      <c r="E930" s="159" t="s">
        <v>28</v>
      </c>
      <c r="F930" s="159" t="s">
        <v>8</v>
      </c>
      <c r="G930" s="159" t="s">
        <v>25</v>
      </c>
      <c r="H930" s="159" t="s">
        <v>33</v>
      </c>
      <c r="I930" s="178">
        <v>0</v>
      </c>
      <c r="J930" s="19"/>
    </row>
    <row r="931" spans="1:10" x14ac:dyDescent="0.25">
      <c r="A931" s="65" t="str">
        <f t="shared" si="14"/>
        <v>Cohort 201542887Den HaagManTotaalOverigHeeft geen examen behaald</v>
      </c>
      <c r="B931" s="159" t="s">
        <v>16</v>
      </c>
      <c r="C931" s="166">
        <v>42887</v>
      </c>
      <c r="D931" s="159" t="s">
        <v>7</v>
      </c>
      <c r="E931" s="159" t="s">
        <v>28</v>
      </c>
      <c r="F931" s="159" t="s">
        <v>8</v>
      </c>
      <c r="G931" s="159" t="s">
        <v>25</v>
      </c>
      <c r="H931" s="159" t="s">
        <v>34</v>
      </c>
      <c r="I931" s="178">
        <v>55</v>
      </c>
      <c r="J931" s="19"/>
    </row>
    <row r="932" spans="1:10" x14ac:dyDescent="0.25">
      <c r="A932" s="65" t="str">
        <f t="shared" si="14"/>
        <v>Cohort 201542887Den HaagMan0 tot 23 jaarTotaalTotaal</v>
      </c>
      <c r="B932" s="159" t="s">
        <v>16</v>
      </c>
      <c r="C932" s="166">
        <v>42887</v>
      </c>
      <c r="D932" s="159" t="s">
        <v>7</v>
      </c>
      <c r="E932" s="159" t="s">
        <v>28</v>
      </c>
      <c r="F932" s="159" t="s">
        <v>26</v>
      </c>
      <c r="G932" s="159" t="s">
        <v>8</v>
      </c>
      <c r="H932" s="159" t="s">
        <v>8</v>
      </c>
      <c r="I932" s="178">
        <v>40</v>
      </c>
      <c r="J932" s="19"/>
    </row>
    <row r="933" spans="1:10" x14ac:dyDescent="0.25">
      <c r="A933" s="65" t="str">
        <f t="shared" si="14"/>
        <v>Cohort 201542887Den HaagMan0 tot 23 jaarTotaalNT2-examen behaald</v>
      </c>
      <c r="B933" s="159" t="s">
        <v>16</v>
      </c>
      <c r="C933" s="166">
        <v>42887</v>
      </c>
      <c r="D933" s="159" t="s">
        <v>7</v>
      </c>
      <c r="E933" s="159" t="s">
        <v>28</v>
      </c>
      <c r="F933" s="159" t="s">
        <v>26</v>
      </c>
      <c r="G933" s="159" t="s">
        <v>8</v>
      </c>
      <c r="H933" s="159" t="s">
        <v>32</v>
      </c>
      <c r="I933" s="178">
        <v>0</v>
      </c>
      <c r="J933" s="19"/>
    </row>
    <row r="934" spans="1:10" x14ac:dyDescent="0.25">
      <c r="A934" s="65" t="str">
        <f t="shared" si="14"/>
        <v>Cohort 201542887Den HaagMan0 tot 23 jaarTotaalInburgeringsexamen behaald</v>
      </c>
      <c r="B934" s="159" t="s">
        <v>16</v>
      </c>
      <c r="C934" s="166">
        <v>42887</v>
      </c>
      <c r="D934" s="159" t="s">
        <v>7</v>
      </c>
      <c r="E934" s="159" t="s">
        <v>28</v>
      </c>
      <c r="F934" s="159" t="s">
        <v>26</v>
      </c>
      <c r="G934" s="159" t="s">
        <v>8</v>
      </c>
      <c r="H934" s="159" t="s">
        <v>33</v>
      </c>
      <c r="I934" s="178">
        <v>0</v>
      </c>
      <c r="J934" s="19"/>
    </row>
    <row r="935" spans="1:10" x14ac:dyDescent="0.25">
      <c r="A935" s="65" t="str">
        <f t="shared" si="14"/>
        <v>Cohort 201542887Den HaagMan0 tot 23 jaarTotaalHeeft geen examen behaald</v>
      </c>
      <c r="B935" s="159" t="s">
        <v>16</v>
      </c>
      <c r="C935" s="166">
        <v>42887</v>
      </c>
      <c r="D935" s="159" t="s">
        <v>7</v>
      </c>
      <c r="E935" s="159" t="s">
        <v>28</v>
      </c>
      <c r="F935" s="159" t="s">
        <v>26</v>
      </c>
      <c r="G935" s="159" t="s">
        <v>8</v>
      </c>
      <c r="H935" s="159" t="s">
        <v>34</v>
      </c>
      <c r="I935" s="178">
        <v>35</v>
      </c>
      <c r="J935" s="19"/>
    </row>
    <row r="936" spans="1:10" x14ac:dyDescent="0.25">
      <c r="A936" s="65" t="str">
        <f t="shared" si="14"/>
        <v>Cohort 201542887Den HaagMan0 tot 23 jaarSyriëTotaal</v>
      </c>
      <c r="B936" s="159" t="s">
        <v>16</v>
      </c>
      <c r="C936" s="166">
        <v>42887</v>
      </c>
      <c r="D936" s="159" t="s">
        <v>7</v>
      </c>
      <c r="E936" s="159" t="s">
        <v>28</v>
      </c>
      <c r="F936" s="159" t="s">
        <v>26</v>
      </c>
      <c r="G936" s="159" t="s">
        <v>23</v>
      </c>
      <c r="H936" s="159" t="s">
        <v>8</v>
      </c>
      <c r="I936" s="178">
        <v>15</v>
      </c>
      <c r="J936" s="19"/>
    </row>
    <row r="937" spans="1:10" x14ac:dyDescent="0.25">
      <c r="A937" s="65" t="str">
        <f t="shared" si="14"/>
        <v>Cohort 201542887Den HaagMan0 tot 23 jaarSyriëNT2-examen behaald</v>
      </c>
      <c r="B937" s="159" t="s">
        <v>16</v>
      </c>
      <c r="C937" s="166">
        <v>42887</v>
      </c>
      <c r="D937" s="159" t="s">
        <v>7</v>
      </c>
      <c r="E937" s="159" t="s">
        <v>28</v>
      </c>
      <c r="F937" s="159" t="s">
        <v>26</v>
      </c>
      <c r="G937" s="159" t="s">
        <v>23</v>
      </c>
      <c r="H937" s="159" t="s">
        <v>32</v>
      </c>
      <c r="I937" s="178">
        <v>0</v>
      </c>
      <c r="J937" s="19"/>
    </row>
    <row r="938" spans="1:10" x14ac:dyDescent="0.25">
      <c r="A938" s="65" t="str">
        <f t="shared" si="14"/>
        <v>Cohort 201542887Den HaagMan0 tot 23 jaarSyriëInburgeringsexamen behaald</v>
      </c>
      <c r="B938" s="159" t="s">
        <v>16</v>
      </c>
      <c r="C938" s="166">
        <v>42887</v>
      </c>
      <c r="D938" s="159" t="s">
        <v>7</v>
      </c>
      <c r="E938" s="159" t="s">
        <v>28</v>
      </c>
      <c r="F938" s="159" t="s">
        <v>26</v>
      </c>
      <c r="G938" s="159" t="s">
        <v>23</v>
      </c>
      <c r="H938" s="159" t="s">
        <v>33</v>
      </c>
      <c r="I938" s="178">
        <v>0</v>
      </c>
      <c r="J938" s="19"/>
    </row>
    <row r="939" spans="1:10" x14ac:dyDescent="0.25">
      <c r="A939" s="65" t="str">
        <f t="shared" si="14"/>
        <v>Cohort 201542887Den HaagMan0 tot 23 jaarSyriëHeeft geen examen behaald</v>
      </c>
      <c r="B939" s="159" t="s">
        <v>16</v>
      </c>
      <c r="C939" s="166">
        <v>42887</v>
      </c>
      <c r="D939" s="159" t="s">
        <v>7</v>
      </c>
      <c r="E939" s="159" t="s">
        <v>28</v>
      </c>
      <c r="F939" s="159" t="s">
        <v>26</v>
      </c>
      <c r="G939" s="159" t="s">
        <v>23</v>
      </c>
      <c r="H939" s="159" t="s">
        <v>34</v>
      </c>
      <c r="I939" s="178">
        <v>10</v>
      </c>
      <c r="J939" s="19"/>
    </row>
    <row r="940" spans="1:10" x14ac:dyDescent="0.25">
      <c r="A940" s="65" t="str">
        <f t="shared" si="14"/>
        <v>Cohort 201542887Den HaagMan0 tot 23 jaarEritreaTotaal</v>
      </c>
      <c r="B940" s="159" t="s">
        <v>16</v>
      </c>
      <c r="C940" s="166">
        <v>42887</v>
      </c>
      <c r="D940" s="159" t="s">
        <v>7</v>
      </c>
      <c r="E940" s="159" t="s">
        <v>28</v>
      </c>
      <c r="F940" s="159" t="s">
        <v>26</v>
      </c>
      <c r="G940" s="159" t="s">
        <v>24</v>
      </c>
      <c r="H940" s="159" t="s">
        <v>8</v>
      </c>
      <c r="I940" s="178">
        <v>20</v>
      </c>
      <c r="J940" s="19"/>
    </row>
    <row r="941" spans="1:10" x14ac:dyDescent="0.25">
      <c r="A941" s="65" t="str">
        <f t="shared" si="14"/>
        <v>Cohort 201542887Den HaagMan0 tot 23 jaarEritreaNT2-examen behaald</v>
      </c>
      <c r="B941" s="159" t="s">
        <v>16</v>
      </c>
      <c r="C941" s="166">
        <v>42887</v>
      </c>
      <c r="D941" s="159" t="s">
        <v>7</v>
      </c>
      <c r="E941" s="159" t="s">
        <v>28</v>
      </c>
      <c r="F941" s="159" t="s">
        <v>26</v>
      </c>
      <c r="G941" s="159" t="s">
        <v>24</v>
      </c>
      <c r="H941" s="159" t="s">
        <v>32</v>
      </c>
      <c r="I941" s="178">
        <v>0</v>
      </c>
      <c r="J941" s="19"/>
    </row>
    <row r="942" spans="1:10" x14ac:dyDescent="0.25">
      <c r="A942" s="65" t="str">
        <f t="shared" si="14"/>
        <v>Cohort 201542887Den HaagMan0 tot 23 jaarEritreaInburgeringsexamen behaald</v>
      </c>
      <c r="B942" s="159" t="s">
        <v>16</v>
      </c>
      <c r="C942" s="166">
        <v>42887</v>
      </c>
      <c r="D942" s="159" t="s">
        <v>7</v>
      </c>
      <c r="E942" s="159" t="s">
        <v>28</v>
      </c>
      <c r="F942" s="159" t="s">
        <v>26</v>
      </c>
      <c r="G942" s="159" t="s">
        <v>24</v>
      </c>
      <c r="H942" s="159" t="s">
        <v>33</v>
      </c>
      <c r="I942" s="178">
        <v>0</v>
      </c>
      <c r="J942" s="19"/>
    </row>
    <row r="943" spans="1:10" x14ac:dyDescent="0.25">
      <c r="A943" s="65" t="str">
        <f t="shared" si="14"/>
        <v>Cohort 201542887Den HaagMan0 tot 23 jaarEritreaHeeft geen examen behaald</v>
      </c>
      <c r="B943" s="159" t="s">
        <v>16</v>
      </c>
      <c r="C943" s="166">
        <v>42887</v>
      </c>
      <c r="D943" s="159" t="s">
        <v>7</v>
      </c>
      <c r="E943" s="159" t="s">
        <v>28</v>
      </c>
      <c r="F943" s="159" t="s">
        <v>26</v>
      </c>
      <c r="G943" s="159" t="s">
        <v>24</v>
      </c>
      <c r="H943" s="159" t="s">
        <v>34</v>
      </c>
      <c r="I943" s="178">
        <v>20</v>
      </c>
      <c r="J943" s="19"/>
    </row>
    <row r="944" spans="1:10" x14ac:dyDescent="0.25">
      <c r="A944" s="65" t="str">
        <f t="shared" si="14"/>
        <v>Cohort 201542887Den HaagMan0 tot 23 jaarOverigTotaal</v>
      </c>
      <c r="B944" s="159" t="s">
        <v>16</v>
      </c>
      <c r="C944" s="166">
        <v>42887</v>
      </c>
      <c r="D944" s="159" t="s">
        <v>7</v>
      </c>
      <c r="E944" s="159" t="s">
        <v>28</v>
      </c>
      <c r="F944" s="159" t="s">
        <v>26</v>
      </c>
      <c r="G944" s="159" t="s">
        <v>25</v>
      </c>
      <c r="H944" s="159" t="s">
        <v>8</v>
      </c>
      <c r="I944" s="178">
        <v>5</v>
      </c>
      <c r="J944" s="19"/>
    </row>
    <row r="945" spans="1:10" x14ac:dyDescent="0.25">
      <c r="A945" s="65" t="str">
        <f t="shared" si="14"/>
        <v>Cohort 201542887Den HaagMan0 tot 23 jaarOverigNT2-examen behaald</v>
      </c>
      <c r="B945" s="159" t="s">
        <v>16</v>
      </c>
      <c r="C945" s="166">
        <v>42887</v>
      </c>
      <c r="D945" s="159" t="s">
        <v>7</v>
      </c>
      <c r="E945" s="159" t="s">
        <v>28</v>
      </c>
      <c r="F945" s="159" t="s">
        <v>26</v>
      </c>
      <c r="G945" s="159" t="s">
        <v>25</v>
      </c>
      <c r="H945" s="159" t="s">
        <v>32</v>
      </c>
      <c r="I945" s="178">
        <v>0</v>
      </c>
      <c r="J945" s="19"/>
    </row>
    <row r="946" spans="1:10" x14ac:dyDescent="0.25">
      <c r="A946" s="65" t="str">
        <f t="shared" si="14"/>
        <v>Cohort 201542887Den HaagMan0 tot 23 jaarOverigInburgeringsexamen behaald</v>
      </c>
      <c r="B946" s="159" t="s">
        <v>16</v>
      </c>
      <c r="C946" s="166">
        <v>42887</v>
      </c>
      <c r="D946" s="159" t="s">
        <v>7</v>
      </c>
      <c r="E946" s="159" t="s">
        <v>28</v>
      </c>
      <c r="F946" s="159" t="s">
        <v>26</v>
      </c>
      <c r="G946" s="159" t="s">
        <v>25</v>
      </c>
      <c r="H946" s="159" t="s">
        <v>33</v>
      </c>
      <c r="I946" s="178">
        <v>0</v>
      </c>
      <c r="J946" s="19"/>
    </row>
    <row r="947" spans="1:10" x14ac:dyDescent="0.25">
      <c r="A947" s="65" t="str">
        <f t="shared" si="14"/>
        <v>Cohort 201542887Den HaagMan0 tot 23 jaarOverigHeeft geen examen behaald</v>
      </c>
      <c r="B947" s="159" t="s">
        <v>16</v>
      </c>
      <c r="C947" s="166">
        <v>42887</v>
      </c>
      <c r="D947" s="159" t="s">
        <v>7</v>
      </c>
      <c r="E947" s="159" t="s">
        <v>28</v>
      </c>
      <c r="F947" s="159" t="s">
        <v>26</v>
      </c>
      <c r="G947" s="159" t="s">
        <v>25</v>
      </c>
      <c r="H947" s="159" t="s">
        <v>34</v>
      </c>
      <c r="I947" s="178">
        <v>5</v>
      </c>
      <c r="J947" s="19"/>
    </row>
    <row r="948" spans="1:10" x14ac:dyDescent="0.25">
      <c r="A948" s="65" t="str">
        <f t="shared" si="14"/>
        <v>Cohort 201542887Den HaagMan23 jaar of ouderTotaalTotaal</v>
      </c>
      <c r="B948" s="159" t="s">
        <v>16</v>
      </c>
      <c r="C948" s="166">
        <v>42887</v>
      </c>
      <c r="D948" s="159" t="s">
        <v>7</v>
      </c>
      <c r="E948" s="159" t="s">
        <v>28</v>
      </c>
      <c r="F948" s="159" t="s">
        <v>27</v>
      </c>
      <c r="G948" s="159" t="s">
        <v>8</v>
      </c>
      <c r="H948" s="159" t="s">
        <v>8</v>
      </c>
      <c r="I948" s="178">
        <v>365</v>
      </c>
      <c r="J948" s="19"/>
    </row>
    <row r="949" spans="1:10" x14ac:dyDescent="0.25">
      <c r="A949" s="65" t="str">
        <f t="shared" si="14"/>
        <v>Cohort 201542887Den HaagMan23 jaar of ouderTotaalNT2-examen behaald</v>
      </c>
      <c r="B949" s="159" t="s">
        <v>16</v>
      </c>
      <c r="C949" s="166">
        <v>42887</v>
      </c>
      <c r="D949" s="159" t="s">
        <v>7</v>
      </c>
      <c r="E949" s="159" t="s">
        <v>28</v>
      </c>
      <c r="F949" s="159" t="s">
        <v>27</v>
      </c>
      <c r="G949" s="159" t="s">
        <v>8</v>
      </c>
      <c r="H949" s="159" t="s">
        <v>32</v>
      </c>
      <c r="I949" s="178">
        <v>5</v>
      </c>
      <c r="J949" s="19"/>
    </row>
    <row r="950" spans="1:10" x14ac:dyDescent="0.25">
      <c r="A950" s="65" t="str">
        <f t="shared" si="14"/>
        <v>Cohort 201542887Den HaagMan23 jaar of ouderTotaalInburgeringsexamen behaald</v>
      </c>
      <c r="B950" s="159" t="s">
        <v>16</v>
      </c>
      <c r="C950" s="166">
        <v>42887</v>
      </c>
      <c r="D950" s="159" t="s">
        <v>7</v>
      </c>
      <c r="E950" s="159" t="s">
        <v>28</v>
      </c>
      <c r="F950" s="159" t="s">
        <v>27</v>
      </c>
      <c r="G950" s="159" t="s">
        <v>8</v>
      </c>
      <c r="H950" s="159" t="s">
        <v>33</v>
      </c>
      <c r="I950" s="178">
        <v>15</v>
      </c>
      <c r="J950" s="19"/>
    </row>
    <row r="951" spans="1:10" x14ac:dyDescent="0.25">
      <c r="A951" s="65" t="str">
        <f t="shared" si="14"/>
        <v>Cohort 201542887Den HaagMan23 jaar of ouderTotaalHeeft geen examen behaald</v>
      </c>
      <c r="B951" s="159" t="s">
        <v>16</v>
      </c>
      <c r="C951" s="166">
        <v>42887</v>
      </c>
      <c r="D951" s="159" t="s">
        <v>7</v>
      </c>
      <c r="E951" s="159" t="s">
        <v>28</v>
      </c>
      <c r="F951" s="159" t="s">
        <v>27</v>
      </c>
      <c r="G951" s="159" t="s">
        <v>8</v>
      </c>
      <c r="H951" s="159" t="s">
        <v>34</v>
      </c>
      <c r="I951" s="178">
        <v>345</v>
      </c>
      <c r="J951" s="19"/>
    </row>
    <row r="952" spans="1:10" x14ac:dyDescent="0.25">
      <c r="A952" s="65" t="str">
        <f t="shared" si="14"/>
        <v>Cohort 201542887Den HaagMan23 jaar of ouderSyriëTotaal</v>
      </c>
      <c r="B952" s="159" t="s">
        <v>16</v>
      </c>
      <c r="C952" s="166">
        <v>42887</v>
      </c>
      <c r="D952" s="159" t="s">
        <v>7</v>
      </c>
      <c r="E952" s="159" t="s">
        <v>28</v>
      </c>
      <c r="F952" s="159" t="s">
        <v>27</v>
      </c>
      <c r="G952" s="159" t="s">
        <v>23</v>
      </c>
      <c r="H952" s="159" t="s">
        <v>8</v>
      </c>
      <c r="I952" s="178">
        <v>150</v>
      </c>
      <c r="J952" s="19"/>
    </row>
    <row r="953" spans="1:10" x14ac:dyDescent="0.25">
      <c r="A953" s="65" t="str">
        <f t="shared" si="14"/>
        <v>Cohort 201542887Den HaagMan23 jaar of ouderSyriëNT2-examen behaald</v>
      </c>
      <c r="B953" s="159" t="s">
        <v>16</v>
      </c>
      <c r="C953" s="166">
        <v>42887</v>
      </c>
      <c r="D953" s="159" t="s">
        <v>7</v>
      </c>
      <c r="E953" s="159" t="s">
        <v>28</v>
      </c>
      <c r="F953" s="159" t="s">
        <v>27</v>
      </c>
      <c r="G953" s="159" t="s">
        <v>23</v>
      </c>
      <c r="H953" s="159" t="s">
        <v>32</v>
      </c>
      <c r="I953" s="178">
        <v>5</v>
      </c>
      <c r="J953" s="19"/>
    </row>
    <row r="954" spans="1:10" x14ac:dyDescent="0.25">
      <c r="A954" s="65" t="str">
        <f t="shared" si="14"/>
        <v>Cohort 201542887Den HaagMan23 jaar of ouderSyriëInburgeringsexamen behaald</v>
      </c>
      <c r="B954" s="159" t="s">
        <v>16</v>
      </c>
      <c r="C954" s="166">
        <v>42887</v>
      </c>
      <c r="D954" s="159" t="s">
        <v>7</v>
      </c>
      <c r="E954" s="159" t="s">
        <v>28</v>
      </c>
      <c r="F954" s="159" t="s">
        <v>27</v>
      </c>
      <c r="G954" s="159" t="s">
        <v>23</v>
      </c>
      <c r="H954" s="159" t="s">
        <v>33</v>
      </c>
      <c r="I954" s="178">
        <v>10</v>
      </c>
      <c r="J954" s="19"/>
    </row>
    <row r="955" spans="1:10" x14ac:dyDescent="0.25">
      <c r="A955" s="65" t="str">
        <f t="shared" si="14"/>
        <v>Cohort 201542887Den HaagMan23 jaar of ouderSyriëHeeft geen examen behaald</v>
      </c>
      <c r="B955" s="159" t="s">
        <v>16</v>
      </c>
      <c r="C955" s="166">
        <v>42887</v>
      </c>
      <c r="D955" s="159" t="s">
        <v>7</v>
      </c>
      <c r="E955" s="159" t="s">
        <v>28</v>
      </c>
      <c r="F955" s="159" t="s">
        <v>27</v>
      </c>
      <c r="G955" s="159" t="s">
        <v>23</v>
      </c>
      <c r="H955" s="159" t="s">
        <v>34</v>
      </c>
      <c r="I955" s="178">
        <v>135</v>
      </c>
      <c r="J955" s="19"/>
    </row>
    <row r="956" spans="1:10" x14ac:dyDescent="0.25">
      <c r="A956" s="65" t="str">
        <f t="shared" si="14"/>
        <v>Cohort 201542887Den HaagMan23 jaar of ouderEritreaTotaal</v>
      </c>
      <c r="B956" s="159" t="s">
        <v>16</v>
      </c>
      <c r="C956" s="166">
        <v>42887</v>
      </c>
      <c r="D956" s="159" t="s">
        <v>7</v>
      </c>
      <c r="E956" s="159" t="s">
        <v>28</v>
      </c>
      <c r="F956" s="159" t="s">
        <v>27</v>
      </c>
      <c r="G956" s="159" t="s">
        <v>24</v>
      </c>
      <c r="H956" s="159" t="s">
        <v>8</v>
      </c>
      <c r="I956" s="178">
        <v>160</v>
      </c>
      <c r="J956" s="19"/>
    </row>
    <row r="957" spans="1:10" x14ac:dyDescent="0.25">
      <c r="A957" s="65" t="str">
        <f t="shared" si="14"/>
        <v>Cohort 201542887Den HaagMan23 jaar of ouderEritreaNT2-examen behaald</v>
      </c>
      <c r="B957" s="159" t="s">
        <v>16</v>
      </c>
      <c r="C957" s="166">
        <v>42887</v>
      </c>
      <c r="D957" s="159" t="s">
        <v>7</v>
      </c>
      <c r="E957" s="159" t="s">
        <v>28</v>
      </c>
      <c r="F957" s="159" t="s">
        <v>27</v>
      </c>
      <c r="G957" s="159" t="s">
        <v>24</v>
      </c>
      <c r="H957" s="159" t="s">
        <v>32</v>
      </c>
      <c r="I957" s="178">
        <v>0</v>
      </c>
      <c r="J957" s="19"/>
    </row>
    <row r="958" spans="1:10" x14ac:dyDescent="0.25">
      <c r="A958" s="65" t="str">
        <f t="shared" si="14"/>
        <v>Cohort 201542887Den HaagMan23 jaar of ouderEritreaInburgeringsexamen behaald</v>
      </c>
      <c r="B958" s="159" t="s">
        <v>16</v>
      </c>
      <c r="C958" s="166">
        <v>42887</v>
      </c>
      <c r="D958" s="159" t="s">
        <v>7</v>
      </c>
      <c r="E958" s="159" t="s">
        <v>28</v>
      </c>
      <c r="F958" s="159" t="s">
        <v>27</v>
      </c>
      <c r="G958" s="159" t="s">
        <v>24</v>
      </c>
      <c r="H958" s="159" t="s">
        <v>33</v>
      </c>
      <c r="I958" s="178">
        <v>5</v>
      </c>
      <c r="J958" s="19"/>
    </row>
    <row r="959" spans="1:10" x14ac:dyDescent="0.25">
      <c r="A959" s="65" t="str">
        <f t="shared" si="14"/>
        <v>Cohort 201542887Den HaagMan23 jaar of ouderEritreaHeeft geen examen behaald</v>
      </c>
      <c r="B959" s="159" t="s">
        <v>16</v>
      </c>
      <c r="C959" s="166">
        <v>42887</v>
      </c>
      <c r="D959" s="159" t="s">
        <v>7</v>
      </c>
      <c r="E959" s="159" t="s">
        <v>28</v>
      </c>
      <c r="F959" s="159" t="s">
        <v>27</v>
      </c>
      <c r="G959" s="159" t="s">
        <v>24</v>
      </c>
      <c r="H959" s="159" t="s">
        <v>34</v>
      </c>
      <c r="I959" s="178">
        <v>155</v>
      </c>
      <c r="J959" s="19"/>
    </row>
    <row r="960" spans="1:10" x14ac:dyDescent="0.25">
      <c r="A960" s="65" t="str">
        <f t="shared" si="14"/>
        <v>Cohort 201542887Den HaagMan23 jaar of ouderOverigTotaal</v>
      </c>
      <c r="B960" s="159" t="s">
        <v>16</v>
      </c>
      <c r="C960" s="166">
        <v>42887</v>
      </c>
      <c r="D960" s="159" t="s">
        <v>7</v>
      </c>
      <c r="E960" s="159" t="s">
        <v>28</v>
      </c>
      <c r="F960" s="159" t="s">
        <v>27</v>
      </c>
      <c r="G960" s="159" t="s">
        <v>25</v>
      </c>
      <c r="H960" s="159" t="s">
        <v>8</v>
      </c>
      <c r="I960" s="178">
        <v>55</v>
      </c>
      <c r="J960" s="19"/>
    </row>
    <row r="961" spans="1:10" x14ac:dyDescent="0.25">
      <c r="A961" s="65" t="str">
        <f t="shared" si="14"/>
        <v>Cohort 201542887Den HaagMan23 jaar of ouderOverigNT2-examen behaald</v>
      </c>
      <c r="B961" s="159" t="s">
        <v>16</v>
      </c>
      <c r="C961" s="166">
        <v>42887</v>
      </c>
      <c r="D961" s="159" t="s">
        <v>7</v>
      </c>
      <c r="E961" s="159" t="s">
        <v>28</v>
      </c>
      <c r="F961" s="159" t="s">
        <v>27</v>
      </c>
      <c r="G961" s="159" t="s">
        <v>25</v>
      </c>
      <c r="H961" s="159" t="s">
        <v>32</v>
      </c>
      <c r="I961" s="178">
        <v>0</v>
      </c>
      <c r="J961" s="19"/>
    </row>
    <row r="962" spans="1:10" x14ac:dyDescent="0.25">
      <c r="A962" s="65" t="str">
        <f t="shared" si="14"/>
        <v>Cohort 201542887Den HaagMan23 jaar of ouderOverigInburgeringsexamen behaald</v>
      </c>
      <c r="B962" s="159" t="s">
        <v>16</v>
      </c>
      <c r="C962" s="166">
        <v>42887</v>
      </c>
      <c r="D962" s="159" t="s">
        <v>7</v>
      </c>
      <c r="E962" s="159" t="s">
        <v>28</v>
      </c>
      <c r="F962" s="159" t="s">
        <v>27</v>
      </c>
      <c r="G962" s="159" t="s">
        <v>25</v>
      </c>
      <c r="H962" s="159" t="s">
        <v>33</v>
      </c>
      <c r="I962" s="178">
        <v>0</v>
      </c>
      <c r="J962" s="19"/>
    </row>
    <row r="963" spans="1:10" x14ac:dyDescent="0.25">
      <c r="A963" s="65" t="str">
        <f t="shared" si="14"/>
        <v>Cohort 201542887Den HaagMan23 jaar of ouderOverigHeeft geen examen behaald</v>
      </c>
      <c r="B963" s="159" t="s">
        <v>16</v>
      </c>
      <c r="C963" s="166">
        <v>42887</v>
      </c>
      <c r="D963" s="159" t="s">
        <v>7</v>
      </c>
      <c r="E963" s="159" t="s">
        <v>28</v>
      </c>
      <c r="F963" s="159" t="s">
        <v>27</v>
      </c>
      <c r="G963" s="159" t="s">
        <v>25</v>
      </c>
      <c r="H963" s="159" t="s">
        <v>34</v>
      </c>
      <c r="I963" s="178">
        <v>50</v>
      </c>
      <c r="J963" s="19"/>
    </row>
    <row r="964" spans="1:10" x14ac:dyDescent="0.25">
      <c r="A964" s="65" t="str">
        <f t="shared" si="14"/>
        <v>Cohort 201542887Den HaagVrouwTotaalTotaalTotaal</v>
      </c>
      <c r="B964" s="159" t="s">
        <v>16</v>
      </c>
      <c r="C964" s="166">
        <v>42887</v>
      </c>
      <c r="D964" s="159" t="s">
        <v>7</v>
      </c>
      <c r="E964" s="159" t="s">
        <v>29</v>
      </c>
      <c r="F964" s="159" t="s">
        <v>8</v>
      </c>
      <c r="G964" s="159" t="s">
        <v>8</v>
      </c>
      <c r="H964" s="159" t="s">
        <v>8</v>
      </c>
      <c r="I964" s="178">
        <v>145</v>
      </c>
      <c r="J964" s="19"/>
    </row>
    <row r="965" spans="1:10" x14ac:dyDescent="0.25">
      <c r="A965" s="65" t="str">
        <f t="shared" ref="A965:A1028" si="15">B965&amp;C965&amp;D965&amp;E965&amp;F965&amp;G965&amp;H965</f>
        <v>Cohort 201542887Den HaagVrouwTotaalTotaalNT2-examen behaald</v>
      </c>
      <c r="B965" s="159" t="s">
        <v>16</v>
      </c>
      <c r="C965" s="166">
        <v>42887</v>
      </c>
      <c r="D965" s="159" t="s">
        <v>7</v>
      </c>
      <c r="E965" s="159" t="s">
        <v>29</v>
      </c>
      <c r="F965" s="159" t="s">
        <v>8</v>
      </c>
      <c r="G965" s="159" t="s">
        <v>8</v>
      </c>
      <c r="H965" s="159" t="s">
        <v>32</v>
      </c>
      <c r="I965" s="178">
        <v>5</v>
      </c>
      <c r="J965" s="19"/>
    </row>
    <row r="966" spans="1:10" x14ac:dyDescent="0.25">
      <c r="A966" s="65" t="str">
        <f t="shared" si="15"/>
        <v>Cohort 201542887Den HaagVrouwTotaalTotaalInburgeringsexamen behaald</v>
      </c>
      <c r="B966" s="159" t="s">
        <v>16</v>
      </c>
      <c r="C966" s="166">
        <v>42887</v>
      </c>
      <c r="D966" s="159" t="s">
        <v>7</v>
      </c>
      <c r="E966" s="159" t="s">
        <v>29</v>
      </c>
      <c r="F966" s="159" t="s">
        <v>8</v>
      </c>
      <c r="G966" s="159" t="s">
        <v>8</v>
      </c>
      <c r="H966" s="159" t="s">
        <v>33</v>
      </c>
      <c r="I966" s="178">
        <v>5</v>
      </c>
      <c r="J966" s="19"/>
    </row>
    <row r="967" spans="1:10" x14ac:dyDescent="0.25">
      <c r="A967" s="65" t="str">
        <f t="shared" si="15"/>
        <v>Cohort 201542887Den HaagVrouwTotaalTotaalHeeft geen examen behaald</v>
      </c>
      <c r="B967" s="159" t="s">
        <v>16</v>
      </c>
      <c r="C967" s="166">
        <v>42887</v>
      </c>
      <c r="D967" s="159" t="s">
        <v>7</v>
      </c>
      <c r="E967" s="159" t="s">
        <v>29</v>
      </c>
      <c r="F967" s="159" t="s">
        <v>8</v>
      </c>
      <c r="G967" s="159" t="s">
        <v>8</v>
      </c>
      <c r="H967" s="159" t="s">
        <v>34</v>
      </c>
      <c r="I967" s="178">
        <v>135</v>
      </c>
      <c r="J967" s="19"/>
    </row>
    <row r="968" spans="1:10" x14ac:dyDescent="0.25">
      <c r="A968" s="65" t="str">
        <f t="shared" si="15"/>
        <v>Cohort 201542887Den HaagVrouwTotaalSyriëTotaal</v>
      </c>
      <c r="B968" s="159" t="s">
        <v>16</v>
      </c>
      <c r="C968" s="166">
        <v>42887</v>
      </c>
      <c r="D968" s="159" t="s">
        <v>7</v>
      </c>
      <c r="E968" s="159" t="s">
        <v>29</v>
      </c>
      <c r="F968" s="159" t="s">
        <v>8</v>
      </c>
      <c r="G968" s="159" t="s">
        <v>23</v>
      </c>
      <c r="H968" s="159" t="s">
        <v>8</v>
      </c>
      <c r="I968" s="178">
        <v>60</v>
      </c>
      <c r="J968" s="19"/>
    </row>
    <row r="969" spans="1:10" x14ac:dyDescent="0.25">
      <c r="A969" s="65" t="str">
        <f t="shared" si="15"/>
        <v>Cohort 201542887Den HaagVrouwTotaalSyriëNT2-examen behaald</v>
      </c>
      <c r="B969" s="159" t="s">
        <v>16</v>
      </c>
      <c r="C969" s="166">
        <v>42887</v>
      </c>
      <c r="D969" s="159" t="s">
        <v>7</v>
      </c>
      <c r="E969" s="159" t="s">
        <v>29</v>
      </c>
      <c r="F969" s="159" t="s">
        <v>8</v>
      </c>
      <c r="G969" s="159" t="s">
        <v>23</v>
      </c>
      <c r="H969" s="159" t="s">
        <v>32</v>
      </c>
      <c r="I969" s="178">
        <v>0</v>
      </c>
      <c r="J969" s="19"/>
    </row>
    <row r="970" spans="1:10" x14ac:dyDescent="0.25">
      <c r="A970" s="65" t="str">
        <f t="shared" si="15"/>
        <v>Cohort 201542887Den HaagVrouwTotaalSyriëInburgeringsexamen behaald</v>
      </c>
      <c r="B970" s="159" t="s">
        <v>16</v>
      </c>
      <c r="C970" s="166">
        <v>42887</v>
      </c>
      <c r="D970" s="159" t="s">
        <v>7</v>
      </c>
      <c r="E970" s="159" t="s">
        <v>29</v>
      </c>
      <c r="F970" s="159" t="s">
        <v>8</v>
      </c>
      <c r="G970" s="159" t="s">
        <v>23</v>
      </c>
      <c r="H970" s="159" t="s">
        <v>33</v>
      </c>
      <c r="I970" s="178">
        <v>5</v>
      </c>
      <c r="J970" s="19"/>
    </row>
    <row r="971" spans="1:10" x14ac:dyDescent="0.25">
      <c r="A971" s="65" t="str">
        <f t="shared" si="15"/>
        <v>Cohort 201542887Den HaagVrouwTotaalSyriëHeeft geen examen behaald</v>
      </c>
      <c r="B971" s="159" t="s">
        <v>16</v>
      </c>
      <c r="C971" s="166">
        <v>42887</v>
      </c>
      <c r="D971" s="159" t="s">
        <v>7</v>
      </c>
      <c r="E971" s="159" t="s">
        <v>29</v>
      </c>
      <c r="F971" s="159" t="s">
        <v>8</v>
      </c>
      <c r="G971" s="159" t="s">
        <v>23</v>
      </c>
      <c r="H971" s="159" t="s">
        <v>34</v>
      </c>
      <c r="I971" s="178">
        <v>55</v>
      </c>
      <c r="J971" s="19"/>
    </row>
    <row r="972" spans="1:10" x14ac:dyDescent="0.25">
      <c r="A972" s="65" t="str">
        <f t="shared" si="15"/>
        <v>Cohort 201542887Den HaagVrouwTotaalEritreaTotaal</v>
      </c>
      <c r="B972" s="159" t="s">
        <v>16</v>
      </c>
      <c r="C972" s="166">
        <v>42887</v>
      </c>
      <c r="D972" s="159" t="s">
        <v>7</v>
      </c>
      <c r="E972" s="159" t="s">
        <v>29</v>
      </c>
      <c r="F972" s="159" t="s">
        <v>8</v>
      </c>
      <c r="G972" s="159" t="s">
        <v>24</v>
      </c>
      <c r="H972" s="159" t="s">
        <v>8</v>
      </c>
      <c r="I972" s="178">
        <v>45</v>
      </c>
      <c r="J972" s="19"/>
    </row>
    <row r="973" spans="1:10" x14ac:dyDescent="0.25">
      <c r="A973" s="65" t="str">
        <f t="shared" si="15"/>
        <v>Cohort 201542887Den HaagVrouwTotaalEritreaNT2-examen behaald</v>
      </c>
      <c r="B973" s="159" t="s">
        <v>16</v>
      </c>
      <c r="C973" s="166">
        <v>42887</v>
      </c>
      <c r="D973" s="159" t="s">
        <v>7</v>
      </c>
      <c r="E973" s="159" t="s">
        <v>29</v>
      </c>
      <c r="F973" s="159" t="s">
        <v>8</v>
      </c>
      <c r="G973" s="159" t="s">
        <v>24</v>
      </c>
      <c r="H973" s="159" t="s">
        <v>32</v>
      </c>
      <c r="I973" s="178">
        <v>0</v>
      </c>
      <c r="J973" s="19"/>
    </row>
    <row r="974" spans="1:10" x14ac:dyDescent="0.25">
      <c r="A974" s="65" t="str">
        <f t="shared" si="15"/>
        <v>Cohort 201542887Den HaagVrouwTotaalEritreaInburgeringsexamen behaald</v>
      </c>
      <c r="B974" s="159" t="s">
        <v>16</v>
      </c>
      <c r="C974" s="166">
        <v>42887</v>
      </c>
      <c r="D974" s="159" t="s">
        <v>7</v>
      </c>
      <c r="E974" s="159" t="s">
        <v>29</v>
      </c>
      <c r="F974" s="159" t="s">
        <v>8</v>
      </c>
      <c r="G974" s="159" t="s">
        <v>24</v>
      </c>
      <c r="H974" s="159" t="s">
        <v>33</v>
      </c>
      <c r="I974" s="178">
        <v>0</v>
      </c>
      <c r="J974" s="19"/>
    </row>
    <row r="975" spans="1:10" x14ac:dyDescent="0.25">
      <c r="A975" s="65" t="str">
        <f t="shared" si="15"/>
        <v>Cohort 201542887Den HaagVrouwTotaalEritreaHeeft geen examen behaald</v>
      </c>
      <c r="B975" s="159" t="s">
        <v>16</v>
      </c>
      <c r="C975" s="166">
        <v>42887</v>
      </c>
      <c r="D975" s="159" t="s">
        <v>7</v>
      </c>
      <c r="E975" s="159" t="s">
        <v>29</v>
      </c>
      <c r="F975" s="159" t="s">
        <v>8</v>
      </c>
      <c r="G975" s="159" t="s">
        <v>24</v>
      </c>
      <c r="H975" s="159" t="s">
        <v>34</v>
      </c>
      <c r="I975" s="178">
        <v>45</v>
      </c>
      <c r="J975" s="19"/>
    </row>
    <row r="976" spans="1:10" x14ac:dyDescent="0.25">
      <c r="A976" s="65" t="str">
        <f t="shared" si="15"/>
        <v>Cohort 201542887Den HaagVrouwTotaalOverigTotaal</v>
      </c>
      <c r="B976" s="159" t="s">
        <v>16</v>
      </c>
      <c r="C976" s="166">
        <v>42887</v>
      </c>
      <c r="D976" s="159" t="s">
        <v>7</v>
      </c>
      <c r="E976" s="159" t="s">
        <v>29</v>
      </c>
      <c r="F976" s="159" t="s">
        <v>8</v>
      </c>
      <c r="G976" s="159" t="s">
        <v>25</v>
      </c>
      <c r="H976" s="159" t="s">
        <v>8</v>
      </c>
      <c r="I976" s="178">
        <v>35</v>
      </c>
      <c r="J976" s="19"/>
    </row>
    <row r="977" spans="1:10" x14ac:dyDescent="0.25">
      <c r="A977" s="65" t="str">
        <f t="shared" si="15"/>
        <v>Cohort 201542887Den HaagVrouwTotaalOverigNT2-examen behaald</v>
      </c>
      <c r="B977" s="159" t="s">
        <v>16</v>
      </c>
      <c r="C977" s="166">
        <v>42887</v>
      </c>
      <c r="D977" s="159" t="s">
        <v>7</v>
      </c>
      <c r="E977" s="159" t="s">
        <v>29</v>
      </c>
      <c r="F977" s="159" t="s">
        <v>8</v>
      </c>
      <c r="G977" s="159" t="s">
        <v>25</v>
      </c>
      <c r="H977" s="159" t="s">
        <v>32</v>
      </c>
      <c r="I977" s="178">
        <v>0</v>
      </c>
      <c r="J977" s="19"/>
    </row>
    <row r="978" spans="1:10" x14ac:dyDescent="0.25">
      <c r="A978" s="65" t="str">
        <f t="shared" si="15"/>
        <v>Cohort 201542887Den HaagVrouwTotaalOverigInburgeringsexamen behaald</v>
      </c>
      <c r="B978" s="159" t="s">
        <v>16</v>
      </c>
      <c r="C978" s="166">
        <v>42887</v>
      </c>
      <c r="D978" s="159" t="s">
        <v>7</v>
      </c>
      <c r="E978" s="159" t="s">
        <v>29</v>
      </c>
      <c r="F978" s="159" t="s">
        <v>8</v>
      </c>
      <c r="G978" s="159" t="s">
        <v>25</v>
      </c>
      <c r="H978" s="159" t="s">
        <v>33</v>
      </c>
      <c r="I978" s="178">
        <v>0</v>
      </c>
      <c r="J978" s="19"/>
    </row>
    <row r="979" spans="1:10" x14ac:dyDescent="0.25">
      <c r="A979" s="65" t="str">
        <f t="shared" si="15"/>
        <v>Cohort 201542887Den HaagVrouwTotaalOverigHeeft geen examen behaald</v>
      </c>
      <c r="B979" s="159" t="s">
        <v>16</v>
      </c>
      <c r="C979" s="166">
        <v>42887</v>
      </c>
      <c r="D979" s="159" t="s">
        <v>7</v>
      </c>
      <c r="E979" s="159" t="s">
        <v>29</v>
      </c>
      <c r="F979" s="159" t="s">
        <v>8</v>
      </c>
      <c r="G979" s="159" t="s">
        <v>25</v>
      </c>
      <c r="H979" s="159" t="s">
        <v>34</v>
      </c>
      <c r="I979" s="178">
        <v>35</v>
      </c>
      <c r="J979" s="19"/>
    </row>
    <row r="980" spans="1:10" x14ac:dyDescent="0.25">
      <c r="A980" s="65" t="str">
        <f t="shared" si="15"/>
        <v>Cohort 201542887Den HaagVrouw0 tot 23 jaarTotaalTotaal</v>
      </c>
      <c r="B980" s="159" t="s">
        <v>16</v>
      </c>
      <c r="C980" s="166">
        <v>42887</v>
      </c>
      <c r="D980" s="159" t="s">
        <v>7</v>
      </c>
      <c r="E980" s="159" t="s">
        <v>29</v>
      </c>
      <c r="F980" s="159" t="s">
        <v>26</v>
      </c>
      <c r="G980" s="159" t="s">
        <v>8</v>
      </c>
      <c r="H980" s="159" t="s">
        <v>8</v>
      </c>
      <c r="I980" s="178">
        <v>20</v>
      </c>
      <c r="J980" s="19"/>
    </row>
    <row r="981" spans="1:10" x14ac:dyDescent="0.25">
      <c r="A981" s="65" t="str">
        <f t="shared" si="15"/>
        <v>Cohort 201542887Den HaagVrouw0 tot 23 jaarTotaalNT2-examen behaald</v>
      </c>
      <c r="B981" s="159" t="s">
        <v>16</v>
      </c>
      <c r="C981" s="166">
        <v>42887</v>
      </c>
      <c r="D981" s="159" t="s">
        <v>7</v>
      </c>
      <c r="E981" s="159" t="s">
        <v>29</v>
      </c>
      <c r="F981" s="159" t="s">
        <v>26</v>
      </c>
      <c r="G981" s="159" t="s">
        <v>8</v>
      </c>
      <c r="H981" s="159" t="s">
        <v>32</v>
      </c>
      <c r="I981" s="178">
        <v>0</v>
      </c>
      <c r="J981" s="19"/>
    </row>
    <row r="982" spans="1:10" x14ac:dyDescent="0.25">
      <c r="A982" s="65" t="str">
        <f t="shared" si="15"/>
        <v>Cohort 201542887Den HaagVrouw0 tot 23 jaarTotaalInburgeringsexamen behaald</v>
      </c>
      <c r="B982" s="159" t="s">
        <v>16</v>
      </c>
      <c r="C982" s="166">
        <v>42887</v>
      </c>
      <c r="D982" s="159" t="s">
        <v>7</v>
      </c>
      <c r="E982" s="159" t="s">
        <v>29</v>
      </c>
      <c r="F982" s="159" t="s">
        <v>26</v>
      </c>
      <c r="G982" s="159" t="s">
        <v>8</v>
      </c>
      <c r="H982" s="159" t="s">
        <v>33</v>
      </c>
      <c r="I982" s="178">
        <v>0</v>
      </c>
      <c r="J982" s="19"/>
    </row>
    <row r="983" spans="1:10" x14ac:dyDescent="0.25">
      <c r="A983" s="65" t="str">
        <f t="shared" si="15"/>
        <v>Cohort 201542887Den HaagVrouw0 tot 23 jaarTotaalHeeft geen examen behaald</v>
      </c>
      <c r="B983" s="159" t="s">
        <v>16</v>
      </c>
      <c r="C983" s="166">
        <v>42887</v>
      </c>
      <c r="D983" s="159" t="s">
        <v>7</v>
      </c>
      <c r="E983" s="159" t="s">
        <v>29</v>
      </c>
      <c r="F983" s="159" t="s">
        <v>26</v>
      </c>
      <c r="G983" s="159" t="s">
        <v>8</v>
      </c>
      <c r="H983" s="159" t="s">
        <v>34</v>
      </c>
      <c r="I983" s="178">
        <v>20</v>
      </c>
      <c r="J983" s="19"/>
    </row>
    <row r="984" spans="1:10" x14ac:dyDescent="0.25">
      <c r="A984" s="65" t="str">
        <f t="shared" si="15"/>
        <v>Cohort 201542887Den HaagVrouw0 tot 23 jaarSyriëTotaal</v>
      </c>
      <c r="B984" s="159" t="s">
        <v>16</v>
      </c>
      <c r="C984" s="166">
        <v>42887</v>
      </c>
      <c r="D984" s="159" t="s">
        <v>7</v>
      </c>
      <c r="E984" s="159" t="s">
        <v>29</v>
      </c>
      <c r="F984" s="159" t="s">
        <v>26</v>
      </c>
      <c r="G984" s="159" t="s">
        <v>23</v>
      </c>
      <c r="H984" s="159" t="s">
        <v>8</v>
      </c>
      <c r="I984" s="178">
        <v>5</v>
      </c>
      <c r="J984" s="19"/>
    </row>
    <row r="985" spans="1:10" x14ac:dyDescent="0.25">
      <c r="A985" s="65" t="str">
        <f t="shared" si="15"/>
        <v>Cohort 201542887Den HaagVrouw0 tot 23 jaarSyriëNT2-examen behaald</v>
      </c>
      <c r="B985" s="159" t="s">
        <v>16</v>
      </c>
      <c r="C985" s="166">
        <v>42887</v>
      </c>
      <c r="D985" s="159" t="s">
        <v>7</v>
      </c>
      <c r="E985" s="159" t="s">
        <v>29</v>
      </c>
      <c r="F985" s="159" t="s">
        <v>26</v>
      </c>
      <c r="G985" s="159" t="s">
        <v>23</v>
      </c>
      <c r="H985" s="159" t="s">
        <v>32</v>
      </c>
      <c r="I985" s="178">
        <v>0</v>
      </c>
      <c r="J985" s="19"/>
    </row>
    <row r="986" spans="1:10" x14ac:dyDescent="0.25">
      <c r="A986" s="65" t="str">
        <f t="shared" si="15"/>
        <v>Cohort 201542887Den HaagVrouw0 tot 23 jaarSyriëInburgeringsexamen behaald</v>
      </c>
      <c r="B986" s="159" t="s">
        <v>16</v>
      </c>
      <c r="C986" s="166">
        <v>42887</v>
      </c>
      <c r="D986" s="159" t="s">
        <v>7</v>
      </c>
      <c r="E986" s="159" t="s">
        <v>29</v>
      </c>
      <c r="F986" s="159" t="s">
        <v>26</v>
      </c>
      <c r="G986" s="159" t="s">
        <v>23</v>
      </c>
      <c r="H986" s="159" t="s">
        <v>33</v>
      </c>
      <c r="I986" s="178">
        <v>0</v>
      </c>
      <c r="J986" s="19"/>
    </row>
    <row r="987" spans="1:10" x14ac:dyDescent="0.25">
      <c r="A987" s="65" t="str">
        <f t="shared" si="15"/>
        <v>Cohort 201542887Den HaagVrouw0 tot 23 jaarSyriëHeeft geen examen behaald</v>
      </c>
      <c r="B987" s="159" t="s">
        <v>16</v>
      </c>
      <c r="C987" s="166">
        <v>42887</v>
      </c>
      <c r="D987" s="159" t="s">
        <v>7</v>
      </c>
      <c r="E987" s="159" t="s">
        <v>29</v>
      </c>
      <c r="F987" s="159" t="s">
        <v>26</v>
      </c>
      <c r="G987" s="159" t="s">
        <v>23</v>
      </c>
      <c r="H987" s="159" t="s">
        <v>34</v>
      </c>
      <c r="I987" s="178">
        <v>5</v>
      </c>
      <c r="J987" s="19"/>
    </row>
    <row r="988" spans="1:10" x14ac:dyDescent="0.25">
      <c r="A988" s="65" t="str">
        <f t="shared" si="15"/>
        <v>Cohort 201542887Den HaagVrouw0 tot 23 jaarEritreaTotaal</v>
      </c>
      <c r="B988" s="159" t="s">
        <v>16</v>
      </c>
      <c r="C988" s="166">
        <v>42887</v>
      </c>
      <c r="D988" s="159" t="s">
        <v>7</v>
      </c>
      <c r="E988" s="159" t="s">
        <v>29</v>
      </c>
      <c r="F988" s="159" t="s">
        <v>26</v>
      </c>
      <c r="G988" s="159" t="s">
        <v>24</v>
      </c>
      <c r="H988" s="159" t="s">
        <v>8</v>
      </c>
      <c r="I988" s="178">
        <v>10</v>
      </c>
      <c r="J988" s="19"/>
    </row>
    <row r="989" spans="1:10" x14ac:dyDescent="0.25">
      <c r="A989" s="65" t="str">
        <f t="shared" si="15"/>
        <v>Cohort 201542887Den HaagVrouw0 tot 23 jaarEritreaNT2-examen behaald</v>
      </c>
      <c r="B989" s="159" t="s">
        <v>16</v>
      </c>
      <c r="C989" s="166">
        <v>42887</v>
      </c>
      <c r="D989" s="159" t="s">
        <v>7</v>
      </c>
      <c r="E989" s="159" t="s">
        <v>29</v>
      </c>
      <c r="F989" s="159" t="s">
        <v>26</v>
      </c>
      <c r="G989" s="159" t="s">
        <v>24</v>
      </c>
      <c r="H989" s="159" t="s">
        <v>32</v>
      </c>
      <c r="I989" s="178">
        <v>0</v>
      </c>
      <c r="J989" s="19"/>
    </row>
    <row r="990" spans="1:10" x14ac:dyDescent="0.25">
      <c r="A990" s="65" t="str">
        <f t="shared" si="15"/>
        <v>Cohort 201542887Den HaagVrouw0 tot 23 jaarEritreaInburgeringsexamen behaald</v>
      </c>
      <c r="B990" s="159" t="s">
        <v>16</v>
      </c>
      <c r="C990" s="166">
        <v>42887</v>
      </c>
      <c r="D990" s="159" t="s">
        <v>7</v>
      </c>
      <c r="E990" s="159" t="s">
        <v>29</v>
      </c>
      <c r="F990" s="159" t="s">
        <v>26</v>
      </c>
      <c r="G990" s="159" t="s">
        <v>24</v>
      </c>
      <c r="H990" s="159" t="s">
        <v>33</v>
      </c>
      <c r="I990" s="178">
        <v>0</v>
      </c>
      <c r="J990" s="19"/>
    </row>
    <row r="991" spans="1:10" x14ac:dyDescent="0.25">
      <c r="A991" s="65" t="str">
        <f t="shared" si="15"/>
        <v>Cohort 201542887Den HaagVrouw0 tot 23 jaarEritreaHeeft geen examen behaald</v>
      </c>
      <c r="B991" s="159" t="s">
        <v>16</v>
      </c>
      <c r="C991" s="166">
        <v>42887</v>
      </c>
      <c r="D991" s="159" t="s">
        <v>7</v>
      </c>
      <c r="E991" s="159" t="s">
        <v>29</v>
      </c>
      <c r="F991" s="159" t="s">
        <v>26</v>
      </c>
      <c r="G991" s="159" t="s">
        <v>24</v>
      </c>
      <c r="H991" s="159" t="s">
        <v>34</v>
      </c>
      <c r="I991" s="178">
        <v>10</v>
      </c>
      <c r="J991" s="19"/>
    </row>
    <row r="992" spans="1:10" x14ac:dyDescent="0.25">
      <c r="A992" s="65" t="str">
        <f t="shared" si="15"/>
        <v>Cohort 201542887Den HaagVrouw0 tot 23 jaarOverigTotaal</v>
      </c>
      <c r="B992" s="159" t="s">
        <v>16</v>
      </c>
      <c r="C992" s="166">
        <v>42887</v>
      </c>
      <c r="D992" s="159" t="s">
        <v>7</v>
      </c>
      <c r="E992" s="159" t="s">
        <v>29</v>
      </c>
      <c r="F992" s="159" t="s">
        <v>26</v>
      </c>
      <c r="G992" s="159" t="s">
        <v>25</v>
      </c>
      <c r="H992" s="159" t="s">
        <v>8</v>
      </c>
      <c r="I992" s="178">
        <v>5</v>
      </c>
      <c r="J992" s="19"/>
    </row>
    <row r="993" spans="1:10" x14ac:dyDescent="0.25">
      <c r="A993" s="65" t="str">
        <f t="shared" si="15"/>
        <v>Cohort 201542887Den HaagVrouw0 tot 23 jaarOverigNT2-examen behaald</v>
      </c>
      <c r="B993" s="159" t="s">
        <v>16</v>
      </c>
      <c r="C993" s="166">
        <v>42887</v>
      </c>
      <c r="D993" s="159" t="s">
        <v>7</v>
      </c>
      <c r="E993" s="159" t="s">
        <v>29</v>
      </c>
      <c r="F993" s="159" t="s">
        <v>26</v>
      </c>
      <c r="G993" s="159" t="s">
        <v>25</v>
      </c>
      <c r="H993" s="159" t="s">
        <v>32</v>
      </c>
      <c r="I993" s="178">
        <v>0</v>
      </c>
      <c r="J993" s="19"/>
    </row>
    <row r="994" spans="1:10" x14ac:dyDescent="0.25">
      <c r="A994" s="65" t="str">
        <f t="shared" si="15"/>
        <v>Cohort 201542887Den HaagVrouw0 tot 23 jaarOverigInburgeringsexamen behaald</v>
      </c>
      <c r="B994" s="159" t="s">
        <v>16</v>
      </c>
      <c r="C994" s="166">
        <v>42887</v>
      </c>
      <c r="D994" s="159" t="s">
        <v>7</v>
      </c>
      <c r="E994" s="159" t="s">
        <v>29</v>
      </c>
      <c r="F994" s="159" t="s">
        <v>26</v>
      </c>
      <c r="G994" s="159" t="s">
        <v>25</v>
      </c>
      <c r="H994" s="159" t="s">
        <v>33</v>
      </c>
      <c r="I994" s="178">
        <v>0</v>
      </c>
      <c r="J994" s="19"/>
    </row>
    <row r="995" spans="1:10" x14ac:dyDescent="0.25">
      <c r="A995" s="65" t="str">
        <f t="shared" si="15"/>
        <v>Cohort 201542887Den HaagVrouw0 tot 23 jaarOverigHeeft geen examen behaald</v>
      </c>
      <c r="B995" s="159" t="s">
        <v>16</v>
      </c>
      <c r="C995" s="166">
        <v>42887</v>
      </c>
      <c r="D995" s="159" t="s">
        <v>7</v>
      </c>
      <c r="E995" s="159" t="s">
        <v>29</v>
      </c>
      <c r="F995" s="159" t="s">
        <v>26</v>
      </c>
      <c r="G995" s="159" t="s">
        <v>25</v>
      </c>
      <c r="H995" s="159" t="s">
        <v>34</v>
      </c>
      <c r="I995" s="178">
        <v>5</v>
      </c>
      <c r="J995" s="19"/>
    </row>
    <row r="996" spans="1:10" x14ac:dyDescent="0.25">
      <c r="A996" s="65" t="str">
        <f t="shared" si="15"/>
        <v>Cohort 201542887Den HaagVrouw23 jaar of ouderTotaalTotaal</v>
      </c>
      <c r="B996" s="159" t="s">
        <v>16</v>
      </c>
      <c r="C996" s="166">
        <v>42887</v>
      </c>
      <c r="D996" s="159" t="s">
        <v>7</v>
      </c>
      <c r="E996" s="159" t="s">
        <v>29</v>
      </c>
      <c r="F996" s="159" t="s">
        <v>27</v>
      </c>
      <c r="G996" s="159" t="s">
        <v>8</v>
      </c>
      <c r="H996" s="159" t="s">
        <v>8</v>
      </c>
      <c r="I996" s="178">
        <v>125</v>
      </c>
      <c r="J996" s="19"/>
    </row>
    <row r="997" spans="1:10" x14ac:dyDescent="0.25">
      <c r="A997" s="65" t="str">
        <f t="shared" si="15"/>
        <v>Cohort 201542887Den HaagVrouw23 jaar of ouderTotaalNT2-examen behaald</v>
      </c>
      <c r="B997" s="159" t="s">
        <v>16</v>
      </c>
      <c r="C997" s="166">
        <v>42887</v>
      </c>
      <c r="D997" s="159" t="s">
        <v>7</v>
      </c>
      <c r="E997" s="159" t="s">
        <v>29</v>
      </c>
      <c r="F997" s="159" t="s">
        <v>27</v>
      </c>
      <c r="G997" s="159" t="s">
        <v>8</v>
      </c>
      <c r="H997" s="159" t="s">
        <v>32</v>
      </c>
      <c r="I997" s="178">
        <v>5</v>
      </c>
      <c r="J997" s="19"/>
    </row>
    <row r="998" spans="1:10" x14ac:dyDescent="0.25">
      <c r="A998" s="65" t="str">
        <f t="shared" si="15"/>
        <v>Cohort 201542887Den HaagVrouw23 jaar of ouderTotaalInburgeringsexamen behaald</v>
      </c>
      <c r="B998" s="159" t="s">
        <v>16</v>
      </c>
      <c r="C998" s="166">
        <v>42887</v>
      </c>
      <c r="D998" s="159" t="s">
        <v>7</v>
      </c>
      <c r="E998" s="159" t="s">
        <v>29</v>
      </c>
      <c r="F998" s="159" t="s">
        <v>27</v>
      </c>
      <c r="G998" s="159" t="s">
        <v>8</v>
      </c>
      <c r="H998" s="159" t="s">
        <v>33</v>
      </c>
      <c r="I998" s="178">
        <v>5</v>
      </c>
      <c r="J998" s="19"/>
    </row>
    <row r="999" spans="1:10" x14ac:dyDescent="0.25">
      <c r="A999" s="65" t="str">
        <f t="shared" si="15"/>
        <v>Cohort 201542887Den HaagVrouw23 jaar of ouderTotaalHeeft geen examen behaald</v>
      </c>
      <c r="B999" s="159" t="s">
        <v>16</v>
      </c>
      <c r="C999" s="166">
        <v>42887</v>
      </c>
      <c r="D999" s="159" t="s">
        <v>7</v>
      </c>
      <c r="E999" s="159" t="s">
        <v>29</v>
      </c>
      <c r="F999" s="159" t="s">
        <v>27</v>
      </c>
      <c r="G999" s="159" t="s">
        <v>8</v>
      </c>
      <c r="H999" s="159" t="s">
        <v>34</v>
      </c>
      <c r="I999" s="178">
        <v>115</v>
      </c>
      <c r="J999" s="19"/>
    </row>
    <row r="1000" spans="1:10" x14ac:dyDescent="0.25">
      <c r="A1000" s="65" t="str">
        <f t="shared" si="15"/>
        <v>Cohort 201542887Den HaagVrouw23 jaar of ouderSyriëTotaal</v>
      </c>
      <c r="B1000" s="159" t="s">
        <v>16</v>
      </c>
      <c r="C1000" s="166">
        <v>42887</v>
      </c>
      <c r="D1000" s="159" t="s">
        <v>7</v>
      </c>
      <c r="E1000" s="159" t="s">
        <v>29</v>
      </c>
      <c r="F1000" s="159" t="s">
        <v>27</v>
      </c>
      <c r="G1000" s="159" t="s">
        <v>23</v>
      </c>
      <c r="H1000" s="159" t="s">
        <v>8</v>
      </c>
      <c r="I1000" s="178">
        <v>55</v>
      </c>
      <c r="J1000" s="19"/>
    </row>
    <row r="1001" spans="1:10" x14ac:dyDescent="0.25">
      <c r="A1001" s="65" t="str">
        <f t="shared" si="15"/>
        <v>Cohort 201542887Den HaagVrouw23 jaar of ouderSyriëNT2-examen behaald</v>
      </c>
      <c r="B1001" s="159" t="s">
        <v>16</v>
      </c>
      <c r="C1001" s="166">
        <v>42887</v>
      </c>
      <c r="D1001" s="159" t="s">
        <v>7</v>
      </c>
      <c r="E1001" s="159" t="s">
        <v>29</v>
      </c>
      <c r="F1001" s="159" t="s">
        <v>27</v>
      </c>
      <c r="G1001" s="159" t="s">
        <v>23</v>
      </c>
      <c r="H1001" s="159" t="s">
        <v>32</v>
      </c>
      <c r="I1001" s="178">
        <v>0</v>
      </c>
      <c r="J1001" s="19"/>
    </row>
    <row r="1002" spans="1:10" x14ac:dyDescent="0.25">
      <c r="A1002" s="65" t="str">
        <f t="shared" si="15"/>
        <v>Cohort 201542887Den HaagVrouw23 jaar of ouderSyriëInburgeringsexamen behaald</v>
      </c>
      <c r="B1002" s="159" t="s">
        <v>16</v>
      </c>
      <c r="C1002" s="166">
        <v>42887</v>
      </c>
      <c r="D1002" s="159" t="s">
        <v>7</v>
      </c>
      <c r="E1002" s="159" t="s">
        <v>29</v>
      </c>
      <c r="F1002" s="159" t="s">
        <v>27</v>
      </c>
      <c r="G1002" s="159" t="s">
        <v>23</v>
      </c>
      <c r="H1002" s="159" t="s">
        <v>33</v>
      </c>
      <c r="I1002" s="178">
        <v>5</v>
      </c>
      <c r="J1002" s="19"/>
    </row>
    <row r="1003" spans="1:10" x14ac:dyDescent="0.25">
      <c r="A1003" s="65" t="str">
        <f t="shared" si="15"/>
        <v>Cohort 201542887Den HaagVrouw23 jaar of ouderSyriëHeeft geen examen behaald</v>
      </c>
      <c r="B1003" s="159" t="s">
        <v>16</v>
      </c>
      <c r="C1003" s="166">
        <v>42887</v>
      </c>
      <c r="D1003" s="159" t="s">
        <v>7</v>
      </c>
      <c r="E1003" s="159" t="s">
        <v>29</v>
      </c>
      <c r="F1003" s="159" t="s">
        <v>27</v>
      </c>
      <c r="G1003" s="159" t="s">
        <v>23</v>
      </c>
      <c r="H1003" s="159" t="s">
        <v>34</v>
      </c>
      <c r="I1003" s="178">
        <v>50</v>
      </c>
      <c r="J1003" s="19"/>
    </row>
    <row r="1004" spans="1:10" x14ac:dyDescent="0.25">
      <c r="A1004" s="65" t="str">
        <f t="shared" si="15"/>
        <v>Cohort 201542887Den HaagVrouw23 jaar of ouderEritreaTotaal</v>
      </c>
      <c r="B1004" s="159" t="s">
        <v>16</v>
      </c>
      <c r="C1004" s="166">
        <v>42887</v>
      </c>
      <c r="D1004" s="159" t="s">
        <v>7</v>
      </c>
      <c r="E1004" s="159" t="s">
        <v>29</v>
      </c>
      <c r="F1004" s="159" t="s">
        <v>27</v>
      </c>
      <c r="G1004" s="159" t="s">
        <v>24</v>
      </c>
      <c r="H1004" s="159" t="s">
        <v>8</v>
      </c>
      <c r="I1004" s="178">
        <v>40</v>
      </c>
      <c r="J1004" s="19"/>
    </row>
    <row r="1005" spans="1:10" x14ac:dyDescent="0.25">
      <c r="A1005" s="65" t="str">
        <f t="shared" si="15"/>
        <v>Cohort 201542887Den HaagVrouw23 jaar of ouderEritreaNT2-examen behaald</v>
      </c>
      <c r="B1005" s="159" t="s">
        <v>16</v>
      </c>
      <c r="C1005" s="166">
        <v>42887</v>
      </c>
      <c r="D1005" s="159" t="s">
        <v>7</v>
      </c>
      <c r="E1005" s="159" t="s">
        <v>29</v>
      </c>
      <c r="F1005" s="159" t="s">
        <v>27</v>
      </c>
      <c r="G1005" s="159" t="s">
        <v>24</v>
      </c>
      <c r="H1005" s="159" t="s">
        <v>32</v>
      </c>
      <c r="I1005" s="178">
        <v>0</v>
      </c>
      <c r="J1005" s="19"/>
    </row>
    <row r="1006" spans="1:10" x14ac:dyDescent="0.25">
      <c r="A1006" s="65" t="str">
        <f t="shared" si="15"/>
        <v>Cohort 201542887Den HaagVrouw23 jaar of ouderEritreaInburgeringsexamen behaald</v>
      </c>
      <c r="B1006" s="159" t="s">
        <v>16</v>
      </c>
      <c r="C1006" s="166">
        <v>42887</v>
      </c>
      <c r="D1006" s="159" t="s">
        <v>7</v>
      </c>
      <c r="E1006" s="159" t="s">
        <v>29</v>
      </c>
      <c r="F1006" s="159" t="s">
        <v>27</v>
      </c>
      <c r="G1006" s="159" t="s">
        <v>24</v>
      </c>
      <c r="H1006" s="159" t="s">
        <v>33</v>
      </c>
      <c r="I1006" s="178">
        <v>0</v>
      </c>
      <c r="J1006" s="19"/>
    </row>
    <row r="1007" spans="1:10" x14ac:dyDescent="0.25">
      <c r="A1007" s="65" t="str">
        <f t="shared" si="15"/>
        <v>Cohort 201542887Den HaagVrouw23 jaar of ouderEritreaHeeft geen examen behaald</v>
      </c>
      <c r="B1007" s="159" t="s">
        <v>16</v>
      </c>
      <c r="C1007" s="166">
        <v>42887</v>
      </c>
      <c r="D1007" s="159" t="s">
        <v>7</v>
      </c>
      <c r="E1007" s="159" t="s">
        <v>29</v>
      </c>
      <c r="F1007" s="159" t="s">
        <v>27</v>
      </c>
      <c r="G1007" s="159" t="s">
        <v>24</v>
      </c>
      <c r="H1007" s="159" t="s">
        <v>34</v>
      </c>
      <c r="I1007" s="178">
        <v>35</v>
      </c>
      <c r="J1007" s="19"/>
    </row>
    <row r="1008" spans="1:10" x14ac:dyDescent="0.25">
      <c r="A1008" s="65" t="str">
        <f t="shared" si="15"/>
        <v>Cohort 201542887Den HaagVrouw23 jaar of ouderOverigTotaal</v>
      </c>
      <c r="B1008" s="159" t="s">
        <v>16</v>
      </c>
      <c r="C1008" s="166">
        <v>42887</v>
      </c>
      <c r="D1008" s="159" t="s">
        <v>7</v>
      </c>
      <c r="E1008" s="159" t="s">
        <v>29</v>
      </c>
      <c r="F1008" s="159" t="s">
        <v>27</v>
      </c>
      <c r="G1008" s="159" t="s">
        <v>25</v>
      </c>
      <c r="H1008" s="159" t="s">
        <v>8</v>
      </c>
      <c r="I1008" s="178">
        <v>30</v>
      </c>
      <c r="J1008" s="19"/>
    </row>
    <row r="1009" spans="1:10" x14ac:dyDescent="0.25">
      <c r="A1009" s="65" t="str">
        <f t="shared" si="15"/>
        <v>Cohort 201542887Den HaagVrouw23 jaar of ouderOverigNT2-examen behaald</v>
      </c>
      <c r="B1009" s="159" t="s">
        <v>16</v>
      </c>
      <c r="C1009" s="166">
        <v>42887</v>
      </c>
      <c r="D1009" s="159" t="s">
        <v>7</v>
      </c>
      <c r="E1009" s="159" t="s">
        <v>29</v>
      </c>
      <c r="F1009" s="159" t="s">
        <v>27</v>
      </c>
      <c r="G1009" s="159" t="s">
        <v>25</v>
      </c>
      <c r="H1009" s="159" t="s">
        <v>32</v>
      </c>
      <c r="I1009" s="178">
        <v>0</v>
      </c>
      <c r="J1009" s="19"/>
    </row>
    <row r="1010" spans="1:10" x14ac:dyDescent="0.25">
      <c r="A1010" s="65" t="str">
        <f t="shared" si="15"/>
        <v>Cohort 201542887Den HaagVrouw23 jaar of ouderOverigInburgeringsexamen behaald</v>
      </c>
      <c r="B1010" s="159" t="s">
        <v>16</v>
      </c>
      <c r="C1010" s="166">
        <v>42887</v>
      </c>
      <c r="D1010" s="159" t="s">
        <v>7</v>
      </c>
      <c r="E1010" s="159" t="s">
        <v>29</v>
      </c>
      <c r="F1010" s="159" t="s">
        <v>27</v>
      </c>
      <c r="G1010" s="159" t="s">
        <v>25</v>
      </c>
      <c r="H1010" s="159" t="s">
        <v>33</v>
      </c>
      <c r="I1010" s="178">
        <v>0</v>
      </c>
      <c r="J1010" s="19"/>
    </row>
    <row r="1011" spans="1:10" x14ac:dyDescent="0.25">
      <c r="A1011" s="65" t="str">
        <f t="shared" si="15"/>
        <v>Cohort 201542887Den HaagVrouw23 jaar of ouderOverigHeeft geen examen behaald</v>
      </c>
      <c r="B1011" s="159" t="s">
        <v>16</v>
      </c>
      <c r="C1011" s="166">
        <v>42887</v>
      </c>
      <c r="D1011" s="159" t="s">
        <v>7</v>
      </c>
      <c r="E1011" s="159" t="s">
        <v>29</v>
      </c>
      <c r="F1011" s="159" t="s">
        <v>27</v>
      </c>
      <c r="G1011" s="159" t="s">
        <v>25</v>
      </c>
      <c r="H1011" s="159" t="s">
        <v>34</v>
      </c>
      <c r="I1011" s="178">
        <v>30</v>
      </c>
      <c r="J1011" s="19"/>
    </row>
    <row r="1012" spans="1:10" x14ac:dyDescent="0.25">
      <c r="A1012" s="65" t="str">
        <f t="shared" si="15"/>
        <v>Cohort 201542887G4 (exclusief Den Haag)TotaalTotaalTotaalTotaal</v>
      </c>
      <c r="B1012" s="159" t="s">
        <v>16</v>
      </c>
      <c r="C1012" s="166">
        <v>42887</v>
      </c>
      <c r="D1012" s="159" t="s">
        <v>15</v>
      </c>
      <c r="E1012" s="159" t="s">
        <v>8</v>
      </c>
      <c r="F1012" s="159" t="s">
        <v>8</v>
      </c>
      <c r="G1012" s="159" t="s">
        <v>8</v>
      </c>
      <c r="H1012" s="159" t="s">
        <v>8</v>
      </c>
      <c r="I1012" s="178">
        <v>1590</v>
      </c>
      <c r="J1012" s="19"/>
    </row>
    <row r="1013" spans="1:10" x14ac:dyDescent="0.25">
      <c r="A1013" s="65" t="str">
        <f t="shared" si="15"/>
        <v>Cohort 201542887G4 (exclusief Den Haag)TotaalTotaalTotaalNT2-examen behaald</v>
      </c>
      <c r="B1013" s="159" t="s">
        <v>16</v>
      </c>
      <c r="C1013" s="166">
        <v>42887</v>
      </c>
      <c r="D1013" s="159" t="s">
        <v>15</v>
      </c>
      <c r="E1013" s="159" t="s">
        <v>8</v>
      </c>
      <c r="F1013" s="159" t="s">
        <v>8</v>
      </c>
      <c r="G1013" s="159" t="s">
        <v>8</v>
      </c>
      <c r="H1013" s="159" t="s">
        <v>32</v>
      </c>
      <c r="I1013" s="178">
        <v>40</v>
      </c>
      <c r="J1013" s="19"/>
    </row>
    <row r="1014" spans="1:10" x14ac:dyDescent="0.25">
      <c r="A1014" s="65" t="str">
        <f t="shared" si="15"/>
        <v>Cohort 201542887G4 (exclusief Den Haag)TotaalTotaalTotaalInburgeringsexamen behaald</v>
      </c>
      <c r="B1014" s="159" t="s">
        <v>16</v>
      </c>
      <c r="C1014" s="166">
        <v>42887</v>
      </c>
      <c r="D1014" s="159" t="s">
        <v>15</v>
      </c>
      <c r="E1014" s="159" t="s">
        <v>8</v>
      </c>
      <c r="F1014" s="159" t="s">
        <v>8</v>
      </c>
      <c r="G1014" s="159" t="s">
        <v>8</v>
      </c>
      <c r="H1014" s="159" t="s">
        <v>33</v>
      </c>
      <c r="I1014" s="178">
        <v>105</v>
      </c>
      <c r="J1014" s="19"/>
    </row>
    <row r="1015" spans="1:10" x14ac:dyDescent="0.25">
      <c r="A1015" s="65" t="str">
        <f t="shared" si="15"/>
        <v>Cohort 201542887G4 (exclusief Den Haag)TotaalTotaalTotaalHeeft geen examen behaald</v>
      </c>
      <c r="B1015" s="159" t="s">
        <v>16</v>
      </c>
      <c r="C1015" s="166">
        <v>42887</v>
      </c>
      <c r="D1015" s="159" t="s">
        <v>15</v>
      </c>
      <c r="E1015" s="159" t="s">
        <v>8</v>
      </c>
      <c r="F1015" s="159" t="s">
        <v>8</v>
      </c>
      <c r="G1015" s="159" t="s">
        <v>8</v>
      </c>
      <c r="H1015" s="159" t="s">
        <v>34</v>
      </c>
      <c r="I1015" s="178">
        <v>1450</v>
      </c>
      <c r="J1015" s="19"/>
    </row>
    <row r="1016" spans="1:10" x14ac:dyDescent="0.25">
      <c r="A1016" s="65" t="str">
        <f t="shared" si="15"/>
        <v>Cohort 201542887G4 (exclusief Den Haag)TotaalTotaalSyriëTotaal</v>
      </c>
      <c r="B1016" s="159" t="s">
        <v>16</v>
      </c>
      <c r="C1016" s="166">
        <v>42887</v>
      </c>
      <c r="D1016" s="159" t="s">
        <v>15</v>
      </c>
      <c r="E1016" s="159" t="s">
        <v>8</v>
      </c>
      <c r="F1016" s="159" t="s">
        <v>8</v>
      </c>
      <c r="G1016" s="159" t="s">
        <v>23</v>
      </c>
      <c r="H1016" s="159" t="s">
        <v>8</v>
      </c>
      <c r="I1016" s="178">
        <v>885</v>
      </c>
      <c r="J1016" s="19"/>
    </row>
    <row r="1017" spans="1:10" x14ac:dyDescent="0.25">
      <c r="A1017" s="65" t="str">
        <f t="shared" si="15"/>
        <v>Cohort 201542887G4 (exclusief Den Haag)TotaalTotaalSyriëNT2-examen behaald</v>
      </c>
      <c r="B1017" s="159" t="s">
        <v>16</v>
      </c>
      <c r="C1017" s="166">
        <v>42887</v>
      </c>
      <c r="D1017" s="159" t="s">
        <v>15</v>
      </c>
      <c r="E1017" s="159" t="s">
        <v>8</v>
      </c>
      <c r="F1017" s="159" t="s">
        <v>8</v>
      </c>
      <c r="G1017" s="159" t="s">
        <v>23</v>
      </c>
      <c r="H1017" s="159" t="s">
        <v>32</v>
      </c>
      <c r="I1017" s="178">
        <v>25</v>
      </c>
      <c r="J1017" s="19"/>
    </row>
    <row r="1018" spans="1:10" x14ac:dyDescent="0.25">
      <c r="A1018" s="65" t="str">
        <f t="shared" si="15"/>
        <v>Cohort 201542887G4 (exclusief Den Haag)TotaalTotaalSyriëInburgeringsexamen behaald</v>
      </c>
      <c r="B1018" s="159" t="s">
        <v>16</v>
      </c>
      <c r="C1018" s="166">
        <v>42887</v>
      </c>
      <c r="D1018" s="159" t="s">
        <v>15</v>
      </c>
      <c r="E1018" s="159" t="s">
        <v>8</v>
      </c>
      <c r="F1018" s="159" t="s">
        <v>8</v>
      </c>
      <c r="G1018" s="159" t="s">
        <v>23</v>
      </c>
      <c r="H1018" s="159" t="s">
        <v>33</v>
      </c>
      <c r="I1018" s="178">
        <v>45</v>
      </c>
      <c r="J1018" s="19"/>
    </row>
    <row r="1019" spans="1:10" x14ac:dyDescent="0.25">
      <c r="A1019" s="65" t="str">
        <f t="shared" si="15"/>
        <v>Cohort 201542887G4 (exclusief Den Haag)TotaalTotaalSyriëHeeft geen examen behaald</v>
      </c>
      <c r="B1019" s="159" t="s">
        <v>16</v>
      </c>
      <c r="C1019" s="166">
        <v>42887</v>
      </c>
      <c r="D1019" s="159" t="s">
        <v>15</v>
      </c>
      <c r="E1019" s="159" t="s">
        <v>8</v>
      </c>
      <c r="F1019" s="159" t="s">
        <v>8</v>
      </c>
      <c r="G1019" s="159" t="s">
        <v>23</v>
      </c>
      <c r="H1019" s="159" t="s">
        <v>34</v>
      </c>
      <c r="I1019" s="178">
        <v>815</v>
      </c>
      <c r="J1019" s="19"/>
    </row>
    <row r="1020" spans="1:10" x14ac:dyDescent="0.25">
      <c r="A1020" s="65" t="str">
        <f t="shared" si="15"/>
        <v>Cohort 201542887G4 (exclusief Den Haag)TotaalTotaalEritreaTotaal</v>
      </c>
      <c r="B1020" s="159" t="s">
        <v>16</v>
      </c>
      <c r="C1020" s="166">
        <v>42887</v>
      </c>
      <c r="D1020" s="159" t="s">
        <v>15</v>
      </c>
      <c r="E1020" s="159" t="s">
        <v>8</v>
      </c>
      <c r="F1020" s="159" t="s">
        <v>8</v>
      </c>
      <c r="G1020" s="159" t="s">
        <v>24</v>
      </c>
      <c r="H1020" s="159" t="s">
        <v>8</v>
      </c>
      <c r="I1020" s="178">
        <v>320</v>
      </c>
      <c r="J1020" s="19"/>
    </row>
    <row r="1021" spans="1:10" x14ac:dyDescent="0.25">
      <c r="A1021" s="65" t="str">
        <f t="shared" si="15"/>
        <v>Cohort 201542887G4 (exclusief Den Haag)TotaalTotaalEritreaNT2-examen behaald</v>
      </c>
      <c r="B1021" s="159" t="s">
        <v>16</v>
      </c>
      <c r="C1021" s="166">
        <v>42887</v>
      </c>
      <c r="D1021" s="159" t="s">
        <v>15</v>
      </c>
      <c r="E1021" s="159" t="s">
        <v>8</v>
      </c>
      <c r="F1021" s="159" t="s">
        <v>8</v>
      </c>
      <c r="G1021" s="159" t="s">
        <v>24</v>
      </c>
      <c r="H1021" s="159" t="s">
        <v>32</v>
      </c>
      <c r="I1021" s="178">
        <v>5</v>
      </c>
      <c r="J1021" s="19"/>
    </row>
    <row r="1022" spans="1:10" x14ac:dyDescent="0.25">
      <c r="A1022" s="65" t="str">
        <f t="shared" si="15"/>
        <v>Cohort 201542887G4 (exclusief Den Haag)TotaalTotaalEritreaInburgeringsexamen behaald</v>
      </c>
      <c r="B1022" s="159" t="s">
        <v>16</v>
      </c>
      <c r="C1022" s="166">
        <v>42887</v>
      </c>
      <c r="D1022" s="159" t="s">
        <v>15</v>
      </c>
      <c r="E1022" s="159" t="s">
        <v>8</v>
      </c>
      <c r="F1022" s="159" t="s">
        <v>8</v>
      </c>
      <c r="G1022" s="159" t="s">
        <v>24</v>
      </c>
      <c r="H1022" s="159" t="s">
        <v>33</v>
      </c>
      <c r="I1022" s="178">
        <v>30</v>
      </c>
      <c r="J1022" s="19"/>
    </row>
    <row r="1023" spans="1:10" x14ac:dyDescent="0.25">
      <c r="A1023" s="65" t="str">
        <f t="shared" si="15"/>
        <v>Cohort 201542887G4 (exclusief Den Haag)TotaalTotaalEritreaHeeft geen examen behaald</v>
      </c>
      <c r="B1023" s="159" t="s">
        <v>16</v>
      </c>
      <c r="C1023" s="166">
        <v>42887</v>
      </c>
      <c r="D1023" s="159" t="s">
        <v>15</v>
      </c>
      <c r="E1023" s="159" t="s">
        <v>8</v>
      </c>
      <c r="F1023" s="159" t="s">
        <v>8</v>
      </c>
      <c r="G1023" s="159" t="s">
        <v>24</v>
      </c>
      <c r="H1023" s="159" t="s">
        <v>34</v>
      </c>
      <c r="I1023" s="178">
        <v>285</v>
      </c>
      <c r="J1023" s="19"/>
    </row>
    <row r="1024" spans="1:10" x14ac:dyDescent="0.25">
      <c r="A1024" s="65" t="str">
        <f t="shared" si="15"/>
        <v>Cohort 201542887G4 (exclusief Den Haag)TotaalTotaalOverigTotaal</v>
      </c>
      <c r="B1024" s="159" t="s">
        <v>16</v>
      </c>
      <c r="C1024" s="166">
        <v>42887</v>
      </c>
      <c r="D1024" s="159" t="s">
        <v>15</v>
      </c>
      <c r="E1024" s="159" t="s">
        <v>8</v>
      </c>
      <c r="F1024" s="159" t="s">
        <v>8</v>
      </c>
      <c r="G1024" s="159" t="s">
        <v>25</v>
      </c>
      <c r="H1024" s="159" t="s">
        <v>8</v>
      </c>
      <c r="I1024" s="178">
        <v>390</v>
      </c>
      <c r="J1024" s="19"/>
    </row>
    <row r="1025" spans="1:10" x14ac:dyDescent="0.25">
      <c r="A1025" s="65" t="str">
        <f t="shared" si="15"/>
        <v>Cohort 201542887G4 (exclusief Den Haag)TotaalTotaalOverigNT2-examen behaald</v>
      </c>
      <c r="B1025" s="159" t="s">
        <v>16</v>
      </c>
      <c r="C1025" s="166">
        <v>42887</v>
      </c>
      <c r="D1025" s="159" t="s">
        <v>15</v>
      </c>
      <c r="E1025" s="159" t="s">
        <v>8</v>
      </c>
      <c r="F1025" s="159" t="s">
        <v>8</v>
      </c>
      <c r="G1025" s="159" t="s">
        <v>25</v>
      </c>
      <c r="H1025" s="159" t="s">
        <v>32</v>
      </c>
      <c r="I1025" s="178">
        <v>10</v>
      </c>
      <c r="J1025" s="19"/>
    </row>
    <row r="1026" spans="1:10" x14ac:dyDescent="0.25">
      <c r="A1026" s="65" t="str">
        <f t="shared" si="15"/>
        <v>Cohort 201542887G4 (exclusief Den Haag)TotaalTotaalOverigInburgeringsexamen behaald</v>
      </c>
      <c r="B1026" s="159" t="s">
        <v>16</v>
      </c>
      <c r="C1026" s="166">
        <v>42887</v>
      </c>
      <c r="D1026" s="159" t="s">
        <v>15</v>
      </c>
      <c r="E1026" s="159" t="s">
        <v>8</v>
      </c>
      <c r="F1026" s="159" t="s">
        <v>8</v>
      </c>
      <c r="G1026" s="159" t="s">
        <v>25</v>
      </c>
      <c r="H1026" s="159" t="s">
        <v>33</v>
      </c>
      <c r="I1026" s="178">
        <v>35</v>
      </c>
      <c r="J1026" s="19"/>
    </row>
    <row r="1027" spans="1:10" x14ac:dyDescent="0.25">
      <c r="A1027" s="65" t="str">
        <f t="shared" si="15"/>
        <v>Cohort 201542887G4 (exclusief Den Haag)TotaalTotaalOverigHeeft geen examen behaald</v>
      </c>
      <c r="B1027" s="159" t="s">
        <v>16</v>
      </c>
      <c r="C1027" s="166">
        <v>42887</v>
      </c>
      <c r="D1027" s="159" t="s">
        <v>15</v>
      </c>
      <c r="E1027" s="159" t="s">
        <v>8</v>
      </c>
      <c r="F1027" s="159" t="s">
        <v>8</v>
      </c>
      <c r="G1027" s="159" t="s">
        <v>25</v>
      </c>
      <c r="H1027" s="159" t="s">
        <v>34</v>
      </c>
      <c r="I1027" s="178">
        <v>350</v>
      </c>
      <c r="J1027" s="19"/>
    </row>
    <row r="1028" spans="1:10" x14ac:dyDescent="0.25">
      <c r="A1028" s="65" t="str">
        <f t="shared" si="15"/>
        <v>Cohort 201542887G4 (exclusief Den Haag)Totaal0 tot 23 jaarTotaalTotaal</v>
      </c>
      <c r="B1028" s="159" t="s">
        <v>16</v>
      </c>
      <c r="C1028" s="166">
        <v>42887</v>
      </c>
      <c r="D1028" s="159" t="s">
        <v>15</v>
      </c>
      <c r="E1028" s="159" t="s">
        <v>8</v>
      </c>
      <c r="F1028" s="159" t="s">
        <v>26</v>
      </c>
      <c r="G1028" s="159" t="s">
        <v>8</v>
      </c>
      <c r="H1028" s="159" t="s">
        <v>8</v>
      </c>
      <c r="I1028" s="178">
        <v>125</v>
      </c>
      <c r="J1028" s="19"/>
    </row>
    <row r="1029" spans="1:10" x14ac:dyDescent="0.25">
      <c r="A1029" s="65" t="str">
        <f t="shared" ref="A1029:A1092" si="16">B1029&amp;C1029&amp;D1029&amp;E1029&amp;F1029&amp;G1029&amp;H1029</f>
        <v>Cohort 201542887G4 (exclusief Den Haag)Totaal0 tot 23 jaarTotaalNT2-examen behaald</v>
      </c>
      <c r="B1029" s="159" t="s">
        <v>16</v>
      </c>
      <c r="C1029" s="166">
        <v>42887</v>
      </c>
      <c r="D1029" s="159" t="s">
        <v>15</v>
      </c>
      <c r="E1029" s="159" t="s">
        <v>8</v>
      </c>
      <c r="F1029" s="159" t="s">
        <v>26</v>
      </c>
      <c r="G1029" s="159" t="s">
        <v>8</v>
      </c>
      <c r="H1029" s="159" t="s">
        <v>32</v>
      </c>
      <c r="I1029" s="178">
        <v>5</v>
      </c>
      <c r="J1029" s="19"/>
    </row>
    <row r="1030" spans="1:10" x14ac:dyDescent="0.25">
      <c r="A1030" s="65" t="str">
        <f t="shared" si="16"/>
        <v>Cohort 201542887G4 (exclusief Den Haag)Totaal0 tot 23 jaarTotaalInburgeringsexamen behaald</v>
      </c>
      <c r="B1030" s="159" t="s">
        <v>16</v>
      </c>
      <c r="C1030" s="166">
        <v>42887</v>
      </c>
      <c r="D1030" s="159" t="s">
        <v>15</v>
      </c>
      <c r="E1030" s="159" t="s">
        <v>8</v>
      </c>
      <c r="F1030" s="159" t="s">
        <v>26</v>
      </c>
      <c r="G1030" s="159" t="s">
        <v>8</v>
      </c>
      <c r="H1030" s="159" t="s">
        <v>33</v>
      </c>
      <c r="I1030" s="178">
        <v>10</v>
      </c>
      <c r="J1030" s="19"/>
    </row>
    <row r="1031" spans="1:10" x14ac:dyDescent="0.25">
      <c r="A1031" s="65" t="str">
        <f t="shared" si="16"/>
        <v>Cohort 201542887G4 (exclusief Den Haag)Totaal0 tot 23 jaarTotaalHeeft geen examen behaald</v>
      </c>
      <c r="B1031" s="159" t="s">
        <v>16</v>
      </c>
      <c r="C1031" s="166">
        <v>42887</v>
      </c>
      <c r="D1031" s="159" t="s">
        <v>15</v>
      </c>
      <c r="E1031" s="159" t="s">
        <v>8</v>
      </c>
      <c r="F1031" s="159" t="s">
        <v>26</v>
      </c>
      <c r="G1031" s="159" t="s">
        <v>8</v>
      </c>
      <c r="H1031" s="159" t="s">
        <v>34</v>
      </c>
      <c r="I1031" s="178">
        <v>110</v>
      </c>
      <c r="J1031" s="19"/>
    </row>
    <row r="1032" spans="1:10" x14ac:dyDescent="0.25">
      <c r="A1032" s="65" t="str">
        <f t="shared" si="16"/>
        <v>Cohort 201542887G4 (exclusief Den Haag)Totaal0 tot 23 jaarSyriëTotaal</v>
      </c>
      <c r="B1032" s="159" t="s">
        <v>16</v>
      </c>
      <c r="C1032" s="166">
        <v>42887</v>
      </c>
      <c r="D1032" s="159" t="s">
        <v>15</v>
      </c>
      <c r="E1032" s="159" t="s">
        <v>8</v>
      </c>
      <c r="F1032" s="159" t="s">
        <v>26</v>
      </c>
      <c r="G1032" s="159" t="s">
        <v>23</v>
      </c>
      <c r="H1032" s="159" t="s">
        <v>8</v>
      </c>
      <c r="I1032" s="178">
        <v>60</v>
      </c>
      <c r="J1032" s="19"/>
    </row>
    <row r="1033" spans="1:10" x14ac:dyDescent="0.25">
      <c r="A1033" s="65" t="str">
        <f t="shared" si="16"/>
        <v>Cohort 201542887G4 (exclusief Den Haag)Totaal0 tot 23 jaarSyriëNT2-examen behaald</v>
      </c>
      <c r="B1033" s="159" t="s">
        <v>16</v>
      </c>
      <c r="C1033" s="166">
        <v>42887</v>
      </c>
      <c r="D1033" s="159" t="s">
        <v>15</v>
      </c>
      <c r="E1033" s="159" t="s">
        <v>8</v>
      </c>
      <c r="F1033" s="159" t="s">
        <v>26</v>
      </c>
      <c r="G1033" s="159" t="s">
        <v>23</v>
      </c>
      <c r="H1033" s="159" t="s">
        <v>32</v>
      </c>
      <c r="I1033" s="178">
        <v>5</v>
      </c>
      <c r="J1033" s="19"/>
    </row>
    <row r="1034" spans="1:10" x14ac:dyDescent="0.25">
      <c r="A1034" s="65" t="str">
        <f t="shared" si="16"/>
        <v>Cohort 201542887G4 (exclusief Den Haag)Totaal0 tot 23 jaarSyriëInburgeringsexamen behaald</v>
      </c>
      <c r="B1034" s="159" t="s">
        <v>16</v>
      </c>
      <c r="C1034" s="166">
        <v>42887</v>
      </c>
      <c r="D1034" s="159" t="s">
        <v>15</v>
      </c>
      <c r="E1034" s="159" t="s">
        <v>8</v>
      </c>
      <c r="F1034" s="159" t="s">
        <v>26</v>
      </c>
      <c r="G1034" s="159" t="s">
        <v>23</v>
      </c>
      <c r="H1034" s="159" t="s">
        <v>33</v>
      </c>
      <c r="I1034" s="178">
        <v>5</v>
      </c>
      <c r="J1034" s="19"/>
    </row>
    <row r="1035" spans="1:10" x14ac:dyDescent="0.25">
      <c r="A1035" s="65" t="str">
        <f t="shared" si="16"/>
        <v>Cohort 201542887G4 (exclusief Den Haag)Totaal0 tot 23 jaarSyriëHeeft geen examen behaald</v>
      </c>
      <c r="B1035" s="159" t="s">
        <v>16</v>
      </c>
      <c r="C1035" s="166">
        <v>42887</v>
      </c>
      <c r="D1035" s="159" t="s">
        <v>15</v>
      </c>
      <c r="E1035" s="159" t="s">
        <v>8</v>
      </c>
      <c r="F1035" s="159" t="s">
        <v>26</v>
      </c>
      <c r="G1035" s="159" t="s">
        <v>23</v>
      </c>
      <c r="H1035" s="159" t="s">
        <v>34</v>
      </c>
      <c r="I1035" s="178">
        <v>55</v>
      </c>
      <c r="J1035" s="19"/>
    </row>
    <row r="1036" spans="1:10" x14ac:dyDescent="0.25">
      <c r="A1036" s="65" t="str">
        <f t="shared" si="16"/>
        <v>Cohort 201542887G4 (exclusief Den Haag)Totaal0 tot 23 jaarEritreaTotaal</v>
      </c>
      <c r="B1036" s="159" t="s">
        <v>16</v>
      </c>
      <c r="C1036" s="166">
        <v>42887</v>
      </c>
      <c r="D1036" s="159" t="s">
        <v>15</v>
      </c>
      <c r="E1036" s="159" t="s">
        <v>8</v>
      </c>
      <c r="F1036" s="159" t="s">
        <v>26</v>
      </c>
      <c r="G1036" s="159" t="s">
        <v>24</v>
      </c>
      <c r="H1036" s="159" t="s">
        <v>8</v>
      </c>
      <c r="I1036" s="178">
        <v>40</v>
      </c>
      <c r="J1036" s="19"/>
    </row>
    <row r="1037" spans="1:10" x14ac:dyDescent="0.25">
      <c r="A1037" s="65" t="str">
        <f t="shared" si="16"/>
        <v>Cohort 201542887G4 (exclusief Den Haag)Totaal0 tot 23 jaarEritreaNT2-examen behaald</v>
      </c>
      <c r="B1037" s="159" t="s">
        <v>16</v>
      </c>
      <c r="C1037" s="166">
        <v>42887</v>
      </c>
      <c r="D1037" s="159" t="s">
        <v>15</v>
      </c>
      <c r="E1037" s="159" t="s">
        <v>8</v>
      </c>
      <c r="F1037" s="159" t="s">
        <v>26</v>
      </c>
      <c r="G1037" s="159" t="s">
        <v>24</v>
      </c>
      <c r="H1037" s="159" t="s">
        <v>32</v>
      </c>
      <c r="I1037" s="178">
        <v>0</v>
      </c>
      <c r="J1037" s="19"/>
    </row>
    <row r="1038" spans="1:10" x14ac:dyDescent="0.25">
      <c r="A1038" s="65" t="str">
        <f t="shared" si="16"/>
        <v>Cohort 201542887G4 (exclusief Den Haag)Totaal0 tot 23 jaarEritreaInburgeringsexamen behaald</v>
      </c>
      <c r="B1038" s="159" t="s">
        <v>16</v>
      </c>
      <c r="C1038" s="166">
        <v>42887</v>
      </c>
      <c r="D1038" s="159" t="s">
        <v>15</v>
      </c>
      <c r="E1038" s="159" t="s">
        <v>8</v>
      </c>
      <c r="F1038" s="159" t="s">
        <v>26</v>
      </c>
      <c r="G1038" s="159" t="s">
        <v>24</v>
      </c>
      <c r="H1038" s="159" t="s">
        <v>33</v>
      </c>
      <c r="I1038" s="178">
        <v>5</v>
      </c>
      <c r="J1038" s="19"/>
    </row>
    <row r="1039" spans="1:10" x14ac:dyDescent="0.25">
      <c r="A1039" s="65" t="str">
        <f t="shared" si="16"/>
        <v>Cohort 201542887G4 (exclusief Den Haag)Totaal0 tot 23 jaarEritreaHeeft geen examen behaald</v>
      </c>
      <c r="B1039" s="159" t="s">
        <v>16</v>
      </c>
      <c r="C1039" s="166">
        <v>42887</v>
      </c>
      <c r="D1039" s="159" t="s">
        <v>15</v>
      </c>
      <c r="E1039" s="159" t="s">
        <v>8</v>
      </c>
      <c r="F1039" s="159" t="s">
        <v>26</v>
      </c>
      <c r="G1039" s="159" t="s">
        <v>24</v>
      </c>
      <c r="H1039" s="159" t="s">
        <v>34</v>
      </c>
      <c r="I1039" s="178">
        <v>35</v>
      </c>
      <c r="J1039" s="19"/>
    </row>
    <row r="1040" spans="1:10" x14ac:dyDescent="0.25">
      <c r="A1040" s="65" t="str">
        <f t="shared" si="16"/>
        <v>Cohort 201542887G4 (exclusief Den Haag)Totaal0 tot 23 jaarOverigTotaal</v>
      </c>
      <c r="B1040" s="159" t="s">
        <v>16</v>
      </c>
      <c r="C1040" s="166">
        <v>42887</v>
      </c>
      <c r="D1040" s="159" t="s">
        <v>15</v>
      </c>
      <c r="E1040" s="159" t="s">
        <v>8</v>
      </c>
      <c r="F1040" s="159" t="s">
        <v>26</v>
      </c>
      <c r="G1040" s="159" t="s">
        <v>25</v>
      </c>
      <c r="H1040" s="159" t="s">
        <v>8</v>
      </c>
      <c r="I1040" s="178">
        <v>25</v>
      </c>
      <c r="J1040" s="19"/>
    </row>
    <row r="1041" spans="1:10" x14ac:dyDescent="0.25">
      <c r="A1041" s="65" t="str">
        <f t="shared" si="16"/>
        <v>Cohort 201542887G4 (exclusief Den Haag)Totaal0 tot 23 jaarOverigNT2-examen behaald</v>
      </c>
      <c r="B1041" s="159" t="s">
        <v>16</v>
      </c>
      <c r="C1041" s="166">
        <v>42887</v>
      </c>
      <c r="D1041" s="159" t="s">
        <v>15</v>
      </c>
      <c r="E1041" s="159" t="s">
        <v>8</v>
      </c>
      <c r="F1041" s="159" t="s">
        <v>26</v>
      </c>
      <c r="G1041" s="159" t="s">
        <v>25</v>
      </c>
      <c r="H1041" s="159" t="s">
        <v>32</v>
      </c>
      <c r="I1041" s="178">
        <v>0</v>
      </c>
      <c r="J1041" s="19"/>
    </row>
    <row r="1042" spans="1:10" x14ac:dyDescent="0.25">
      <c r="A1042" s="65" t="str">
        <f t="shared" si="16"/>
        <v>Cohort 201542887G4 (exclusief Den Haag)Totaal0 tot 23 jaarOverigInburgeringsexamen behaald</v>
      </c>
      <c r="B1042" s="159" t="s">
        <v>16</v>
      </c>
      <c r="C1042" s="166">
        <v>42887</v>
      </c>
      <c r="D1042" s="159" t="s">
        <v>15</v>
      </c>
      <c r="E1042" s="159" t="s">
        <v>8</v>
      </c>
      <c r="F1042" s="159" t="s">
        <v>26</v>
      </c>
      <c r="G1042" s="159" t="s">
        <v>25</v>
      </c>
      <c r="H1042" s="159" t="s">
        <v>33</v>
      </c>
      <c r="I1042" s="178">
        <v>0</v>
      </c>
      <c r="J1042" s="19"/>
    </row>
    <row r="1043" spans="1:10" x14ac:dyDescent="0.25">
      <c r="A1043" s="65" t="str">
        <f t="shared" si="16"/>
        <v>Cohort 201542887G4 (exclusief Den Haag)Totaal0 tot 23 jaarOverigHeeft geen examen behaald</v>
      </c>
      <c r="B1043" s="159" t="s">
        <v>16</v>
      </c>
      <c r="C1043" s="166">
        <v>42887</v>
      </c>
      <c r="D1043" s="159" t="s">
        <v>15</v>
      </c>
      <c r="E1043" s="159" t="s">
        <v>8</v>
      </c>
      <c r="F1043" s="159" t="s">
        <v>26</v>
      </c>
      <c r="G1043" s="159" t="s">
        <v>25</v>
      </c>
      <c r="H1043" s="159" t="s">
        <v>34</v>
      </c>
      <c r="I1043" s="178">
        <v>25</v>
      </c>
      <c r="J1043" s="19"/>
    </row>
    <row r="1044" spans="1:10" x14ac:dyDescent="0.25">
      <c r="A1044" s="65" t="str">
        <f t="shared" si="16"/>
        <v>Cohort 201542887G4 (exclusief Den Haag)Totaal23 jaar of ouderTotaalTotaal</v>
      </c>
      <c r="B1044" s="159" t="s">
        <v>16</v>
      </c>
      <c r="C1044" s="166">
        <v>42887</v>
      </c>
      <c r="D1044" s="159" t="s">
        <v>15</v>
      </c>
      <c r="E1044" s="159" t="s">
        <v>8</v>
      </c>
      <c r="F1044" s="159" t="s">
        <v>27</v>
      </c>
      <c r="G1044" s="159" t="s">
        <v>8</v>
      </c>
      <c r="H1044" s="159" t="s">
        <v>8</v>
      </c>
      <c r="I1044" s="178">
        <v>1465</v>
      </c>
      <c r="J1044" s="19"/>
    </row>
    <row r="1045" spans="1:10" x14ac:dyDescent="0.25">
      <c r="A1045" s="65" t="str">
        <f t="shared" si="16"/>
        <v>Cohort 201542887G4 (exclusief Den Haag)Totaal23 jaar of ouderTotaalNT2-examen behaald</v>
      </c>
      <c r="B1045" s="159" t="s">
        <v>16</v>
      </c>
      <c r="C1045" s="166">
        <v>42887</v>
      </c>
      <c r="D1045" s="159" t="s">
        <v>15</v>
      </c>
      <c r="E1045" s="159" t="s">
        <v>8</v>
      </c>
      <c r="F1045" s="159" t="s">
        <v>27</v>
      </c>
      <c r="G1045" s="159" t="s">
        <v>8</v>
      </c>
      <c r="H1045" s="159" t="s">
        <v>32</v>
      </c>
      <c r="I1045" s="178">
        <v>35</v>
      </c>
      <c r="J1045" s="19"/>
    </row>
    <row r="1046" spans="1:10" x14ac:dyDescent="0.25">
      <c r="A1046" s="65" t="str">
        <f t="shared" si="16"/>
        <v>Cohort 201542887G4 (exclusief Den Haag)Totaal23 jaar of ouderTotaalInburgeringsexamen behaald</v>
      </c>
      <c r="B1046" s="159" t="s">
        <v>16</v>
      </c>
      <c r="C1046" s="166">
        <v>42887</v>
      </c>
      <c r="D1046" s="159" t="s">
        <v>15</v>
      </c>
      <c r="E1046" s="159" t="s">
        <v>8</v>
      </c>
      <c r="F1046" s="159" t="s">
        <v>27</v>
      </c>
      <c r="G1046" s="159" t="s">
        <v>8</v>
      </c>
      <c r="H1046" s="159" t="s">
        <v>33</v>
      </c>
      <c r="I1046" s="178">
        <v>95</v>
      </c>
      <c r="J1046" s="19"/>
    </row>
    <row r="1047" spans="1:10" x14ac:dyDescent="0.25">
      <c r="A1047" s="65" t="str">
        <f t="shared" si="16"/>
        <v>Cohort 201542887G4 (exclusief Den Haag)Totaal23 jaar of ouderTotaalHeeft geen examen behaald</v>
      </c>
      <c r="B1047" s="159" t="s">
        <v>16</v>
      </c>
      <c r="C1047" s="166">
        <v>42887</v>
      </c>
      <c r="D1047" s="159" t="s">
        <v>15</v>
      </c>
      <c r="E1047" s="159" t="s">
        <v>8</v>
      </c>
      <c r="F1047" s="159" t="s">
        <v>27</v>
      </c>
      <c r="G1047" s="159" t="s">
        <v>8</v>
      </c>
      <c r="H1047" s="159" t="s">
        <v>34</v>
      </c>
      <c r="I1047" s="178">
        <v>1335</v>
      </c>
      <c r="J1047" s="19"/>
    </row>
    <row r="1048" spans="1:10" x14ac:dyDescent="0.25">
      <c r="A1048" s="65" t="str">
        <f t="shared" si="16"/>
        <v>Cohort 201542887G4 (exclusief Den Haag)Totaal23 jaar of ouderSyriëTotaal</v>
      </c>
      <c r="B1048" s="159" t="s">
        <v>16</v>
      </c>
      <c r="C1048" s="166">
        <v>42887</v>
      </c>
      <c r="D1048" s="159" t="s">
        <v>15</v>
      </c>
      <c r="E1048" s="159" t="s">
        <v>8</v>
      </c>
      <c r="F1048" s="159" t="s">
        <v>27</v>
      </c>
      <c r="G1048" s="159" t="s">
        <v>23</v>
      </c>
      <c r="H1048" s="159" t="s">
        <v>8</v>
      </c>
      <c r="I1048" s="178">
        <v>820</v>
      </c>
      <c r="J1048" s="19"/>
    </row>
    <row r="1049" spans="1:10" x14ac:dyDescent="0.25">
      <c r="A1049" s="65" t="str">
        <f t="shared" si="16"/>
        <v>Cohort 201542887G4 (exclusief Den Haag)Totaal23 jaar of ouderSyriëNT2-examen behaald</v>
      </c>
      <c r="B1049" s="159" t="s">
        <v>16</v>
      </c>
      <c r="C1049" s="166">
        <v>42887</v>
      </c>
      <c r="D1049" s="159" t="s">
        <v>15</v>
      </c>
      <c r="E1049" s="159" t="s">
        <v>8</v>
      </c>
      <c r="F1049" s="159" t="s">
        <v>27</v>
      </c>
      <c r="G1049" s="159" t="s">
        <v>23</v>
      </c>
      <c r="H1049" s="159" t="s">
        <v>32</v>
      </c>
      <c r="I1049" s="178">
        <v>20</v>
      </c>
      <c r="J1049" s="19"/>
    </row>
    <row r="1050" spans="1:10" x14ac:dyDescent="0.25">
      <c r="A1050" s="65" t="str">
        <f t="shared" si="16"/>
        <v>Cohort 201542887G4 (exclusief Den Haag)Totaal23 jaar of ouderSyriëInburgeringsexamen behaald</v>
      </c>
      <c r="B1050" s="159" t="s">
        <v>16</v>
      </c>
      <c r="C1050" s="166">
        <v>42887</v>
      </c>
      <c r="D1050" s="159" t="s">
        <v>15</v>
      </c>
      <c r="E1050" s="159" t="s">
        <v>8</v>
      </c>
      <c r="F1050" s="159" t="s">
        <v>27</v>
      </c>
      <c r="G1050" s="159" t="s">
        <v>23</v>
      </c>
      <c r="H1050" s="159" t="s">
        <v>33</v>
      </c>
      <c r="I1050" s="178">
        <v>40</v>
      </c>
      <c r="J1050" s="19"/>
    </row>
    <row r="1051" spans="1:10" x14ac:dyDescent="0.25">
      <c r="A1051" s="65" t="str">
        <f t="shared" si="16"/>
        <v>Cohort 201542887G4 (exclusief Den Haag)Totaal23 jaar of ouderSyriëHeeft geen examen behaald</v>
      </c>
      <c r="B1051" s="159" t="s">
        <v>16</v>
      </c>
      <c r="C1051" s="166">
        <v>42887</v>
      </c>
      <c r="D1051" s="159" t="s">
        <v>15</v>
      </c>
      <c r="E1051" s="159" t="s">
        <v>8</v>
      </c>
      <c r="F1051" s="159" t="s">
        <v>27</v>
      </c>
      <c r="G1051" s="159" t="s">
        <v>23</v>
      </c>
      <c r="H1051" s="159" t="s">
        <v>34</v>
      </c>
      <c r="I1051" s="178">
        <v>760</v>
      </c>
      <c r="J1051" s="19"/>
    </row>
    <row r="1052" spans="1:10" x14ac:dyDescent="0.25">
      <c r="A1052" s="65" t="str">
        <f t="shared" si="16"/>
        <v>Cohort 201542887G4 (exclusief Den Haag)Totaal23 jaar of ouderEritreaTotaal</v>
      </c>
      <c r="B1052" s="159" t="s">
        <v>16</v>
      </c>
      <c r="C1052" s="166">
        <v>42887</v>
      </c>
      <c r="D1052" s="159" t="s">
        <v>15</v>
      </c>
      <c r="E1052" s="159" t="s">
        <v>8</v>
      </c>
      <c r="F1052" s="159" t="s">
        <v>27</v>
      </c>
      <c r="G1052" s="159" t="s">
        <v>24</v>
      </c>
      <c r="H1052" s="159" t="s">
        <v>8</v>
      </c>
      <c r="I1052" s="178">
        <v>280</v>
      </c>
      <c r="J1052" s="19"/>
    </row>
    <row r="1053" spans="1:10" x14ac:dyDescent="0.25">
      <c r="A1053" s="65" t="str">
        <f t="shared" si="16"/>
        <v>Cohort 201542887G4 (exclusief Den Haag)Totaal23 jaar of ouderEritreaNT2-examen behaald</v>
      </c>
      <c r="B1053" s="159" t="s">
        <v>16</v>
      </c>
      <c r="C1053" s="166">
        <v>42887</v>
      </c>
      <c r="D1053" s="159" t="s">
        <v>15</v>
      </c>
      <c r="E1053" s="159" t="s">
        <v>8</v>
      </c>
      <c r="F1053" s="159" t="s">
        <v>27</v>
      </c>
      <c r="G1053" s="159" t="s">
        <v>24</v>
      </c>
      <c r="H1053" s="159" t="s">
        <v>32</v>
      </c>
      <c r="I1053" s="178">
        <v>5</v>
      </c>
      <c r="J1053" s="19"/>
    </row>
    <row r="1054" spans="1:10" x14ac:dyDescent="0.25">
      <c r="A1054" s="65" t="str">
        <f t="shared" si="16"/>
        <v>Cohort 201542887G4 (exclusief Den Haag)Totaal23 jaar of ouderEritreaInburgeringsexamen behaald</v>
      </c>
      <c r="B1054" s="159" t="s">
        <v>16</v>
      </c>
      <c r="C1054" s="166">
        <v>42887</v>
      </c>
      <c r="D1054" s="159" t="s">
        <v>15</v>
      </c>
      <c r="E1054" s="159" t="s">
        <v>8</v>
      </c>
      <c r="F1054" s="159" t="s">
        <v>27</v>
      </c>
      <c r="G1054" s="159" t="s">
        <v>24</v>
      </c>
      <c r="H1054" s="159" t="s">
        <v>33</v>
      </c>
      <c r="I1054" s="178">
        <v>25</v>
      </c>
      <c r="J1054" s="19"/>
    </row>
    <row r="1055" spans="1:10" x14ac:dyDescent="0.25">
      <c r="A1055" s="65" t="str">
        <f t="shared" si="16"/>
        <v>Cohort 201542887G4 (exclusief Den Haag)Totaal23 jaar of ouderEritreaHeeft geen examen behaald</v>
      </c>
      <c r="B1055" s="159" t="s">
        <v>16</v>
      </c>
      <c r="C1055" s="166">
        <v>42887</v>
      </c>
      <c r="D1055" s="159" t="s">
        <v>15</v>
      </c>
      <c r="E1055" s="159" t="s">
        <v>8</v>
      </c>
      <c r="F1055" s="159" t="s">
        <v>27</v>
      </c>
      <c r="G1055" s="159" t="s">
        <v>24</v>
      </c>
      <c r="H1055" s="159" t="s">
        <v>34</v>
      </c>
      <c r="I1055" s="178">
        <v>250</v>
      </c>
      <c r="J1055" s="19"/>
    </row>
    <row r="1056" spans="1:10" x14ac:dyDescent="0.25">
      <c r="A1056" s="65" t="str">
        <f t="shared" si="16"/>
        <v>Cohort 201542887G4 (exclusief Den Haag)Totaal23 jaar of ouderOverigTotaal</v>
      </c>
      <c r="B1056" s="159" t="s">
        <v>16</v>
      </c>
      <c r="C1056" s="166">
        <v>42887</v>
      </c>
      <c r="D1056" s="159" t="s">
        <v>15</v>
      </c>
      <c r="E1056" s="159" t="s">
        <v>8</v>
      </c>
      <c r="F1056" s="159" t="s">
        <v>27</v>
      </c>
      <c r="G1056" s="159" t="s">
        <v>25</v>
      </c>
      <c r="H1056" s="159" t="s">
        <v>8</v>
      </c>
      <c r="I1056" s="178">
        <v>365</v>
      </c>
      <c r="J1056" s="19"/>
    </row>
    <row r="1057" spans="1:10" x14ac:dyDescent="0.25">
      <c r="A1057" s="65" t="str">
        <f t="shared" si="16"/>
        <v>Cohort 201542887G4 (exclusief Den Haag)Totaal23 jaar of ouderOverigNT2-examen behaald</v>
      </c>
      <c r="B1057" s="159" t="s">
        <v>16</v>
      </c>
      <c r="C1057" s="166">
        <v>42887</v>
      </c>
      <c r="D1057" s="159" t="s">
        <v>15</v>
      </c>
      <c r="E1057" s="159" t="s">
        <v>8</v>
      </c>
      <c r="F1057" s="159" t="s">
        <v>27</v>
      </c>
      <c r="G1057" s="159" t="s">
        <v>25</v>
      </c>
      <c r="H1057" s="159" t="s">
        <v>32</v>
      </c>
      <c r="I1057" s="178">
        <v>10</v>
      </c>
      <c r="J1057" s="19"/>
    </row>
    <row r="1058" spans="1:10" x14ac:dyDescent="0.25">
      <c r="A1058" s="65" t="str">
        <f t="shared" si="16"/>
        <v>Cohort 201542887G4 (exclusief Den Haag)Totaal23 jaar of ouderOverigInburgeringsexamen behaald</v>
      </c>
      <c r="B1058" s="159" t="s">
        <v>16</v>
      </c>
      <c r="C1058" s="166">
        <v>42887</v>
      </c>
      <c r="D1058" s="159" t="s">
        <v>15</v>
      </c>
      <c r="E1058" s="159" t="s">
        <v>8</v>
      </c>
      <c r="F1058" s="159" t="s">
        <v>27</v>
      </c>
      <c r="G1058" s="159" t="s">
        <v>25</v>
      </c>
      <c r="H1058" s="159" t="s">
        <v>33</v>
      </c>
      <c r="I1058" s="178">
        <v>30</v>
      </c>
      <c r="J1058" s="19"/>
    </row>
    <row r="1059" spans="1:10" x14ac:dyDescent="0.25">
      <c r="A1059" s="65" t="str">
        <f t="shared" si="16"/>
        <v>Cohort 201542887G4 (exclusief Den Haag)Totaal23 jaar of ouderOverigHeeft geen examen behaald</v>
      </c>
      <c r="B1059" s="159" t="s">
        <v>16</v>
      </c>
      <c r="C1059" s="166">
        <v>42887</v>
      </c>
      <c r="D1059" s="159" t="s">
        <v>15</v>
      </c>
      <c r="E1059" s="159" t="s">
        <v>8</v>
      </c>
      <c r="F1059" s="159" t="s">
        <v>27</v>
      </c>
      <c r="G1059" s="159" t="s">
        <v>25</v>
      </c>
      <c r="H1059" s="159" t="s">
        <v>34</v>
      </c>
      <c r="I1059" s="178">
        <v>325</v>
      </c>
      <c r="J1059" s="19"/>
    </row>
    <row r="1060" spans="1:10" x14ac:dyDescent="0.25">
      <c r="A1060" s="65" t="str">
        <f t="shared" si="16"/>
        <v>Cohort 201542887G4 (exclusief Den Haag)ManTotaalTotaalTotaal</v>
      </c>
      <c r="B1060" s="159" t="s">
        <v>16</v>
      </c>
      <c r="C1060" s="166">
        <v>42887</v>
      </c>
      <c r="D1060" s="159" t="s">
        <v>15</v>
      </c>
      <c r="E1060" s="159" t="s">
        <v>28</v>
      </c>
      <c r="F1060" s="159" t="s">
        <v>8</v>
      </c>
      <c r="G1060" s="159" t="s">
        <v>8</v>
      </c>
      <c r="H1060" s="159" t="s">
        <v>8</v>
      </c>
      <c r="I1060" s="178">
        <v>1115</v>
      </c>
      <c r="J1060" s="19"/>
    </row>
    <row r="1061" spans="1:10" x14ac:dyDescent="0.25">
      <c r="A1061" s="65" t="str">
        <f t="shared" si="16"/>
        <v>Cohort 201542887G4 (exclusief Den Haag)ManTotaalTotaalNT2-examen behaald</v>
      </c>
      <c r="B1061" s="159" t="s">
        <v>16</v>
      </c>
      <c r="C1061" s="166">
        <v>42887</v>
      </c>
      <c r="D1061" s="159" t="s">
        <v>15</v>
      </c>
      <c r="E1061" s="159" t="s">
        <v>28</v>
      </c>
      <c r="F1061" s="159" t="s">
        <v>8</v>
      </c>
      <c r="G1061" s="159" t="s">
        <v>8</v>
      </c>
      <c r="H1061" s="159" t="s">
        <v>32</v>
      </c>
      <c r="I1061" s="178">
        <v>30</v>
      </c>
      <c r="J1061" s="19"/>
    </row>
    <row r="1062" spans="1:10" x14ac:dyDescent="0.25">
      <c r="A1062" s="65" t="str">
        <f t="shared" si="16"/>
        <v>Cohort 201542887G4 (exclusief Den Haag)ManTotaalTotaalInburgeringsexamen behaald</v>
      </c>
      <c r="B1062" s="159" t="s">
        <v>16</v>
      </c>
      <c r="C1062" s="166">
        <v>42887</v>
      </c>
      <c r="D1062" s="159" t="s">
        <v>15</v>
      </c>
      <c r="E1062" s="159" t="s">
        <v>28</v>
      </c>
      <c r="F1062" s="159" t="s">
        <v>8</v>
      </c>
      <c r="G1062" s="159" t="s">
        <v>8</v>
      </c>
      <c r="H1062" s="159" t="s">
        <v>33</v>
      </c>
      <c r="I1062" s="178">
        <v>80</v>
      </c>
      <c r="J1062" s="19"/>
    </row>
    <row r="1063" spans="1:10" x14ac:dyDescent="0.25">
      <c r="A1063" s="65" t="str">
        <f t="shared" si="16"/>
        <v>Cohort 201542887G4 (exclusief Den Haag)ManTotaalTotaalHeeft geen examen behaald</v>
      </c>
      <c r="B1063" s="159" t="s">
        <v>16</v>
      </c>
      <c r="C1063" s="166">
        <v>42887</v>
      </c>
      <c r="D1063" s="159" t="s">
        <v>15</v>
      </c>
      <c r="E1063" s="159" t="s">
        <v>28</v>
      </c>
      <c r="F1063" s="159" t="s">
        <v>8</v>
      </c>
      <c r="G1063" s="159" t="s">
        <v>8</v>
      </c>
      <c r="H1063" s="159" t="s">
        <v>34</v>
      </c>
      <c r="I1063" s="178">
        <v>1000</v>
      </c>
      <c r="J1063" s="19"/>
    </row>
    <row r="1064" spans="1:10" x14ac:dyDescent="0.25">
      <c r="A1064" s="65" t="str">
        <f t="shared" si="16"/>
        <v>Cohort 201542887G4 (exclusief Den Haag)ManTotaalSyriëTotaal</v>
      </c>
      <c r="B1064" s="159" t="s">
        <v>16</v>
      </c>
      <c r="C1064" s="166">
        <v>42887</v>
      </c>
      <c r="D1064" s="159" t="s">
        <v>15</v>
      </c>
      <c r="E1064" s="159" t="s">
        <v>28</v>
      </c>
      <c r="F1064" s="159" t="s">
        <v>8</v>
      </c>
      <c r="G1064" s="159" t="s">
        <v>23</v>
      </c>
      <c r="H1064" s="159" t="s">
        <v>8</v>
      </c>
      <c r="I1064" s="178">
        <v>630</v>
      </c>
      <c r="J1064" s="19"/>
    </row>
    <row r="1065" spans="1:10" x14ac:dyDescent="0.25">
      <c r="A1065" s="65" t="str">
        <f t="shared" si="16"/>
        <v>Cohort 201542887G4 (exclusief Den Haag)ManTotaalSyriëNT2-examen behaald</v>
      </c>
      <c r="B1065" s="159" t="s">
        <v>16</v>
      </c>
      <c r="C1065" s="166">
        <v>42887</v>
      </c>
      <c r="D1065" s="159" t="s">
        <v>15</v>
      </c>
      <c r="E1065" s="159" t="s">
        <v>28</v>
      </c>
      <c r="F1065" s="159" t="s">
        <v>8</v>
      </c>
      <c r="G1065" s="159" t="s">
        <v>23</v>
      </c>
      <c r="H1065" s="159" t="s">
        <v>32</v>
      </c>
      <c r="I1065" s="178">
        <v>20</v>
      </c>
      <c r="J1065" s="19"/>
    </row>
    <row r="1066" spans="1:10" x14ac:dyDescent="0.25">
      <c r="A1066" s="65" t="str">
        <f t="shared" si="16"/>
        <v>Cohort 201542887G4 (exclusief Den Haag)ManTotaalSyriëInburgeringsexamen behaald</v>
      </c>
      <c r="B1066" s="159" t="s">
        <v>16</v>
      </c>
      <c r="C1066" s="166">
        <v>42887</v>
      </c>
      <c r="D1066" s="159" t="s">
        <v>15</v>
      </c>
      <c r="E1066" s="159" t="s">
        <v>28</v>
      </c>
      <c r="F1066" s="159" t="s">
        <v>8</v>
      </c>
      <c r="G1066" s="159" t="s">
        <v>23</v>
      </c>
      <c r="H1066" s="159" t="s">
        <v>33</v>
      </c>
      <c r="I1066" s="178">
        <v>35</v>
      </c>
      <c r="J1066" s="19"/>
    </row>
    <row r="1067" spans="1:10" x14ac:dyDescent="0.25">
      <c r="A1067" s="65" t="str">
        <f t="shared" si="16"/>
        <v>Cohort 201542887G4 (exclusief Den Haag)ManTotaalSyriëHeeft geen examen behaald</v>
      </c>
      <c r="B1067" s="159" t="s">
        <v>16</v>
      </c>
      <c r="C1067" s="166">
        <v>42887</v>
      </c>
      <c r="D1067" s="159" t="s">
        <v>15</v>
      </c>
      <c r="E1067" s="159" t="s">
        <v>28</v>
      </c>
      <c r="F1067" s="159" t="s">
        <v>8</v>
      </c>
      <c r="G1067" s="159" t="s">
        <v>23</v>
      </c>
      <c r="H1067" s="159" t="s">
        <v>34</v>
      </c>
      <c r="I1067" s="178">
        <v>575</v>
      </c>
      <c r="J1067" s="19"/>
    </row>
    <row r="1068" spans="1:10" x14ac:dyDescent="0.25">
      <c r="A1068" s="65" t="str">
        <f t="shared" si="16"/>
        <v>Cohort 201542887G4 (exclusief Den Haag)ManTotaalEritreaTotaal</v>
      </c>
      <c r="B1068" s="159" t="s">
        <v>16</v>
      </c>
      <c r="C1068" s="166">
        <v>42887</v>
      </c>
      <c r="D1068" s="159" t="s">
        <v>15</v>
      </c>
      <c r="E1068" s="159" t="s">
        <v>28</v>
      </c>
      <c r="F1068" s="159" t="s">
        <v>8</v>
      </c>
      <c r="G1068" s="159" t="s">
        <v>24</v>
      </c>
      <c r="H1068" s="159" t="s">
        <v>8</v>
      </c>
      <c r="I1068" s="178">
        <v>235</v>
      </c>
      <c r="J1068" s="19"/>
    </row>
    <row r="1069" spans="1:10" x14ac:dyDescent="0.25">
      <c r="A1069" s="65" t="str">
        <f t="shared" si="16"/>
        <v>Cohort 201542887G4 (exclusief Den Haag)ManTotaalEritreaNT2-examen behaald</v>
      </c>
      <c r="B1069" s="159" t="s">
        <v>16</v>
      </c>
      <c r="C1069" s="166">
        <v>42887</v>
      </c>
      <c r="D1069" s="159" t="s">
        <v>15</v>
      </c>
      <c r="E1069" s="159" t="s">
        <v>28</v>
      </c>
      <c r="F1069" s="159" t="s">
        <v>8</v>
      </c>
      <c r="G1069" s="159" t="s">
        <v>24</v>
      </c>
      <c r="H1069" s="159" t="s">
        <v>32</v>
      </c>
      <c r="I1069" s="178">
        <v>5</v>
      </c>
      <c r="J1069" s="19"/>
    </row>
    <row r="1070" spans="1:10" x14ac:dyDescent="0.25">
      <c r="A1070" s="65" t="str">
        <f t="shared" si="16"/>
        <v>Cohort 201542887G4 (exclusief Den Haag)ManTotaalEritreaInburgeringsexamen behaald</v>
      </c>
      <c r="B1070" s="159" t="s">
        <v>16</v>
      </c>
      <c r="C1070" s="166">
        <v>42887</v>
      </c>
      <c r="D1070" s="159" t="s">
        <v>15</v>
      </c>
      <c r="E1070" s="159" t="s">
        <v>28</v>
      </c>
      <c r="F1070" s="159" t="s">
        <v>8</v>
      </c>
      <c r="G1070" s="159" t="s">
        <v>24</v>
      </c>
      <c r="H1070" s="159" t="s">
        <v>33</v>
      </c>
      <c r="I1070" s="178">
        <v>25</v>
      </c>
      <c r="J1070" s="19"/>
    </row>
    <row r="1071" spans="1:10" x14ac:dyDescent="0.25">
      <c r="A1071" s="65" t="str">
        <f t="shared" si="16"/>
        <v>Cohort 201542887G4 (exclusief Den Haag)ManTotaalEritreaHeeft geen examen behaald</v>
      </c>
      <c r="B1071" s="159" t="s">
        <v>16</v>
      </c>
      <c r="C1071" s="166">
        <v>42887</v>
      </c>
      <c r="D1071" s="159" t="s">
        <v>15</v>
      </c>
      <c r="E1071" s="159" t="s">
        <v>28</v>
      </c>
      <c r="F1071" s="159" t="s">
        <v>8</v>
      </c>
      <c r="G1071" s="159" t="s">
        <v>24</v>
      </c>
      <c r="H1071" s="159" t="s">
        <v>34</v>
      </c>
      <c r="I1071" s="178">
        <v>205</v>
      </c>
      <c r="J1071" s="19"/>
    </row>
    <row r="1072" spans="1:10" x14ac:dyDescent="0.25">
      <c r="A1072" s="65" t="str">
        <f t="shared" si="16"/>
        <v>Cohort 201542887G4 (exclusief Den Haag)ManTotaalOverigTotaal</v>
      </c>
      <c r="B1072" s="159" t="s">
        <v>16</v>
      </c>
      <c r="C1072" s="166">
        <v>42887</v>
      </c>
      <c r="D1072" s="159" t="s">
        <v>15</v>
      </c>
      <c r="E1072" s="159" t="s">
        <v>28</v>
      </c>
      <c r="F1072" s="159" t="s">
        <v>8</v>
      </c>
      <c r="G1072" s="159" t="s">
        <v>25</v>
      </c>
      <c r="H1072" s="159" t="s">
        <v>8</v>
      </c>
      <c r="I1072" s="178">
        <v>250</v>
      </c>
      <c r="J1072" s="19"/>
    </row>
    <row r="1073" spans="1:10" x14ac:dyDescent="0.25">
      <c r="A1073" s="65" t="str">
        <f t="shared" si="16"/>
        <v>Cohort 201542887G4 (exclusief Den Haag)ManTotaalOverigNT2-examen behaald</v>
      </c>
      <c r="B1073" s="159" t="s">
        <v>16</v>
      </c>
      <c r="C1073" s="166">
        <v>42887</v>
      </c>
      <c r="D1073" s="159" t="s">
        <v>15</v>
      </c>
      <c r="E1073" s="159" t="s">
        <v>28</v>
      </c>
      <c r="F1073" s="159" t="s">
        <v>8</v>
      </c>
      <c r="G1073" s="159" t="s">
        <v>25</v>
      </c>
      <c r="H1073" s="159" t="s">
        <v>32</v>
      </c>
      <c r="I1073" s="178">
        <v>5</v>
      </c>
      <c r="J1073" s="19"/>
    </row>
    <row r="1074" spans="1:10" x14ac:dyDescent="0.25">
      <c r="A1074" s="65" t="str">
        <f t="shared" si="16"/>
        <v>Cohort 201542887G4 (exclusief Den Haag)ManTotaalOverigInburgeringsexamen behaald</v>
      </c>
      <c r="B1074" s="159" t="s">
        <v>16</v>
      </c>
      <c r="C1074" s="166">
        <v>42887</v>
      </c>
      <c r="D1074" s="159" t="s">
        <v>15</v>
      </c>
      <c r="E1074" s="159" t="s">
        <v>28</v>
      </c>
      <c r="F1074" s="159" t="s">
        <v>8</v>
      </c>
      <c r="G1074" s="159" t="s">
        <v>25</v>
      </c>
      <c r="H1074" s="159" t="s">
        <v>33</v>
      </c>
      <c r="I1074" s="178">
        <v>20</v>
      </c>
      <c r="J1074" s="19"/>
    </row>
    <row r="1075" spans="1:10" x14ac:dyDescent="0.25">
      <c r="A1075" s="65" t="str">
        <f t="shared" si="16"/>
        <v>Cohort 201542887G4 (exclusief Den Haag)ManTotaalOverigHeeft geen examen behaald</v>
      </c>
      <c r="B1075" s="159" t="s">
        <v>16</v>
      </c>
      <c r="C1075" s="166">
        <v>42887</v>
      </c>
      <c r="D1075" s="159" t="s">
        <v>15</v>
      </c>
      <c r="E1075" s="159" t="s">
        <v>28</v>
      </c>
      <c r="F1075" s="159" t="s">
        <v>8</v>
      </c>
      <c r="G1075" s="159" t="s">
        <v>25</v>
      </c>
      <c r="H1075" s="159" t="s">
        <v>34</v>
      </c>
      <c r="I1075" s="178">
        <v>225</v>
      </c>
      <c r="J1075" s="19"/>
    </row>
    <row r="1076" spans="1:10" x14ac:dyDescent="0.25">
      <c r="A1076" s="65" t="str">
        <f t="shared" si="16"/>
        <v>Cohort 201542887G4 (exclusief Den Haag)Man0 tot 23 jaarTotaalTotaal</v>
      </c>
      <c r="B1076" s="159" t="s">
        <v>16</v>
      </c>
      <c r="C1076" s="166">
        <v>42887</v>
      </c>
      <c r="D1076" s="159" t="s">
        <v>15</v>
      </c>
      <c r="E1076" s="159" t="s">
        <v>28</v>
      </c>
      <c r="F1076" s="159" t="s">
        <v>26</v>
      </c>
      <c r="G1076" s="159" t="s">
        <v>8</v>
      </c>
      <c r="H1076" s="159" t="s">
        <v>8</v>
      </c>
      <c r="I1076" s="178">
        <v>80</v>
      </c>
      <c r="J1076" s="19"/>
    </row>
    <row r="1077" spans="1:10" x14ac:dyDescent="0.25">
      <c r="A1077" s="65" t="str">
        <f t="shared" si="16"/>
        <v>Cohort 201542887G4 (exclusief Den Haag)Man0 tot 23 jaarTotaalNT2-examen behaald</v>
      </c>
      <c r="B1077" s="159" t="s">
        <v>16</v>
      </c>
      <c r="C1077" s="166">
        <v>42887</v>
      </c>
      <c r="D1077" s="159" t="s">
        <v>15</v>
      </c>
      <c r="E1077" s="159" t="s">
        <v>28</v>
      </c>
      <c r="F1077" s="159" t="s">
        <v>26</v>
      </c>
      <c r="G1077" s="159" t="s">
        <v>8</v>
      </c>
      <c r="H1077" s="159" t="s">
        <v>32</v>
      </c>
      <c r="I1077" s="178">
        <v>5</v>
      </c>
      <c r="J1077" s="19"/>
    </row>
    <row r="1078" spans="1:10" x14ac:dyDescent="0.25">
      <c r="A1078" s="65" t="str">
        <f t="shared" si="16"/>
        <v>Cohort 201542887G4 (exclusief Den Haag)Man0 tot 23 jaarTotaalInburgeringsexamen behaald</v>
      </c>
      <c r="B1078" s="159" t="s">
        <v>16</v>
      </c>
      <c r="C1078" s="166">
        <v>42887</v>
      </c>
      <c r="D1078" s="159" t="s">
        <v>15</v>
      </c>
      <c r="E1078" s="159" t="s">
        <v>28</v>
      </c>
      <c r="F1078" s="159" t="s">
        <v>26</v>
      </c>
      <c r="G1078" s="159" t="s">
        <v>8</v>
      </c>
      <c r="H1078" s="159" t="s">
        <v>33</v>
      </c>
      <c r="I1078" s="178">
        <v>5</v>
      </c>
      <c r="J1078" s="19"/>
    </row>
    <row r="1079" spans="1:10" x14ac:dyDescent="0.25">
      <c r="A1079" s="65" t="str">
        <f t="shared" si="16"/>
        <v>Cohort 201542887G4 (exclusief Den Haag)Man0 tot 23 jaarTotaalHeeft geen examen behaald</v>
      </c>
      <c r="B1079" s="159" t="s">
        <v>16</v>
      </c>
      <c r="C1079" s="166">
        <v>42887</v>
      </c>
      <c r="D1079" s="159" t="s">
        <v>15</v>
      </c>
      <c r="E1079" s="159" t="s">
        <v>28</v>
      </c>
      <c r="F1079" s="159" t="s">
        <v>26</v>
      </c>
      <c r="G1079" s="159" t="s">
        <v>8</v>
      </c>
      <c r="H1079" s="159" t="s">
        <v>34</v>
      </c>
      <c r="I1079" s="178">
        <v>70</v>
      </c>
      <c r="J1079" s="19"/>
    </row>
    <row r="1080" spans="1:10" x14ac:dyDescent="0.25">
      <c r="A1080" s="65" t="str">
        <f t="shared" si="16"/>
        <v>Cohort 201542887G4 (exclusief Den Haag)Man0 tot 23 jaarSyriëTotaal</v>
      </c>
      <c r="B1080" s="159" t="s">
        <v>16</v>
      </c>
      <c r="C1080" s="166">
        <v>42887</v>
      </c>
      <c r="D1080" s="159" t="s">
        <v>15</v>
      </c>
      <c r="E1080" s="159" t="s">
        <v>28</v>
      </c>
      <c r="F1080" s="159" t="s">
        <v>26</v>
      </c>
      <c r="G1080" s="159" t="s">
        <v>23</v>
      </c>
      <c r="H1080" s="159" t="s">
        <v>8</v>
      </c>
      <c r="I1080" s="178">
        <v>35</v>
      </c>
      <c r="J1080" s="19"/>
    </row>
    <row r="1081" spans="1:10" x14ac:dyDescent="0.25">
      <c r="A1081" s="65" t="str">
        <f t="shared" si="16"/>
        <v>Cohort 201542887G4 (exclusief Den Haag)Man0 tot 23 jaarSyriëNT2-examen behaald</v>
      </c>
      <c r="B1081" s="159" t="s">
        <v>16</v>
      </c>
      <c r="C1081" s="166">
        <v>42887</v>
      </c>
      <c r="D1081" s="159" t="s">
        <v>15</v>
      </c>
      <c r="E1081" s="159" t="s">
        <v>28</v>
      </c>
      <c r="F1081" s="159" t="s">
        <v>26</v>
      </c>
      <c r="G1081" s="159" t="s">
        <v>23</v>
      </c>
      <c r="H1081" s="159" t="s">
        <v>32</v>
      </c>
      <c r="I1081" s="178">
        <v>5</v>
      </c>
      <c r="J1081" s="19"/>
    </row>
    <row r="1082" spans="1:10" x14ac:dyDescent="0.25">
      <c r="A1082" s="65" t="str">
        <f t="shared" si="16"/>
        <v>Cohort 201542887G4 (exclusief Den Haag)Man0 tot 23 jaarSyriëInburgeringsexamen behaald</v>
      </c>
      <c r="B1082" s="159" t="s">
        <v>16</v>
      </c>
      <c r="C1082" s="166">
        <v>42887</v>
      </c>
      <c r="D1082" s="159" t="s">
        <v>15</v>
      </c>
      <c r="E1082" s="159" t="s">
        <v>28</v>
      </c>
      <c r="F1082" s="159" t="s">
        <v>26</v>
      </c>
      <c r="G1082" s="159" t="s">
        <v>23</v>
      </c>
      <c r="H1082" s="159" t="s">
        <v>33</v>
      </c>
      <c r="I1082" s="178">
        <v>5</v>
      </c>
      <c r="J1082" s="19"/>
    </row>
    <row r="1083" spans="1:10" x14ac:dyDescent="0.25">
      <c r="A1083" s="65" t="str">
        <f t="shared" si="16"/>
        <v>Cohort 201542887G4 (exclusief Den Haag)Man0 tot 23 jaarSyriëHeeft geen examen behaald</v>
      </c>
      <c r="B1083" s="159" t="s">
        <v>16</v>
      </c>
      <c r="C1083" s="166">
        <v>42887</v>
      </c>
      <c r="D1083" s="159" t="s">
        <v>15</v>
      </c>
      <c r="E1083" s="159" t="s">
        <v>28</v>
      </c>
      <c r="F1083" s="159" t="s">
        <v>26</v>
      </c>
      <c r="G1083" s="159" t="s">
        <v>23</v>
      </c>
      <c r="H1083" s="159" t="s">
        <v>34</v>
      </c>
      <c r="I1083" s="178">
        <v>30</v>
      </c>
      <c r="J1083" s="19"/>
    </row>
    <row r="1084" spans="1:10" x14ac:dyDescent="0.25">
      <c r="A1084" s="65" t="str">
        <f t="shared" si="16"/>
        <v>Cohort 201542887G4 (exclusief Den Haag)Man0 tot 23 jaarEritreaTotaal</v>
      </c>
      <c r="B1084" s="159" t="s">
        <v>16</v>
      </c>
      <c r="C1084" s="166">
        <v>42887</v>
      </c>
      <c r="D1084" s="159" t="s">
        <v>15</v>
      </c>
      <c r="E1084" s="159" t="s">
        <v>28</v>
      </c>
      <c r="F1084" s="159" t="s">
        <v>26</v>
      </c>
      <c r="G1084" s="159" t="s">
        <v>24</v>
      </c>
      <c r="H1084" s="159" t="s">
        <v>8</v>
      </c>
      <c r="I1084" s="178">
        <v>30</v>
      </c>
      <c r="J1084" s="19"/>
    </row>
    <row r="1085" spans="1:10" x14ac:dyDescent="0.25">
      <c r="A1085" s="65" t="str">
        <f t="shared" si="16"/>
        <v>Cohort 201542887G4 (exclusief Den Haag)Man0 tot 23 jaarEritreaNT2-examen behaald</v>
      </c>
      <c r="B1085" s="159" t="s">
        <v>16</v>
      </c>
      <c r="C1085" s="166">
        <v>42887</v>
      </c>
      <c r="D1085" s="159" t="s">
        <v>15</v>
      </c>
      <c r="E1085" s="159" t="s">
        <v>28</v>
      </c>
      <c r="F1085" s="159" t="s">
        <v>26</v>
      </c>
      <c r="G1085" s="159" t="s">
        <v>24</v>
      </c>
      <c r="H1085" s="159" t="s">
        <v>32</v>
      </c>
      <c r="I1085" s="178">
        <v>0</v>
      </c>
      <c r="J1085" s="19"/>
    </row>
    <row r="1086" spans="1:10" x14ac:dyDescent="0.25">
      <c r="A1086" s="65" t="str">
        <f t="shared" si="16"/>
        <v>Cohort 201542887G4 (exclusief Den Haag)Man0 tot 23 jaarEritreaInburgeringsexamen behaald</v>
      </c>
      <c r="B1086" s="159" t="s">
        <v>16</v>
      </c>
      <c r="C1086" s="166">
        <v>42887</v>
      </c>
      <c r="D1086" s="159" t="s">
        <v>15</v>
      </c>
      <c r="E1086" s="159" t="s">
        <v>28</v>
      </c>
      <c r="F1086" s="159" t="s">
        <v>26</v>
      </c>
      <c r="G1086" s="159" t="s">
        <v>24</v>
      </c>
      <c r="H1086" s="159" t="s">
        <v>33</v>
      </c>
      <c r="I1086" s="178">
        <v>0</v>
      </c>
      <c r="J1086" s="19"/>
    </row>
    <row r="1087" spans="1:10" x14ac:dyDescent="0.25">
      <c r="A1087" s="65" t="str">
        <f t="shared" si="16"/>
        <v>Cohort 201542887G4 (exclusief Den Haag)Man0 tot 23 jaarEritreaHeeft geen examen behaald</v>
      </c>
      <c r="B1087" s="159" t="s">
        <v>16</v>
      </c>
      <c r="C1087" s="166">
        <v>42887</v>
      </c>
      <c r="D1087" s="159" t="s">
        <v>15</v>
      </c>
      <c r="E1087" s="159" t="s">
        <v>28</v>
      </c>
      <c r="F1087" s="159" t="s">
        <v>26</v>
      </c>
      <c r="G1087" s="159" t="s">
        <v>24</v>
      </c>
      <c r="H1087" s="159" t="s">
        <v>34</v>
      </c>
      <c r="I1087" s="178">
        <v>25</v>
      </c>
      <c r="J1087" s="19"/>
    </row>
    <row r="1088" spans="1:10" x14ac:dyDescent="0.25">
      <c r="A1088" s="65" t="str">
        <f t="shared" si="16"/>
        <v>Cohort 201542887G4 (exclusief Den Haag)Man0 tot 23 jaarOverigTotaal</v>
      </c>
      <c r="B1088" s="159" t="s">
        <v>16</v>
      </c>
      <c r="C1088" s="166">
        <v>42887</v>
      </c>
      <c r="D1088" s="159" t="s">
        <v>15</v>
      </c>
      <c r="E1088" s="159" t="s">
        <v>28</v>
      </c>
      <c r="F1088" s="159" t="s">
        <v>26</v>
      </c>
      <c r="G1088" s="159" t="s">
        <v>25</v>
      </c>
      <c r="H1088" s="159" t="s">
        <v>8</v>
      </c>
      <c r="I1088" s="178">
        <v>15</v>
      </c>
      <c r="J1088" s="19"/>
    </row>
    <row r="1089" spans="1:10" x14ac:dyDescent="0.25">
      <c r="A1089" s="65" t="str">
        <f t="shared" si="16"/>
        <v>Cohort 201542887G4 (exclusief Den Haag)Man0 tot 23 jaarOverigNT2-examen behaald</v>
      </c>
      <c r="B1089" s="159" t="s">
        <v>16</v>
      </c>
      <c r="C1089" s="166">
        <v>42887</v>
      </c>
      <c r="D1089" s="159" t="s">
        <v>15</v>
      </c>
      <c r="E1089" s="159" t="s">
        <v>28</v>
      </c>
      <c r="F1089" s="159" t="s">
        <v>26</v>
      </c>
      <c r="G1089" s="159" t="s">
        <v>25</v>
      </c>
      <c r="H1089" s="159" t="s">
        <v>32</v>
      </c>
      <c r="I1089" s="178">
        <v>0</v>
      </c>
      <c r="J1089" s="19"/>
    </row>
    <row r="1090" spans="1:10" x14ac:dyDescent="0.25">
      <c r="A1090" s="65" t="str">
        <f t="shared" si="16"/>
        <v>Cohort 201542887G4 (exclusief Den Haag)Man0 tot 23 jaarOverigInburgeringsexamen behaald</v>
      </c>
      <c r="B1090" s="159" t="s">
        <v>16</v>
      </c>
      <c r="C1090" s="166">
        <v>42887</v>
      </c>
      <c r="D1090" s="159" t="s">
        <v>15</v>
      </c>
      <c r="E1090" s="159" t="s">
        <v>28</v>
      </c>
      <c r="F1090" s="159" t="s">
        <v>26</v>
      </c>
      <c r="G1090" s="159" t="s">
        <v>25</v>
      </c>
      <c r="H1090" s="159" t="s">
        <v>33</v>
      </c>
      <c r="I1090" s="178">
        <v>0</v>
      </c>
      <c r="J1090" s="19"/>
    </row>
    <row r="1091" spans="1:10" x14ac:dyDescent="0.25">
      <c r="A1091" s="65" t="str">
        <f t="shared" si="16"/>
        <v>Cohort 201542887G4 (exclusief Den Haag)Man0 tot 23 jaarOverigHeeft geen examen behaald</v>
      </c>
      <c r="B1091" s="159" t="s">
        <v>16</v>
      </c>
      <c r="C1091" s="166">
        <v>42887</v>
      </c>
      <c r="D1091" s="159" t="s">
        <v>15</v>
      </c>
      <c r="E1091" s="159" t="s">
        <v>28</v>
      </c>
      <c r="F1091" s="159" t="s">
        <v>26</v>
      </c>
      <c r="G1091" s="159" t="s">
        <v>25</v>
      </c>
      <c r="H1091" s="159" t="s">
        <v>34</v>
      </c>
      <c r="I1091" s="178">
        <v>15</v>
      </c>
      <c r="J1091" s="19"/>
    </row>
    <row r="1092" spans="1:10" x14ac:dyDescent="0.25">
      <c r="A1092" s="65" t="str">
        <f t="shared" si="16"/>
        <v>Cohort 201542887G4 (exclusief Den Haag)Man23 jaar of ouderTotaalTotaal</v>
      </c>
      <c r="B1092" s="159" t="s">
        <v>16</v>
      </c>
      <c r="C1092" s="166">
        <v>42887</v>
      </c>
      <c r="D1092" s="159" t="s">
        <v>15</v>
      </c>
      <c r="E1092" s="159" t="s">
        <v>28</v>
      </c>
      <c r="F1092" s="159" t="s">
        <v>27</v>
      </c>
      <c r="G1092" s="159" t="s">
        <v>8</v>
      </c>
      <c r="H1092" s="159" t="s">
        <v>8</v>
      </c>
      <c r="I1092" s="178">
        <v>1030</v>
      </c>
      <c r="J1092" s="19"/>
    </row>
    <row r="1093" spans="1:10" x14ac:dyDescent="0.25">
      <c r="A1093" s="65" t="str">
        <f t="shared" ref="A1093:A1156" si="17">B1093&amp;C1093&amp;D1093&amp;E1093&amp;F1093&amp;G1093&amp;H1093</f>
        <v>Cohort 201542887G4 (exclusief Den Haag)Man23 jaar of ouderTotaalNT2-examen behaald</v>
      </c>
      <c r="B1093" s="159" t="s">
        <v>16</v>
      </c>
      <c r="C1093" s="166">
        <v>42887</v>
      </c>
      <c r="D1093" s="159" t="s">
        <v>15</v>
      </c>
      <c r="E1093" s="159" t="s">
        <v>28</v>
      </c>
      <c r="F1093" s="159" t="s">
        <v>27</v>
      </c>
      <c r="G1093" s="159" t="s">
        <v>8</v>
      </c>
      <c r="H1093" s="159" t="s">
        <v>32</v>
      </c>
      <c r="I1093" s="178">
        <v>30</v>
      </c>
      <c r="J1093" s="19"/>
    </row>
    <row r="1094" spans="1:10" x14ac:dyDescent="0.25">
      <c r="A1094" s="65" t="str">
        <f t="shared" si="17"/>
        <v>Cohort 201542887G4 (exclusief Den Haag)Man23 jaar of ouderTotaalInburgeringsexamen behaald</v>
      </c>
      <c r="B1094" s="159" t="s">
        <v>16</v>
      </c>
      <c r="C1094" s="166">
        <v>42887</v>
      </c>
      <c r="D1094" s="159" t="s">
        <v>15</v>
      </c>
      <c r="E1094" s="159" t="s">
        <v>28</v>
      </c>
      <c r="F1094" s="159" t="s">
        <v>27</v>
      </c>
      <c r="G1094" s="159" t="s">
        <v>8</v>
      </c>
      <c r="H1094" s="159" t="s">
        <v>33</v>
      </c>
      <c r="I1094" s="178">
        <v>75</v>
      </c>
      <c r="J1094" s="19"/>
    </row>
    <row r="1095" spans="1:10" x14ac:dyDescent="0.25">
      <c r="A1095" s="65" t="str">
        <f t="shared" si="17"/>
        <v>Cohort 201542887G4 (exclusief Den Haag)Man23 jaar of ouderTotaalHeeft geen examen behaald</v>
      </c>
      <c r="B1095" s="159" t="s">
        <v>16</v>
      </c>
      <c r="C1095" s="166">
        <v>42887</v>
      </c>
      <c r="D1095" s="159" t="s">
        <v>15</v>
      </c>
      <c r="E1095" s="159" t="s">
        <v>28</v>
      </c>
      <c r="F1095" s="159" t="s">
        <v>27</v>
      </c>
      <c r="G1095" s="159" t="s">
        <v>8</v>
      </c>
      <c r="H1095" s="159" t="s">
        <v>34</v>
      </c>
      <c r="I1095" s="178">
        <v>930</v>
      </c>
      <c r="J1095" s="19"/>
    </row>
    <row r="1096" spans="1:10" x14ac:dyDescent="0.25">
      <c r="A1096" s="65" t="str">
        <f t="shared" si="17"/>
        <v>Cohort 201542887G4 (exclusief Den Haag)Man23 jaar of ouderSyriëTotaal</v>
      </c>
      <c r="B1096" s="159" t="s">
        <v>16</v>
      </c>
      <c r="C1096" s="166">
        <v>42887</v>
      </c>
      <c r="D1096" s="159" t="s">
        <v>15</v>
      </c>
      <c r="E1096" s="159" t="s">
        <v>28</v>
      </c>
      <c r="F1096" s="159" t="s">
        <v>27</v>
      </c>
      <c r="G1096" s="159" t="s">
        <v>23</v>
      </c>
      <c r="H1096" s="159" t="s">
        <v>8</v>
      </c>
      <c r="I1096" s="178">
        <v>590</v>
      </c>
      <c r="J1096" s="19"/>
    </row>
    <row r="1097" spans="1:10" x14ac:dyDescent="0.25">
      <c r="A1097" s="65" t="str">
        <f t="shared" si="17"/>
        <v>Cohort 201542887G4 (exclusief Den Haag)Man23 jaar of ouderSyriëNT2-examen behaald</v>
      </c>
      <c r="B1097" s="159" t="s">
        <v>16</v>
      </c>
      <c r="C1097" s="166">
        <v>42887</v>
      </c>
      <c r="D1097" s="159" t="s">
        <v>15</v>
      </c>
      <c r="E1097" s="159" t="s">
        <v>28</v>
      </c>
      <c r="F1097" s="159" t="s">
        <v>27</v>
      </c>
      <c r="G1097" s="159" t="s">
        <v>23</v>
      </c>
      <c r="H1097" s="159" t="s">
        <v>32</v>
      </c>
      <c r="I1097" s="178">
        <v>20</v>
      </c>
      <c r="J1097" s="19"/>
    </row>
    <row r="1098" spans="1:10" x14ac:dyDescent="0.25">
      <c r="A1098" s="65" t="str">
        <f t="shared" si="17"/>
        <v>Cohort 201542887G4 (exclusief Den Haag)Man23 jaar of ouderSyriëInburgeringsexamen behaald</v>
      </c>
      <c r="B1098" s="159" t="s">
        <v>16</v>
      </c>
      <c r="C1098" s="166">
        <v>42887</v>
      </c>
      <c r="D1098" s="159" t="s">
        <v>15</v>
      </c>
      <c r="E1098" s="159" t="s">
        <v>28</v>
      </c>
      <c r="F1098" s="159" t="s">
        <v>27</v>
      </c>
      <c r="G1098" s="159" t="s">
        <v>23</v>
      </c>
      <c r="H1098" s="159" t="s">
        <v>33</v>
      </c>
      <c r="I1098" s="178">
        <v>30</v>
      </c>
      <c r="J1098" s="19"/>
    </row>
    <row r="1099" spans="1:10" x14ac:dyDescent="0.25">
      <c r="A1099" s="65" t="str">
        <f t="shared" si="17"/>
        <v>Cohort 201542887G4 (exclusief Den Haag)Man23 jaar of ouderSyriëHeeft geen examen behaald</v>
      </c>
      <c r="B1099" s="159" t="s">
        <v>16</v>
      </c>
      <c r="C1099" s="166">
        <v>42887</v>
      </c>
      <c r="D1099" s="159" t="s">
        <v>15</v>
      </c>
      <c r="E1099" s="159" t="s">
        <v>28</v>
      </c>
      <c r="F1099" s="159" t="s">
        <v>27</v>
      </c>
      <c r="G1099" s="159" t="s">
        <v>23</v>
      </c>
      <c r="H1099" s="159" t="s">
        <v>34</v>
      </c>
      <c r="I1099" s="178">
        <v>545</v>
      </c>
      <c r="J1099" s="19"/>
    </row>
    <row r="1100" spans="1:10" x14ac:dyDescent="0.25">
      <c r="A1100" s="65" t="str">
        <f t="shared" si="17"/>
        <v>Cohort 201542887G4 (exclusief Den Haag)Man23 jaar of ouderEritreaTotaal</v>
      </c>
      <c r="B1100" s="159" t="s">
        <v>16</v>
      </c>
      <c r="C1100" s="166">
        <v>42887</v>
      </c>
      <c r="D1100" s="159" t="s">
        <v>15</v>
      </c>
      <c r="E1100" s="159" t="s">
        <v>28</v>
      </c>
      <c r="F1100" s="159" t="s">
        <v>27</v>
      </c>
      <c r="G1100" s="159" t="s">
        <v>24</v>
      </c>
      <c r="H1100" s="159" t="s">
        <v>8</v>
      </c>
      <c r="I1100" s="178">
        <v>205</v>
      </c>
      <c r="J1100" s="19"/>
    </row>
    <row r="1101" spans="1:10" x14ac:dyDescent="0.25">
      <c r="A1101" s="65" t="str">
        <f t="shared" si="17"/>
        <v>Cohort 201542887G4 (exclusief Den Haag)Man23 jaar of ouderEritreaNT2-examen behaald</v>
      </c>
      <c r="B1101" s="159" t="s">
        <v>16</v>
      </c>
      <c r="C1101" s="166">
        <v>42887</v>
      </c>
      <c r="D1101" s="159" t="s">
        <v>15</v>
      </c>
      <c r="E1101" s="159" t="s">
        <v>28</v>
      </c>
      <c r="F1101" s="159" t="s">
        <v>27</v>
      </c>
      <c r="G1101" s="159" t="s">
        <v>24</v>
      </c>
      <c r="H1101" s="159" t="s">
        <v>32</v>
      </c>
      <c r="I1101" s="178">
        <v>5</v>
      </c>
      <c r="J1101" s="19"/>
    </row>
    <row r="1102" spans="1:10" x14ac:dyDescent="0.25">
      <c r="A1102" s="65" t="str">
        <f t="shared" si="17"/>
        <v>Cohort 201542887G4 (exclusief Den Haag)Man23 jaar of ouderEritreaInburgeringsexamen behaald</v>
      </c>
      <c r="B1102" s="159" t="s">
        <v>16</v>
      </c>
      <c r="C1102" s="166">
        <v>42887</v>
      </c>
      <c r="D1102" s="159" t="s">
        <v>15</v>
      </c>
      <c r="E1102" s="159" t="s">
        <v>28</v>
      </c>
      <c r="F1102" s="159" t="s">
        <v>27</v>
      </c>
      <c r="G1102" s="159" t="s">
        <v>24</v>
      </c>
      <c r="H1102" s="159" t="s">
        <v>33</v>
      </c>
      <c r="I1102" s="178">
        <v>25</v>
      </c>
      <c r="J1102" s="19"/>
    </row>
    <row r="1103" spans="1:10" x14ac:dyDescent="0.25">
      <c r="A1103" s="65" t="str">
        <f t="shared" si="17"/>
        <v>Cohort 201542887G4 (exclusief Den Haag)Man23 jaar of ouderEritreaHeeft geen examen behaald</v>
      </c>
      <c r="B1103" s="159" t="s">
        <v>16</v>
      </c>
      <c r="C1103" s="166">
        <v>42887</v>
      </c>
      <c r="D1103" s="159" t="s">
        <v>15</v>
      </c>
      <c r="E1103" s="159" t="s">
        <v>28</v>
      </c>
      <c r="F1103" s="159" t="s">
        <v>27</v>
      </c>
      <c r="G1103" s="159" t="s">
        <v>24</v>
      </c>
      <c r="H1103" s="159" t="s">
        <v>34</v>
      </c>
      <c r="I1103" s="178">
        <v>175</v>
      </c>
      <c r="J1103" s="19"/>
    </row>
    <row r="1104" spans="1:10" x14ac:dyDescent="0.25">
      <c r="A1104" s="65" t="str">
        <f t="shared" si="17"/>
        <v>Cohort 201542887G4 (exclusief Den Haag)Man23 jaar of ouderOverigTotaal</v>
      </c>
      <c r="B1104" s="159" t="s">
        <v>16</v>
      </c>
      <c r="C1104" s="166">
        <v>42887</v>
      </c>
      <c r="D1104" s="159" t="s">
        <v>15</v>
      </c>
      <c r="E1104" s="159" t="s">
        <v>28</v>
      </c>
      <c r="F1104" s="159" t="s">
        <v>27</v>
      </c>
      <c r="G1104" s="159" t="s">
        <v>25</v>
      </c>
      <c r="H1104" s="159" t="s">
        <v>8</v>
      </c>
      <c r="I1104" s="178">
        <v>235</v>
      </c>
      <c r="J1104" s="19"/>
    </row>
    <row r="1105" spans="1:10" x14ac:dyDescent="0.25">
      <c r="A1105" s="65" t="str">
        <f t="shared" si="17"/>
        <v>Cohort 201542887G4 (exclusief Den Haag)Man23 jaar of ouderOverigNT2-examen behaald</v>
      </c>
      <c r="B1105" s="159" t="s">
        <v>16</v>
      </c>
      <c r="C1105" s="166">
        <v>42887</v>
      </c>
      <c r="D1105" s="159" t="s">
        <v>15</v>
      </c>
      <c r="E1105" s="159" t="s">
        <v>28</v>
      </c>
      <c r="F1105" s="159" t="s">
        <v>27</v>
      </c>
      <c r="G1105" s="159" t="s">
        <v>25</v>
      </c>
      <c r="H1105" s="159" t="s">
        <v>32</v>
      </c>
      <c r="I1105" s="178">
        <v>5</v>
      </c>
      <c r="J1105" s="19"/>
    </row>
    <row r="1106" spans="1:10" x14ac:dyDescent="0.25">
      <c r="A1106" s="65" t="str">
        <f t="shared" si="17"/>
        <v>Cohort 201542887G4 (exclusief Den Haag)Man23 jaar of ouderOverigInburgeringsexamen behaald</v>
      </c>
      <c r="B1106" s="159" t="s">
        <v>16</v>
      </c>
      <c r="C1106" s="166">
        <v>42887</v>
      </c>
      <c r="D1106" s="159" t="s">
        <v>15</v>
      </c>
      <c r="E1106" s="159" t="s">
        <v>28</v>
      </c>
      <c r="F1106" s="159" t="s">
        <v>27</v>
      </c>
      <c r="G1106" s="159" t="s">
        <v>25</v>
      </c>
      <c r="H1106" s="159" t="s">
        <v>33</v>
      </c>
      <c r="I1106" s="178">
        <v>20</v>
      </c>
      <c r="J1106" s="19"/>
    </row>
    <row r="1107" spans="1:10" x14ac:dyDescent="0.25">
      <c r="A1107" s="65" t="str">
        <f t="shared" si="17"/>
        <v>Cohort 201542887G4 (exclusief Den Haag)Man23 jaar of ouderOverigHeeft geen examen behaald</v>
      </c>
      <c r="B1107" s="159" t="s">
        <v>16</v>
      </c>
      <c r="C1107" s="166">
        <v>42887</v>
      </c>
      <c r="D1107" s="159" t="s">
        <v>15</v>
      </c>
      <c r="E1107" s="159" t="s">
        <v>28</v>
      </c>
      <c r="F1107" s="159" t="s">
        <v>27</v>
      </c>
      <c r="G1107" s="159" t="s">
        <v>25</v>
      </c>
      <c r="H1107" s="159" t="s">
        <v>34</v>
      </c>
      <c r="I1107" s="178">
        <v>210</v>
      </c>
      <c r="J1107" s="19"/>
    </row>
    <row r="1108" spans="1:10" x14ac:dyDescent="0.25">
      <c r="A1108" s="65" t="str">
        <f t="shared" si="17"/>
        <v>Cohort 201542887G4 (exclusief Den Haag)VrouwTotaalTotaalTotaal</v>
      </c>
      <c r="B1108" s="159" t="s">
        <v>16</v>
      </c>
      <c r="C1108" s="166">
        <v>42887</v>
      </c>
      <c r="D1108" s="159" t="s">
        <v>15</v>
      </c>
      <c r="E1108" s="159" t="s">
        <v>29</v>
      </c>
      <c r="F1108" s="159" t="s">
        <v>8</v>
      </c>
      <c r="G1108" s="159" t="s">
        <v>8</v>
      </c>
      <c r="H1108" s="159" t="s">
        <v>8</v>
      </c>
      <c r="I1108" s="178">
        <v>480</v>
      </c>
      <c r="J1108" s="19"/>
    </row>
    <row r="1109" spans="1:10" x14ac:dyDescent="0.25">
      <c r="A1109" s="65" t="str">
        <f t="shared" si="17"/>
        <v>Cohort 201542887G4 (exclusief Den Haag)VrouwTotaalTotaalNT2-examen behaald</v>
      </c>
      <c r="B1109" s="159" t="s">
        <v>16</v>
      </c>
      <c r="C1109" s="166">
        <v>42887</v>
      </c>
      <c r="D1109" s="159" t="s">
        <v>15</v>
      </c>
      <c r="E1109" s="159" t="s">
        <v>29</v>
      </c>
      <c r="F1109" s="159" t="s">
        <v>8</v>
      </c>
      <c r="G1109" s="159" t="s">
        <v>8</v>
      </c>
      <c r="H1109" s="159" t="s">
        <v>32</v>
      </c>
      <c r="I1109" s="178">
        <v>10</v>
      </c>
      <c r="J1109" s="19"/>
    </row>
    <row r="1110" spans="1:10" x14ac:dyDescent="0.25">
      <c r="A1110" s="65" t="str">
        <f t="shared" si="17"/>
        <v>Cohort 201542887G4 (exclusief Den Haag)VrouwTotaalTotaalInburgeringsexamen behaald</v>
      </c>
      <c r="B1110" s="159" t="s">
        <v>16</v>
      </c>
      <c r="C1110" s="166">
        <v>42887</v>
      </c>
      <c r="D1110" s="159" t="s">
        <v>15</v>
      </c>
      <c r="E1110" s="159" t="s">
        <v>29</v>
      </c>
      <c r="F1110" s="159" t="s">
        <v>8</v>
      </c>
      <c r="G1110" s="159" t="s">
        <v>8</v>
      </c>
      <c r="H1110" s="159" t="s">
        <v>33</v>
      </c>
      <c r="I1110" s="178">
        <v>25</v>
      </c>
      <c r="J1110" s="19"/>
    </row>
    <row r="1111" spans="1:10" x14ac:dyDescent="0.25">
      <c r="A1111" s="65" t="str">
        <f t="shared" si="17"/>
        <v>Cohort 201542887G4 (exclusief Den Haag)VrouwTotaalTotaalHeeft geen examen behaald</v>
      </c>
      <c r="B1111" s="159" t="s">
        <v>16</v>
      </c>
      <c r="C1111" s="166">
        <v>42887</v>
      </c>
      <c r="D1111" s="159" t="s">
        <v>15</v>
      </c>
      <c r="E1111" s="159" t="s">
        <v>29</v>
      </c>
      <c r="F1111" s="159" t="s">
        <v>8</v>
      </c>
      <c r="G1111" s="159" t="s">
        <v>8</v>
      </c>
      <c r="H1111" s="159" t="s">
        <v>34</v>
      </c>
      <c r="I1111" s="178">
        <v>445</v>
      </c>
      <c r="J1111" s="19"/>
    </row>
    <row r="1112" spans="1:10" x14ac:dyDescent="0.25">
      <c r="A1112" s="65" t="str">
        <f t="shared" si="17"/>
        <v>Cohort 201542887G4 (exclusief Den Haag)VrouwTotaalSyriëTotaal</v>
      </c>
      <c r="B1112" s="159" t="s">
        <v>16</v>
      </c>
      <c r="C1112" s="166">
        <v>42887</v>
      </c>
      <c r="D1112" s="159" t="s">
        <v>15</v>
      </c>
      <c r="E1112" s="159" t="s">
        <v>29</v>
      </c>
      <c r="F1112" s="159" t="s">
        <v>8</v>
      </c>
      <c r="G1112" s="159" t="s">
        <v>23</v>
      </c>
      <c r="H1112" s="159" t="s">
        <v>8</v>
      </c>
      <c r="I1112" s="178">
        <v>255</v>
      </c>
      <c r="J1112" s="19"/>
    </row>
    <row r="1113" spans="1:10" x14ac:dyDescent="0.25">
      <c r="A1113" s="65" t="str">
        <f t="shared" si="17"/>
        <v>Cohort 201542887G4 (exclusief Den Haag)VrouwTotaalSyriëNT2-examen behaald</v>
      </c>
      <c r="B1113" s="159" t="s">
        <v>16</v>
      </c>
      <c r="C1113" s="166">
        <v>42887</v>
      </c>
      <c r="D1113" s="159" t="s">
        <v>15</v>
      </c>
      <c r="E1113" s="159" t="s">
        <v>29</v>
      </c>
      <c r="F1113" s="159" t="s">
        <v>8</v>
      </c>
      <c r="G1113" s="159" t="s">
        <v>23</v>
      </c>
      <c r="H1113" s="159" t="s">
        <v>32</v>
      </c>
      <c r="I1113" s="178">
        <v>5</v>
      </c>
      <c r="J1113" s="19"/>
    </row>
    <row r="1114" spans="1:10" x14ac:dyDescent="0.25">
      <c r="A1114" s="65" t="str">
        <f t="shared" si="17"/>
        <v>Cohort 201542887G4 (exclusief Den Haag)VrouwTotaalSyriëInburgeringsexamen behaald</v>
      </c>
      <c r="B1114" s="159" t="s">
        <v>16</v>
      </c>
      <c r="C1114" s="166">
        <v>42887</v>
      </c>
      <c r="D1114" s="159" t="s">
        <v>15</v>
      </c>
      <c r="E1114" s="159" t="s">
        <v>29</v>
      </c>
      <c r="F1114" s="159" t="s">
        <v>8</v>
      </c>
      <c r="G1114" s="159" t="s">
        <v>23</v>
      </c>
      <c r="H1114" s="159" t="s">
        <v>33</v>
      </c>
      <c r="I1114" s="178">
        <v>10</v>
      </c>
      <c r="J1114" s="19"/>
    </row>
    <row r="1115" spans="1:10" x14ac:dyDescent="0.25">
      <c r="A1115" s="65" t="str">
        <f t="shared" si="17"/>
        <v>Cohort 201542887G4 (exclusief Den Haag)VrouwTotaalSyriëHeeft geen examen behaald</v>
      </c>
      <c r="B1115" s="159" t="s">
        <v>16</v>
      </c>
      <c r="C1115" s="166">
        <v>42887</v>
      </c>
      <c r="D1115" s="159" t="s">
        <v>15</v>
      </c>
      <c r="E1115" s="159" t="s">
        <v>29</v>
      </c>
      <c r="F1115" s="159" t="s">
        <v>8</v>
      </c>
      <c r="G1115" s="159" t="s">
        <v>23</v>
      </c>
      <c r="H1115" s="159" t="s">
        <v>34</v>
      </c>
      <c r="I1115" s="178">
        <v>240</v>
      </c>
      <c r="J1115" s="19"/>
    </row>
    <row r="1116" spans="1:10" x14ac:dyDescent="0.25">
      <c r="A1116" s="65" t="str">
        <f t="shared" si="17"/>
        <v>Cohort 201542887G4 (exclusief Den Haag)VrouwTotaalEritreaTotaal</v>
      </c>
      <c r="B1116" s="159" t="s">
        <v>16</v>
      </c>
      <c r="C1116" s="166">
        <v>42887</v>
      </c>
      <c r="D1116" s="159" t="s">
        <v>15</v>
      </c>
      <c r="E1116" s="159" t="s">
        <v>29</v>
      </c>
      <c r="F1116" s="159" t="s">
        <v>8</v>
      </c>
      <c r="G1116" s="159" t="s">
        <v>24</v>
      </c>
      <c r="H1116" s="159" t="s">
        <v>8</v>
      </c>
      <c r="I1116" s="178">
        <v>85</v>
      </c>
      <c r="J1116" s="19"/>
    </row>
    <row r="1117" spans="1:10" x14ac:dyDescent="0.25">
      <c r="A1117" s="65" t="str">
        <f t="shared" si="17"/>
        <v>Cohort 201542887G4 (exclusief Den Haag)VrouwTotaalEritreaNT2-examen behaald</v>
      </c>
      <c r="B1117" s="159" t="s">
        <v>16</v>
      </c>
      <c r="C1117" s="166">
        <v>42887</v>
      </c>
      <c r="D1117" s="159" t="s">
        <v>15</v>
      </c>
      <c r="E1117" s="159" t="s">
        <v>29</v>
      </c>
      <c r="F1117" s="159" t="s">
        <v>8</v>
      </c>
      <c r="G1117" s="159" t="s">
        <v>24</v>
      </c>
      <c r="H1117" s="159" t="s">
        <v>32</v>
      </c>
      <c r="I1117" s="178">
        <v>0</v>
      </c>
      <c r="J1117" s="19"/>
    </row>
    <row r="1118" spans="1:10" x14ac:dyDescent="0.25">
      <c r="A1118" s="65" t="str">
        <f t="shared" si="17"/>
        <v>Cohort 201542887G4 (exclusief Den Haag)VrouwTotaalEritreaInburgeringsexamen behaald</v>
      </c>
      <c r="B1118" s="159" t="s">
        <v>16</v>
      </c>
      <c r="C1118" s="166">
        <v>42887</v>
      </c>
      <c r="D1118" s="159" t="s">
        <v>15</v>
      </c>
      <c r="E1118" s="159" t="s">
        <v>29</v>
      </c>
      <c r="F1118" s="159" t="s">
        <v>8</v>
      </c>
      <c r="G1118" s="159" t="s">
        <v>24</v>
      </c>
      <c r="H1118" s="159" t="s">
        <v>33</v>
      </c>
      <c r="I1118" s="178">
        <v>5</v>
      </c>
      <c r="J1118" s="19"/>
    </row>
    <row r="1119" spans="1:10" x14ac:dyDescent="0.25">
      <c r="A1119" s="65" t="str">
        <f t="shared" si="17"/>
        <v>Cohort 201542887G4 (exclusief Den Haag)VrouwTotaalEritreaHeeft geen examen behaald</v>
      </c>
      <c r="B1119" s="159" t="s">
        <v>16</v>
      </c>
      <c r="C1119" s="166">
        <v>42887</v>
      </c>
      <c r="D1119" s="159" t="s">
        <v>15</v>
      </c>
      <c r="E1119" s="159" t="s">
        <v>29</v>
      </c>
      <c r="F1119" s="159" t="s">
        <v>8</v>
      </c>
      <c r="G1119" s="159" t="s">
        <v>24</v>
      </c>
      <c r="H1119" s="159" t="s">
        <v>34</v>
      </c>
      <c r="I1119" s="178">
        <v>80</v>
      </c>
      <c r="J1119" s="19"/>
    </row>
    <row r="1120" spans="1:10" x14ac:dyDescent="0.25">
      <c r="A1120" s="65" t="str">
        <f t="shared" si="17"/>
        <v>Cohort 201542887G4 (exclusief Den Haag)VrouwTotaalOverigTotaal</v>
      </c>
      <c r="B1120" s="159" t="s">
        <v>16</v>
      </c>
      <c r="C1120" s="166">
        <v>42887</v>
      </c>
      <c r="D1120" s="159" t="s">
        <v>15</v>
      </c>
      <c r="E1120" s="159" t="s">
        <v>29</v>
      </c>
      <c r="F1120" s="159" t="s">
        <v>8</v>
      </c>
      <c r="G1120" s="159" t="s">
        <v>25</v>
      </c>
      <c r="H1120" s="159" t="s">
        <v>8</v>
      </c>
      <c r="I1120" s="178">
        <v>140</v>
      </c>
      <c r="J1120" s="19"/>
    </row>
    <row r="1121" spans="1:10" x14ac:dyDescent="0.25">
      <c r="A1121" s="65" t="str">
        <f t="shared" si="17"/>
        <v>Cohort 201542887G4 (exclusief Den Haag)VrouwTotaalOverigNT2-examen behaald</v>
      </c>
      <c r="B1121" s="159" t="s">
        <v>16</v>
      </c>
      <c r="C1121" s="166">
        <v>42887</v>
      </c>
      <c r="D1121" s="159" t="s">
        <v>15</v>
      </c>
      <c r="E1121" s="159" t="s">
        <v>29</v>
      </c>
      <c r="F1121" s="159" t="s">
        <v>8</v>
      </c>
      <c r="G1121" s="159" t="s">
        <v>25</v>
      </c>
      <c r="H1121" s="159" t="s">
        <v>32</v>
      </c>
      <c r="I1121" s="178">
        <v>0</v>
      </c>
      <c r="J1121" s="19"/>
    </row>
    <row r="1122" spans="1:10" x14ac:dyDescent="0.25">
      <c r="A1122" s="65" t="str">
        <f t="shared" si="17"/>
        <v>Cohort 201542887G4 (exclusief Den Haag)VrouwTotaalOverigInburgeringsexamen behaald</v>
      </c>
      <c r="B1122" s="159" t="s">
        <v>16</v>
      </c>
      <c r="C1122" s="166">
        <v>42887</v>
      </c>
      <c r="D1122" s="159" t="s">
        <v>15</v>
      </c>
      <c r="E1122" s="159" t="s">
        <v>29</v>
      </c>
      <c r="F1122" s="159" t="s">
        <v>8</v>
      </c>
      <c r="G1122" s="159" t="s">
        <v>25</v>
      </c>
      <c r="H1122" s="159" t="s">
        <v>33</v>
      </c>
      <c r="I1122" s="178">
        <v>10</v>
      </c>
      <c r="J1122" s="19"/>
    </row>
    <row r="1123" spans="1:10" x14ac:dyDescent="0.25">
      <c r="A1123" s="65" t="str">
        <f t="shared" si="17"/>
        <v>Cohort 201542887G4 (exclusief Den Haag)VrouwTotaalOverigHeeft geen examen behaald</v>
      </c>
      <c r="B1123" s="159" t="s">
        <v>16</v>
      </c>
      <c r="C1123" s="166">
        <v>42887</v>
      </c>
      <c r="D1123" s="159" t="s">
        <v>15</v>
      </c>
      <c r="E1123" s="159" t="s">
        <v>29</v>
      </c>
      <c r="F1123" s="159" t="s">
        <v>8</v>
      </c>
      <c r="G1123" s="159" t="s">
        <v>25</v>
      </c>
      <c r="H1123" s="159" t="s">
        <v>34</v>
      </c>
      <c r="I1123" s="178">
        <v>125</v>
      </c>
      <c r="J1123" s="19"/>
    </row>
    <row r="1124" spans="1:10" x14ac:dyDescent="0.25">
      <c r="A1124" s="65" t="str">
        <f t="shared" si="17"/>
        <v>Cohort 201542887G4 (exclusief Den Haag)Vrouw0 tot 23 jaarTotaalTotaal</v>
      </c>
      <c r="B1124" s="159" t="s">
        <v>16</v>
      </c>
      <c r="C1124" s="166">
        <v>42887</v>
      </c>
      <c r="D1124" s="159" t="s">
        <v>15</v>
      </c>
      <c r="E1124" s="159" t="s">
        <v>29</v>
      </c>
      <c r="F1124" s="159" t="s">
        <v>26</v>
      </c>
      <c r="G1124" s="159" t="s">
        <v>8</v>
      </c>
      <c r="H1124" s="159" t="s">
        <v>8</v>
      </c>
      <c r="I1124" s="178">
        <v>45</v>
      </c>
      <c r="J1124" s="19"/>
    </row>
    <row r="1125" spans="1:10" x14ac:dyDescent="0.25">
      <c r="A1125" s="65" t="str">
        <f t="shared" si="17"/>
        <v>Cohort 201542887G4 (exclusief Den Haag)Vrouw0 tot 23 jaarTotaalNT2-examen behaald</v>
      </c>
      <c r="B1125" s="159" t="s">
        <v>16</v>
      </c>
      <c r="C1125" s="166">
        <v>42887</v>
      </c>
      <c r="D1125" s="159" t="s">
        <v>15</v>
      </c>
      <c r="E1125" s="159" t="s">
        <v>29</v>
      </c>
      <c r="F1125" s="159" t="s">
        <v>26</v>
      </c>
      <c r="G1125" s="159" t="s">
        <v>8</v>
      </c>
      <c r="H1125" s="159" t="s">
        <v>32</v>
      </c>
      <c r="I1125" s="178">
        <v>5</v>
      </c>
      <c r="J1125" s="19"/>
    </row>
    <row r="1126" spans="1:10" x14ac:dyDescent="0.25">
      <c r="A1126" s="65" t="str">
        <f t="shared" si="17"/>
        <v>Cohort 201542887G4 (exclusief Den Haag)Vrouw0 tot 23 jaarTotaalInburgeringsexamen behaald</v>
      </c>
      <c r="B1126" s="159" t="s">
        <v>16</v>
      </c>
      <c r="C1126" s="166">
        <v>42887</v>
      </c>
      <c r="D1126" s="159" t="s">
        <v>15</v>
      </c>
      <c r="E1126" s="159" t="s">
        <v>29</v>
      </c>
      <c r="F1126" s="159" t="s">
        <v>26</v>
      </c>
      <c r="G1126" s="159" t="s">
        <v>8</v>
      </c>
      <c r="H1126" s="159" t="s">
        <v>33</v>
      </c>
      <c r="I1126" s="178">
        <v>5</v>
      </c>
      <c r="J1126" s="19"/>
    </row>
    <row r="1127" spans="1:10" x14ac:dyDescent="0.25">
      <c r="A1127" s="65" t="str">
        <f t="shared" si="17"/>
        <v>Cohort 201542887G4 (exclusief Den Haag)Vrouw0 tot 23 jaarTotaalHeeft geen examen behaald</v>
      </c>
      <c r="B1127" s="159" t="s">
        <v>16</v>
      </c>
      <c r="C1127" s="166">
        <v>42887</v>
      </c>
      <c r="D1127" s="159" t="s">
        <v>15</v>
      </c>
      <c r="E1127" s="159" t="s">
        <v>29</v>
      </c>
      <c r="F1127" s="159" t="s">
        <v>26</v>
      </c>
      <c r="G1127" s="159" t="s">
        <v>8</v>
      </c>
      <c r="H1127" s="159" t="s">
        <v>34</v>
      </c>
      <c r="I1127" s="178">
        <v>40</v>
      </c>
      <c r="J1127" s="19"/>
    </row>
    <row r="1128" spans="1:10" x14ac:dyDescent="0.25">
      <c r="A1128" s="65" t="str">
        <f t="shared" si="17"/>
        <v>Cohort 201542887G4 (exclusief Den Haag)Vrouw0 tot 23 jaarSyriëTotaal</v>
      </c>
      <c r="B1128" s="159" t="s">
        <v>16</v>
      </c>
      <c r="C1128" s="166">
        <v>42887</v>
      </c>
      <c r="D1128" s="159" t="s">
        <v>15</v>
      </c>
      <c r="E1128" s="159" t="s">
        <v>29</v>
      </c>
      <c r="F1128" s="159" t="s">
        <v>26</v>
      </c>
      <c r="G1128" s="159" t="s">
        <v>23</v>
      </c>
      <c r="H1128" s="159" t="s">
        <v>8</v>
      </c>
      <c r="I1128" s="178">
        <v>25</v>
      </c>
      <c r="J1128" s="19"/>
    </row>
    <row r="1129" spans="1:10" x14ac:dyDescent="0.25">
      <c r="A1129" s="65" t="str">
        <f t="shared" si="17"/>
        <v>Cohort 201542887G4 (exclusief Den Haag)Vrouw0 tot 23 jaarSyriëNT2-examen behaald</v>
      </c>
      <c r="B1129" s="159" t="s">
        <v>16</v>
      </c>
      <c r="C1129" s="166">
        <v>42887</v>
      </c>
      <c r="D1129" s="159" t="s">
        <v>15</v>
      </c>
      <c r="E1129" s="159" t="s">
        <v>29</v>
      </c>
      <c r="F1129" s="159" t="s">
        <v>26</v>
      </c>
      <c r="G1129" s="159" t="s">
        <v>23</v>
      </c>
      <c r="H1129" s="159" t="s">
        <v>32</v>
      </c>
      <c r="I1129" s="178">
        <v>5</v>
      </c>
      <c r="J1129" s="19"/>
    </row>
    <row r="1130" spans="1:10" x14ac:dyDescent="0.25">
      <c r="A1130" s="65" t="str">
        <f t="shared" si="17"/>
        <v>Cohort 201542887G4 (exclusief Den Haag)Vrouw0 tot 23 jaarSyriëInburgeringsexamen behaald</v>
      </c>
      <c r="B1130" s="159" t="s">
        <v>16</v>
      </c>
      <c r="C1130" s="166">
        <v>42887</v>
      </c>
      <c r="D1130" s="159" t="s">
        <v>15</v>
      </c>
      <c r="E1130" s="159" t="s">
        <v>29</v>
      </c>
      <c r="F1130" s="159" t="s">
        <v>26</v>
      </c>
      <c r="G1130" s="159" t="s">
        <v>23</v>
      </c>
      <c r="H1130" s="159" t="s">
        <v>33</v>
      </c>
      <c r="I1130" s="178">
        <v>0</v>
      </c>
      <c r="J1130" s="19"/>
    </row>
    <row r="1131" spans="1:10" x14ac:dyDescent="0.25">
      <c r="A1131" s="65" t="str">
        <f t="shared" si="17"/>
        <v>Cohort 201542887G4 (exclusief Den Haag)Vrouw0 tot 23 jaarSyriëHeeft geen examen behaald</v>
      </c>
      <c r="B1131" s="159" t="s">
        <v>16</v>
      </c>
      <c r="C1131" s="166">
        <v>42887</v>
      </c>
      <c r="D1131" s="159" t="s">
        <v>15</v>
      </c>
      <c r="E1131" s="159" t="s">
        <v>29</v>
      </c>
      <c r="F1131" s="159" t="s">
        <v>26</v>
      </c>
      <c r="G1131" s="159" t="s">
        <v>23</v>
      </c>
      <c r="H1131" s="159" t="s">
        <v>34</v>
      </c>
      <c r="I1131" s="178">
        <v>20</v>
      </c>
      <c r="J1131" s="19"/>
    </row>
    <row r="1132" spans="1:10" x14ac:dyDescent="0.25">
      <c r="A1132" s="65" t="str">
        <f t="shared" si="17"/>
        <v>Cohort 201542887G4 (exclusief Den Haag)Vrouw0 tot 23 jaarEritreaTotaal</v>
      </c>
      <c r="B1132" s="159" t="s">
        <v>16</v>
      </c>
      <c r="C1132" s="166">
        <v>42887</v>
      </c>
      <c r="D1132" s="159" t="s">
        <v>15</v>
      </c>
      <c r="E1132" s="159" t="s">
        <v>29</v>
      </c>
      <c r="F1132" s="159" t="s">
        <v>26</v>
      </c>
      <c r="G1132" s="159" t="s">
        <v>24</v>
      </c>
      <c r="H1132" s="159" t="s">
        <v>8</v>
      </c>
      <c r="I1132" s="178">
        <v>10</v>
      </c>
      <c r="J1132" s="19"/>
    </row>
    <row r="1133" spans="1:10" x14ac:dyDescent="0.25">
      <c r="A1133" s="65" t="str">
        <f t="shared" si="17"/>
        <v>Cohort 201542887G4 (exclusief Den Haag)Vrouw0 tot 23 jaarEritreaNT2-examen behaald</v>
      </c>
      <c r="B1133" s="159" t="s">
        <v>16</v>
      </c>
      <c r="C1133" s="166">
        <v>42887</v>
      </c>
      <c r="D1133" s="159" t="s">
        <v>15</v>
      </c>
      <c r="E1133" s="159" t="s">
        <v>29</v>
      </c>
      <c r="F1133" s="159" t="s">
        <v>26</v>
      </c>
      <c r="G1133" s="159" t="s">
        <v>24</v>
      </c>
      <c r="H1133" s="159" t="s">
        <v>32</v>
      </c>
      <c r="I1133" s="178">
        <v>0</v>
      </c>
      <c r="J1133" s="19"/>
    </row>
    <row r="1134" spans="1:10" x14ac:dyDescent="0.25">
      <c r="A1134" s="65" t="str">
        <f t="shared" si="17"/>
        <v>Cohort 201542887G4 (exclusief Den Haag)Vrouw0 tot 23 jaarEritreaInburgeringsexamen behaald</v>
      </c>
      <c r="B1134" s="159" t="s">
        <v>16</v>
      </c>
      <c r="C1134" s="166">
        <v>42887</v>
      </c>
      <c r="D1134" s="159" t="s">
        <v>15</v>
      </c>
      <c r="E1134" s="159" t="s">
        <v>29</v>
      </c>
      <c r="F1134" s="159" t="s">
        <v>26</v>
      </c>
      <c r="G1134" s="159" t="s">
        <v>24</v>
      </c>
      <c r="H1134" s="159" t="s">
        <v>33</v>
      </c>
      <c r="I1134" s="178">
        <v>0</v>
      </c>
      <c r="J1134" s="19"/>
    </row>
    <row r="1135" spans="1:10" x14ac:dyDescent="0.25">
      <c r="A1135" s="65" t="str">
        <f t="shared" si="17"/>
        <v>Cohort 201542887G4 (exclusief Den Haag)Vrouw0 tot 23 jaarEritreaHeeft geen examen behaald</v>
      </c>
      <c r="B1135" s="159" t="s">
        <v>16</v>
      </c>
      <c r="C1135" s="166">
        <v>42887</v>
      </c>
      <c r="D1135" s="159" t="s">
        <v>15</v>
      </c>
      <c r="E1135" s="159" t="s">
        <v>29</v>
      </c>
      <c r="F1135" s="159" t="s">
        <v>26</v>
      </c>
      <c r="G1135" s="159" t="s">
        <v>24</v>
      </c>
      <c r="H1135" s="159" t="s">
        <v>34</v>
      </c>
      <c r="I1135" s="178">
        <v>5</v>
      </c>
      <c r="J1135" s="19"/>
    </row>
    <row r="1136" spans="1:10" x14ac:dyDescent="0.25">
      <c r="A1136" s="65" t="str">
        <f t="shared" si="17"/>
        <v>Cohort 201542887G4 (exclusief Den Haag)Vrouw0 tot 23 jaarOverigTotaal</v>
      </c>
      <c r="B1136" s="159" t="s">
        <v>16</v>
      </c>
      <c r="C1136" s="166">
        <v>42887</v>
      </c>
      <c r="D1136" s="159" t="s">
        <v>15</v>
      </c>
      <c r="E1136" s="159" t="s">
        <v>29</v>
      </c>
      <c r="F1136" s="159" t="s">
        <v>26</v>
      </c>
      <c r="G1136" s="159" t="s">
        <v>25</v>
      </c>
      <c r="H1136" s="159" t="s">
        <v>8</v>
      </c>
      <c r="I1136" s="178">
        <v>10</v>
      </c>
      <c r="J1136" s="19"/>
    </row>
    <row r="1137" spans="1:10" x14ac:dyDescent="0.25">
      <c r="A1137" s="65" t="str">
        <f t="shared" si="17"/>
        <v>Cohort 201542887G4 (exclusief Den Haag)Vrouw0 tot 23 jaarOverigNT2-examen behaald</v>
      </c>
      <c r="B1137" s="159" t="s">
        <v>16</v>
      </c>
      <c r="C1137" s="166">
        <v>42887</v>
      </c>
      <c r="D1137" s="159" t="s">
        <v>15</v>
      </c>
      <c r="E1137" s="159" t="s">
        <v>29</v>
      </c>
      <c r="F1137" s="159" t="s">
        <v>26</v>
      </c>
      <c r="G1137" s="159" t="s">
        <v>25</v>
      </c>
      <c r="H1137" s="159" t="s">
        <v>32</v>
      </c>
      <c r="I1137" s="178">
        <v>0</v>
      </c>
      <c r="J1137" s="19"/>
    </row>
    <row r="1138" spans="1:10" x14ac:dyDescent="0.25">
      <c r="A1138" s="65" t="str">
        <f t="shared" si="17"/>
        <v>Cohort 201542887G4 (exclusief Den Haag)Vrouw0 tot 23 jaarOverigInburgeringsexamen behaald</v>
      </c>
      <c r="B1138" s="159" t="s">
        <v>16</v>
      </c>
      <c r="C1138" s="166">
        <v>42887</v>
      </c>
      <c r="D1138" s="159" t="s">
        <v>15</v>
      </c>
      <c r="E1138" s="159" t="s">
        <v>29</v>
      </c>
      <c r="F1138" s="159" t="s">
        <v>26</v>
      </c>
      <c r="G1138" s="159" t="s">
        <v>25</v>
      </c>
      <c r="H1138" s="159" t="s">
        <v>33</v>
      </c>
      <c r="I1138" s="178">
        <v>0</v>
      </c>
      <c r="J1138" s="19"/>
    </row>
    <row r="1139" spans="1:10" x14ac:dyDescent="0.25">
      <c r="A1139" s="65" t="str">
        <f t="shared" si="17"/>
        <v>Cohort 201542887G4 (exclusief Den Haag)Vrouw0 tot 23 jaarOverigHeeft geen examen behaald</v>
      </c>
      <c r="B1139" s="159" t="s">
        <v>16</v>
      </c>
      <c r="C1139" s="166">
        <v>42887</v>
      </c>
      <c r="D1139" s="159" t="s">
        <v>15</v>
      </c>
      <c r="E1139" s="159" t="s">
        <v>29</v>
      </c>
      <c r="F1139" s="159" t="s">
        <v>26</v>
      </c>
      <c r="G1139" s="159" t="s">
        <v>25</v>
      </c>
      <c r="H1139" s="159" t="s">
        <v>34</v>
      </c>
      <c r="I1139" s="178">
        <v>10</v>
      </c>
      <c r="J1139" s="19"/>
    </row>
    <row r="1140" spans="1:10" x14ac:dyDescent="0.25">
      <c r="A1140" s="65" t="str">
        <f t="shared" si="17"/>
        <v>Cohort 201542887G4 (exclusief Den Haag)Vrouw23 jaar of ouderTotaalTotaal</v>
      </c>
      <c r="B1140" s="159" t="s">
        <v>16</v>
      </c>
      <c r="C1140" s="166">
        <v>42887</v>
      </c>
      <c r="D1140" s="159" t="s">
        <v>15</v>
      </c>
      <c r="E1140" s="159" t="s">
        <v>29</v>
      </c>
      <c r="F1140" s="159" t="s">
        <v>27</v>
      </c>
      <c r="G1140" s="159" t="s">
        <v>8</v>
      </c>
      <c r="H1140" s="159" t="s">
        <v>8</v>
      </c>
      <c r="I1140" s="178">
        <v>435</v>
      </c>
      <c r="J1140" s="19"/>
    </row>
    <row r="1141" spans="1:10" x14ac:dyDescent="0.25">
      <c r="A1141" s="65" t="str">
        <f t="shared" si="17"/>
        <v>Cohort 201542887G4 (exclusief Den Haag)Vrouw23 jaar of ouderTotaalNT2-examen behaald</v>
      </c>
      <c r="B1141" s="159" t="s">
        <v>16</v>
      </c>
      <c r="C1141" s="166">
        <v>42887</v>
      </c>
      <c r="D1141" s="159" t="s">
        <v>15</v>
      </c>
      <c r="E1141" s="159" t="s">
        <v>29</v>
      </c>
      <c r="F1141" s="159" t="s">
        <v>27</v>
      </c>
      <c r="G1141" s="159" t="s">
        <v>8</v>
      </c>
      <c r="H1141" s="159" t="s">
        <v>32</v>
      </c>
      <c r="I1141" s="178">
        <v>5</v>
      </c>
      <c r="J1141" s="19"/>
    </row>
    <row r="1142" spans="1:10" x14ac:dyDescent="0.25">
      <c r="A1142" s="65" t="str">
        <f t="shared" si="17"/>
        <v>Cohort 201542887G4 (exclusief Den Haag)Vrouw23 jaar of ouderTotaalInburgeringsexamen behaald</v>
      </c>
      <c r="B1142" s="159" t="s">
        <v>16</v>
      </c>
      <c r="C1142" s="166">
        <v>42887</v>
      </c>
      <c r="D1142" s="159" t="s">
        <v>15</v>
      </c>
      <c r="E1142" s="159" t="s">
        <v>29</v>
      </c>
      <c r="F1142" s="159" t="s">
        <v>27</v>
      </c>
      <c r="G1142" s="159" t="s">
        <v>8</v>
      </c>
      <c r="H1142" s="159" t="s">
        <v>33</v>
      </c>
      <c r="I1142" s="178">
        <v>20</v>
      </c>
      <c r="J1142" s="19"/>
    </row>
    <row r="1143" spans="1:10" x14ac:dyDescent="0.25">
      <c r="A1143" s="65" t="str">
        <f t="shared" si="17"/>
        <v>Cohort 201542887G4 (exclusief Den Haag)Vrouw23 jaar of ouderTotaalHeeft geen examen behaald</v>
      </c>
      <c r="B1143" s="159" t="s">
        <v>16</v>
      </c>
      <c r="C1143" s="166">
        <v>42887</v>
      </c>
      <c r="D1143" s="159" t="s">
        <v>15</v>
      </c>
      <c r="E1143" s="159" t="s">
        <v>29</v>
      </c>
      <c r="F1143" s="159" t="s">
        <v>27</v>
      </c>
      <c r="G1143" s="159" t="s">
        <v>8</v>
      </c>
      <c r="H1143" s="159" t="s">
        <v>34</v>
      </c>
      <c r="I1143" s="178">
        <v>410</v>
      </c>
      <c r="J1143" s="19"/>
    </row>
    <row r="1144" spans="1:10" x14ac:dyDescent="0.25">
      <c r="A1144" s="65" t="str">
        <f t="shared" si="17"/>
        <v>Cohort 201542887G4 (exclusief Den Haag)Vrouw23 jaar of ouderSyriëTotaal</v>
      </c>
      <c r="B1144" s="159" t="s">
        <v>16</v>
      </c>
      <c r="C1144" s="166">
        <v>42887</v>
      </c>
      <c r="D1144" s="159" t="s">
        <v>15</v>
      </c>
      <c r="E1144" s="159" t="s">
        <v>29</v>
      </c>
      <c r="F1144" s="159" t="s">
        <v>27</v>
      </c>
      <c r="G1144" s="159" t="s">
        <v>23</v>
      </c>
      <c r="H1144" s="159" t="s">
        <v>8</v>
      </c>
      <c r="I1144" s="178">
        <v>230</v>
      </c>
      <c r="J1144" s="19"/>
    </row>
    <row r="1145" spans="1:10" x14ac:dyDescent="0.25">
      <c r="A1145" s="65" t="str">
        <f t="shared" si="17"/>
        <v>Cohort 201542887G4 (exclusief Den Haag)Vrouw23 jaar of ouderSyriëNT2-examen behaald</v>
      </c>
      <c r="B1145" s="159" t="s">
        <v>16</v>
      </c>
      <c r="C1145" s="166">
        <v>42887</v>
      </c>
      <c r="D1145" s="159" t="s">
        <v>15</v>
      </c>
      <c r="E1145" s="159" t="s">
        <v>29</v>
      </c>
      <c r="F1145" s="159" t="s">
        <v>27</v>
      </c>
      <c r="G1145" s="159" t="s">
        <v>23</v>
      </c>
      <c r="H1145" s="159" t="s">
        <v>32</v>
      </c>
      <c r="I1145" s="178">
        <v>0</v>
      </c>
      <c r="J1145" s="19"/>
    </row>
    <row r="1146" spans="1:10" x14ac:dyDescent="0.25">
      <c r="A1146" s="65" t="str">
        <f t="shared" si="17"/>
        <v>Cohort 201542887G4 (exclusief Den Haag)Vrouw23 jaar of ouderSyriëInburgeringsexamen behaald</v>
      </c>
      <c r="B1146" s="159" t="s">
        <v>16</v>
      </c>
      <c r="C1146" s="166">
        <v>42887</v>
      </c>
      <c r="D1146" s="159" t="s">
        <v>15</v>
      </c>
      <c r="E1146" s="159" t="s">
        <v>29</v>
      </c>
      <c r="F1146" s="159" t="s">
        <v>27</v>
      </c>
      <c r="G1146" s="159" t="s">
        <v>23</v>
      </c>
      <c r="H1146" s="159" t="s">
        <v>33</v>
      </c>
      <c r="I1146" s="178">
        <v>10</v>
      </c>
      <c r="J1146" s="19"/>
    </row>
    <row r="1147" spans="1:10" x14ac:dyDescent="0.25">
      <c r="A1147" s="65" t="str">
        <f t="shared" si="17"/>
        <v>Cohort 201542887G4 (exclusief Den Haag)Vrouw23 jaar of ouderSyriëHeeft geen examen behaald</v>
      </c>
      <c r="B1147" s="159" t="s">
        <v>16</v>
      </c>
      <c r="C1147" s="166">
        <v>42887</v>
      </c>
      <c r="D1147" s="159" t="s">
        <v>15</v>
      </c>
      <c r="E1147" s="159" t="s">
        <v>29</v>
      </c>
      <c r="F1147" s="159" t="s">
        <v>27</v>
      </c>
      <c r="G1147" s="159" t="s">
        <v>23</v>
      </c>
      <c r="H1147" s="159" t="s">
        <v>34</v>
      </c>
      <c r="I1147" s="178">
        <v>220</v>
      </c>
      <c r="J1147" s="19"/>
    </row>
    <row r="1148" spans="1:10" x14ac:dyDescent="0.25">
      <c r="A1148" s="65" t="str">
        <f t="shared" si="17"/>
        <v>Cohort 201542887G4 (exclusief Den Haag)Vrouw23 jaar of ouderEritreaTotaal</v>
      </c>
      <c r="B1148" s="159" t="s">
        <v>16</v>
      </c>
      <c r="C1148" s="166">
        <v>42887</v>
      </c>
      <c r="D1148" s="159" t="s">
        <v>15</v>
      </c>
      <c r="E1148" s="159" t="s">
        <v>29</v>
      </c>
      <c r="F1148" s="159" t="s">
        <v>27</v>
      </c>
      <c r="G1148" s="159" t="s">
        <v>24</v>
      </c>
      <c r="H1148" s="159" t="s">
        <v>8</v>
      </c>
      <c r="I1148" s="178">
        <v>75</v>
      </c>
      <c r="J1148" s="19"/>
    </row>
    <row r="1149" spans="1:10" x14ac:dyDescent="0.25">
      <c r="A1149" s="65" t="str">
        <f t="shared" si="17"/>
        <v>Cohort 201542887G4 (exclusief Den Haag)Vrouw23 jaar of ouderEritreaNT2-examen behaald</v>
      </c>
      <c r="B1149" s="159" t="s">
        <v>16</v>
      </c>
      <c r="C1149" s="166">
        <v>42887</v>
      </c>
      <c r="D1149" s="159" t="s">
        <v>15</v>
      </c>
      <c r="E1149" s="159" t="s">
        <v>29</v>
      </c>
      <c r="F1149" s="159" t="s">
        <v>27</v>
      </c>
      <c r="G1149" s="159" t="s">
        <v>24</v>
      </c>
      <c r="H1149" s="159" t="s">
        <v>32</v>
      </c>
      <c r="I1149" s="178">
        <v>0</v>
      </c>
      <c r="J1149" s="19"/>
    </row>
    <row r="1150" spans="1:10" x14ac:dyDescent="0.25">
      <c r="A1150" s="65" t="str">
        <f t="shared" si="17"/>
        <v>Cohort 201542887G4 (exclusief Den Haag)Vrouw23 jaar of ouderEritreaInburgeringsexamen behaald</v>
      </c>
      <c r="B1150" s="159" t="s">
        <v>16</v>
      </c>
      <c r="C1150" s="166">
        <v>42887</v>
      </c>
      <c r="D1150" s="159" t="s">
        <v>15</v>
      </c>
      <c r="E1150" s="159" t="s">
        <v>29</v>
      </c>
      <c r="F1150" s="159" t="s">
        <v>27</v>
      </c>
      <c r="G1150" s="159" t="s">
        <v>24</v>
      </c>
      <c r="H1150" s="159" t="s">
        <v>33</v>
      </c>
      <c r="I1150" s="178">
        <v>0</v>
      </c>
      <c r="J1150" s="19"/>
    </row>
    <row r="1151" spans="1:10" x14ac:dyDescent="0.25">
      <c r="A1151" s="65" t="str">
        <f t="shared" si="17"/>
        <v>Cohort 201542887G4 (exclusief Den Haag)Vrouw23 jaar of ouderEritreaHeeft geen examen behaald</v>
      </c>
      <c r="B1151" s="159" t="s">
        <v>16</v>
      </c>
      <c r="C1151" s="166">
        <v>42887</v>
      </c>
      <c r="D1151" s="159" t="s">
        <v>15</v>
      </c>
      <c r="E1151" s="159" t="s">
        <v>29</v>
      </c>
      <c r="F1151" s="159" t="s">
        <v>27</v>
      </c>
      <c r="G1151" s="159" t="s">
        <v>24</v>
      </c>
      <c r="H1151" s="159" t="s">
        <v>34</v>
      </c>
      <c r="I1151" s="178">
        <v>75</v>
      </c>
      <c r="J1151" s="19"/>
    </row>
    <row r="1152" spans="1:10" x14ac:dyDescent="0.25">
      <c r="A1152" s="65" t="str">
        <f t="shared" si="17"/>
        <v>Cohort 201542887G4 (exclusief Den Haag)Vrouw23 jaar of ouderOverigTotaal</v>
      </c>
      <c r="B1152" s="159" t="s">
        <v>16</v>
      </c>
      <c r="C1152" s="166">
        <v>42887</v>
      </c>
      <c r="D1152" s="159" t="s">
        <v>15</v>
      </c>
      <c r="E1152" s="159" t="s">
        <v>29</v>
      </c>
      <c r="F1152" s="159" t="s">
        <v>27</v>
      </c>
      <c r="G1152" s="159" t="s">
        <v>25</v>
      </c>
      <c r="H1152" s="159" t="s">
        <v>8</v>
      </c>
      <c r="I1152" s="178">
        <v>130</v>
      </c>
      <c r="J1152" s="19"/>
    </row>
    <row r="1153" spans="1:10" x14ac:dyDescent="0.25">
      <c r="A1153" s="65" t="str">
        <f t="shared" si="17"/>
        <v>Cohort 201542887G4 (exclusief Den Haag)Vrouw23 jaar of ouderOverigNT2-examen behaald</v>
      </c>
      <c r="B1153" s="159" t="s">
        <v>16</v>
      </c>
      <c r="C1153" s="166">
        <v>42887</v>
      </c>
      <c r="D1153" s="159" t="s">
        <v>15</v>
      </c>
      <c r="E1153" s="159" t="s">
        <v>29</v>
      </c>
      <c r="F1153" s="159" t="s">
        <v>27</v>
      </c>
      <c r="G1153" s="159" t="s">
        <v>25</v>
      </c>
      <c r="H1153" s="159" t="s">
        <v>32</v>
      </c>
      <c r="I1153" s="178">
        <v>0</v>
      </c>
      <c r="J1153" s="19"/>
    </row>
    <row r="1154" spans="1:10" x14ac:dyDescent="0.25">
      <c r="A1154" s="65" t="str">
        <f t="shared" si="17"/>
        <v>Cohort 201542887G4 (exclusief Den Haag)Vrouw23 jaar of ouderOverigInburgeringsexamen behaald</v>
      </c>
      <c r="B1154" s="159" t="s">
        <v>16</v>
      </c>
      <c r="C1154" s="166">
        <v>42887</v>
      </c>
      <c r="D1154" s="159" t="s">
        <v>15</v>
      </c>
      <c r="E1154" s="159" t="s">
        <v>29</v>
      </c>
      <c r="F1154" s="159" t="s">
        <v>27</v>
      </c>
      <c r="G1154" s="159" t="s">
        <v>25</v>
      </c>
      <c r="H1154" s="159" t="s">
        <v>33</v>
      </c>
      <c r="I1154" s="178">
        <v>10</v>
      </c>
      <c r="J1154" s="19"/>
    </row>
    <row r="1155" spans="1:10" x14ac:dyDescent="0.25">
      <c r="A1155" s="65" t="str">
        <f t="shared" si="17"/>
        <v>Cohort 201542887G4 (exclusief Den Haag)Vrouw23 jaar of ouderOverigHeeft geen examen behaald</v>
      </c>
      <c r="B1155" s="159" t="s">
        <v>16</v>
      </c>
      <c r="C1155" s="166">
        <v>42887</v>
      </c>
      <c r="D1155" s="159" t="s">
        <v>15</v>
      </c>
      <c r="E1155" s="159" t="s">
        <v>29</v>
      </c>
      <c r="F1155" s="159" t="s">
        <v>27</v>
      </c>
      <c r="G1155" s="159" t="s">
        <v>25</v>
      </c>
      <c r="H1155" s="159" t="s">
        <v>34</v>
      </c>
      <c r="I1155" s="178">
        <v>115</v>
      </c>
      <c r="J1155" s="19"/>
    </row>
    <row r="1156" spans="1:10" x14ac:dyDescent="0.25">
      <c r="A1156" s="65" t="str">
        <f t="shared" si="17"/>
        <v>Cohort 201642522Den HaagTotaalTotaalTotaalTotaal</v>
      </c>
      <c r="B1156" s="159" t="s">
        <v>17</v>
      </c>
      <c r="C1156" s="166">
        <v>42522</v>
      </c>
      <c r="D1156" s="159" t="s">
        <v>7</v>
      </c>
      <c r="E1156" s="159" t="s">
        <v>8</v>
      </c>
      <c r="F1156" s="159" t="s">
        <v>8</v>
      </c>
      <c r="G1156" s="159" t="s">
        <v>8</v>
      </c>
      <c r="H1156" s="159" t="s">
        <v>8</v>
      </c>
      <c r="I1156" s="178">
        <v>390</v>
      </c>
      <c r="J1156" s="19"/>
    </row>
    <row r="1157" spans="1:10" x14ac:dyDescent="0.25">
      <c r="A1157" s="65" t="str">
        <f t="shared" ref="A1157:A1220" si="18">B1157&amp;C1157&amp;D1157&amp;E1157&amp;F1157&amp;G1157&amp;H1157</f>
        <v>Cohort 201642522Den HaagTotaalTotaalTotaalNT2-examen behaald</v>
      </c>
      <c r="B1157" s="159" t="s">
        <v>17</v>
      </c>
      <c r="C1157" s="166">
        <v>42522</v>
      </c>
      <c r="D1157" s="159" t="s">
        <v>7</v>
      </c>
      <c r="E1157" s="159" t="s">
        <v>8</v>
      </c>
      <c r="F1157" s="159" t="s">
        <v>8</v>
      </c>
      <c r="G1157" s="159" t="s">
        <v>8</v>
      </c>
      <c r="H1157" s="159" t="s">
        <v>32</v>
      </c>
      <c r="I1157" s="178">
        <v>0</v>
      </c>
      <c r="J1157" s="19"/>
    </row>
    <row r="1158" spans="1:10" x14ac:dyDescent="0.25">
      <c r="A1158" s="65" t="str">
        <f t="shared" si="18"/>
        <v>Cohort 201642522Den HaagTotaalTotaalTotaalInburgeringsexamen behaald</v>
      </c>
      <c r="B1158" s="159" t="s">
        <v>17</v>
      </c>
      <c r="C1158" s="166">
        <v>42522</v>
      </c>
      <c r="D1158" s="159" t="s">
        <v>7</v>
      </c>
      <c r="E1158" s="159" t="s">
        <v>8</v>
      </c>
      <c r="F1158" s="159" t="s">
        <v>8</v>
      </c>
      <c r="G1158" s="159" t="s">
        <v>8</v>
      </c>
      <c r="H1158" s="159" t="s">
        <v>33</v>
      </c>
      <c r="I1158" s="178">
        <v>0</v>
      </c>
      <c r="J1158" s="19"/>
    </row>
    <row r="1159" spans="1:10" x14ac:dyDescent="0.25">
      <c r="A1159" s="65" t="str">
        <f t="shared" si="18"/>
        <v>Cohort 201642522Den HaagTotaalTotaalTotaalHeeft geen examen behaald</v>
      </c>
      <c r="B1159" s="159" t="s">
        <v>17</v>
      </c>
      <c r="C1159" s="166">
        <v>42522</v>
      </c>
      <c r="D1159" s="159" t="s">
        <v>7</v>
      </c>
      <c r="E1159" s="159" t="s">
        <v>8</v>
      </c>
      <c r="F1159" s="159" t="s">
        <v>8</v>
      </c>
      <c r="G1159" s="159" t="s">
        <v>8</v>
      </c>
      <c r="H1159" s="159" t="s">
        <v>34</v>
      </c>
      <c r="I1159" s="178">
        <v>390</v>
      </c>
      <c r="J1159" s="19"/>
    </row>
    <row r="1160" spans="1:10" x14ac:dyDescent="0.25">
      <c r="A1160" s="65" t="str">
        <f t="shared" si="18"/>
        <v>Cohort 201642522Den HaagTotaalTotaalSyriëTotaal</v>
      </c>
      <c r="B1160" s="159" t="s">
        <v>17</v>
      </c>
      <c r="C1160" s="166">
        <v>42522</v>
      </c>
      <c r="D1160" s="159" t="s">
        <v>7</v>
      </c>
      <c r="E1160" s="159" t="s">
        <v>8</v>
      </c>
      <c r="F1160" s="159" t="s">
        <v>8</v>
      </c>
      <c r="G1160" s="159" t="s">
        <v>23</v>
      </c>
      <c r="H1160" s="159" t="s">
        <v>8</v>
      </c>
      <c r="I1160" s="178">
        <v>145</v>
      </c>
      <c r="J1160" s="19"/>
    </row>
    <row r="1161" spans="1:10" x14ac:dyDescent="0.25">
      <c r="A1161" s="65" t="str">
        <f t="shared" si="18"/>
        <v>Cohort 201642522Den HaagTotaalTotaalSyriëNT2-examen behaald</v>
      </c>
      <c r="B1161" s="159" t="s">
        <v>17</v>
      </c>
      <c r="C1161" s="166">
        <v>42522</v>
      </c>
      <c r="D1161" s="159" t="s">
        <v>7</v>
      </c>
      <c r="E1161" s="159" t="s">
        <v>8</v>
      </c>
      <c r="F1161" s="159" t="s">
        <v>8</v>
      </c>
      <c r="G1161" s="159" t="s">
        <v>23</v>
      </c>
      <c r="H1161" s="159" t="s">
        <v>32</v>
      </c>
      <c r="I1161" s="178">
        <v>0</v>
      </c>
      <c r="J1161" s="19"/>
    </row>
    <row r="1162" spans="1:10" x14ac:dyDescent="0.25">
      <c r="A1162" s="65" t="str">
        <f t="shared" si="18"/>
        <v>Cohort 201642522Den HaagTotaalTotaalSyriëInburgeringsexamen behaald</v>
      </c>
      <c r="B1162" s="159" t="s">
        <v>17</v>
      </c>
      <c r="C1162" s="166">
        <v>42522</v>
      </c>
      <c r="D1162" s="159" t="s">
        <v>7</v>
      </c>
      <c r="E1162" s="159" t="s">
        <v>8</v>
      </c>
      <c r="F1162" s="159" t="s">
        <v>8</v>
      </c>
      <c r="G1162" s="159" t="s">
        <v>23</v>
      </c>
      <c r="H1162" s="159" t="s">
        <v>33</v>
      </c>
      <c r="I1162" s="178">
        <v>0</v>
      </c>
      <c r="J1162" s="19"/>
    </row>
    <row r="1163" spans="1:10" x14ac:dyDescent="0.25">
      <c r="A1163" s="65" t="str">
        <f t="shared" si="18"/>
        <v>Cohort 201642522Den HaagTotaalTotaalSyriëHeeft geen examen behaald</v>
      </c>
      <c r="B1163" s="159" t="s">
        <v>17</v>
      </c>
      <c r="C1163" s="166">
        <v>42522</v>
      </c>
      <c r="D1163" s="159" t="s">
        <v>7</v>
      </c>
      <c r="E1163" s="159" t="s">
        <v>8</v>
      </c>
      <c r="F1163" s="159" t="s">
        <v>8</v>
      </c>
      <c r="G1163" s="159" t="s">
        <v>23</v>
      </c>
      <c r="H1163" s="159" t="s">
        <v>34</v>
      </c>
      <c r="I1163" s="178">
        <v>145</v>
      </c>
      <c r="J1163" s="19"/>
    </row>
    <row r="1164" spans="1:10" x14ac:dyDescent="0.25">
      <c r="A1164" s="65" t="str">
        <f t="shared" si="18"/>
        <v>Cohort 201642522Den HaagTotaalTotaalEritreaTotaal</v>
      </c>
      <c r="B1164" s="159" t="s">
        <v>17</v>
      </c>
      <c r="C1164" s="166">
        <v>42522</v>
      </c>
      <c r="D1164" s="159" t="s">
        <v>7</v>
      </c>
      <c r="E1164" s="159" t="s">
        <v>8</v>
      </c>
      <c r="F1164" s="159" t="s">
        <v>8</v>
      </c>
      <c r="G1164" s="159" t="s">
        <v>24</v>
      </c>
      <c r="H1164" s="159" t="s">
        <v>8</v>
      </c>
      <c r="I1164" s="178">
        <v>185</v>
      </c>
      <c r="J1164" s="19"/>
    </row>
    <row r="1165" spans="1:10" x14ac:dyDescent="0.25">
      <c r="A1165" s="65" t="str">
        <f t="shared" si="18"/>
        <v>Cohort 201642522Den HaagTotaalTotaalEritreaNT2-examen behaald</v>
      </c>
      <c r="B1165" s="159" t="s">
        <v>17</v>
      </c>
      <c r="C1165" s="166">
        <v>42522</v>
      </c>
      <c r="D1165" s="159" t="s">
        <v>7</v>
      </c>
      <c r="E1165" s="159" t="s">
        <v>8</v>
      </c>
      <c r="F1165" s="159" t="s">
        <v>8</v>
      </c>
      <c r="G1165" s="159" t="s">
        <v>24</v>
      </c>
      <c r="H1165" s="159" t="s">
        <v>32</v>
      </c>
      <c r="I1165" s="178">
        <v>0</v>
      </c>
      <c r="J1165" s="19"/>
    </row>
    <row r="1166" spans="1:10" x14ac:dyDescent="0.25">
      <c r="A1166" s="65" t="str">
        <f t="shared" si="18"/>
        <v>Cohort 201642522Den HaagTotaalTotaalEritreaInburgeringsexamen behaald</v>
      </c>
      <c r="B1166" s="159" t="s">
        <v>17</v>
      </c>
      <c r="C1166" s="166">
        <v>42522</v>
      </c>
      <c r="D1166" s="159" t="s">
        <v>7</v>
      </c>
      <c r="E1166" s="159" t="s">
        <v>8</v>
      </c>
      <c r="F1166" s="159" t="s">
        <v>8</v>
      </c>
      <c r="G1166" s="159" t="s">
        <v>24</v>
      </c>
      <c r="H1166" s="159" t="s">
        <v>33</v>
      </c>
      <c r="I1166" s="178">
        <v>0</v>
      </c>
      <c r="J1166" s="19"/>
    </row>
    <row r="1167" spans="1:10" x14ac:dyDescent="0.25">
      <c r="A1167" s="65" t="str">
        <f t="shared" si="18"/>
        <v>Cohort 201642522Den HaagTotaalTotaalEritreaHeeft geen examen behaald</v>
      </c>
      <c r="B1167" s="159" t="s">
        <v>17</v>
      </c>
      <c r="C1167" s="166">
        <v>42522</v>
      </c>
      <c r="D1167" s="159" t="s">
        <v>7</v>
      </c>
      <c r="E1167" s="159" t="s">
        <v>8</v>
      </c>
      <c r="F1167" s="159" t="s">
        <v>8</v>
      </c>
      <c r="G1167" s="159" t="s">
        <v>24</v>
      </c>
      <c r="H1167" s="159" t="s">
        <v>34</v>
      </c>
      <c r="I1167" s="178">
        <v>185</v>
      </c>
      <c r="J1167" s="19"/>
    </row>
    <row r="1168" spans="1:10" x14ac:dyDescent="0.25">
      <c r="A1168" s="65" t="str">
        <f t="shared" si="18"/>
        <v>Cohort 201642522Den HaagTotaalTotaalOverigTotaal</v>
      </c>
      <c r="B1168" s="159" t="s">
        <v>17</v>
      </c>
      <c r="C1168" s="166">
        <v>42522</v>
      </c>
      <c r="D1168" s="159" t="s">
        <v>7</v>
      </c>
      <c r="E1168" s="159" t="s">
        <v>8</v>
      </c>
      <c r="F1168" s="159" t="s">
        <v>8</v>
      </c>
      <c r="G1168" s="159" t="s">
        <v>25</v>
      </c>
      <c r="H1168" s="159" t="s">
        <v>8</v>
      </c>
      <c r="I1168" s="178">
        <v>60</v>
      </c>
      <c r="J1168" s="19"/>
    </row>
    <row r="1169" spans="1:10" x14ac:dyDescent="0.25">
      <c r="A1169" s="65" t="str">
        <f t="shared" si="18"/>
        <v>Cohort 201642522Den HaagTotaalTotaalOverigNT2-examen behaald</v>
      </c>
      <c r="B1169" s="159" t="s">
        <v>17</v>
      </c>
      <c r="C1169" s="166">
        <v>42522</v>
      </c>
      <c r="D1169" s="159" t="s">
        <v>7</v>
      </c>
      <c r="E1169" s="159" t="s">
        <v>8</v>
      </c>
      <c r="F1169" s="159" t="s">
        <v>8</v>
      </c>
      <c r="G1169" s="159" t="s">
        <v>25</v>
      </c>
      <c r="H1169" s="159" t="s">
        <v>32</v>
      </c>
      <c r="I1169" s="178">
        <v>0</v>
      </c>
      <c r="J1169" s="19"/>
    </row>
    <row r="1170" spans="1:10" x14ac:dyDescent="0.25">
      <c r="A1170" s="65" t="str">
        <f t="shared" si="18"/>
        <v>Cohort 201642522Den HaagTotaalTotaalOverigInburgeringsexamen behaald</v>
      </c>
      <c r="B1170" s="159" t="s">
        <v>17</v>
      </c>
      <c r="C1170" s="166">
        <v>42522</v>
      </c>
      <c r="D1170" s="159" t="s">
        <v>7</v>
      </c>
      <c r="E1170" s="159" t="s">
        <v>8</v>
      </c>
      <c r="F1170" s="159" t="s">
        <v>8</v>
      </c>
      <c r="G1170" s="159" t="s">
        <v>25</v>
      </c>
      <c r="H1170" s="159" t="s">
        <v>33</v>
      </c>
      <c r="I1170" s="178">
        <v>0</v>
      </c>
      <c r="J1170" s="19"/>
    </row>
    <row r="1171" spans="1:10" x14ac:dyDescent="0.25">
      <c r="A1171" s="65" t="str">
        <f t="shared" si="18"/>
        <v>Cohort 201642522Den HaagTotaalTotaalOverigHeeft geen examen behaald</v>
      </c>
      <c r="B1171" s="159" t="s">
        <v>17</v>
      </c>
      <c r="C1171" s="166">
        <v>42522</v>
      </c>
      <c r="D1171" s="159" t="s">
        <v>7</v>
      </c>
      <c r="E1171" s="159" t="s">
        <v>8</v>
      </c>
      <c r="F1171" s="159" t="s">
        <v>8</v>
      </c>
      <c r="G1171" s="159" t="s">
        <v>25</v>
      </c>
      <c r="H1171" s="159" t="s">
        <v>34</v>
      </c>
      <c r="I1171" s="178">
        <v>60</v>
      </c>
      <c r="J1171" s="19"/>
    </row>
    <row r="1172" spans="1:10" x14ac:dyDescent="0.25">
      <c r="A1172" s="65" t="str">
        <f t="shared" si="18"/>
        <v>Cohort 201642522Den HaagTotaal0 tot 23 jaarTotaalTotaal</v>
      </c>
      <c r="B1172" s="159" t="s">
        <v>17</v>
      </c>
      <c r="C1172" s="166">
        <v>42522</v>
      </c>
      <c r="D1172" s="159" t="s">
        <v>7</v>
      </c>
      <c r="E1172" s="159" t="s">
        <v>8</v>
      </c>
      <c r="F1172" s="159" t="s">
        <v>26</v>
      </c>
      <c r="G1172" s="159" t="s">
        <v>8</v>
      </c>
      <c r="H1172" s="159" t="s">
        <v>8</v>
      </c>
      <c r="I1172" s="178">
        <v>105</v>
      </c>
      <c r="J1172" s="19"/>
    </row>
    <row r="1173" spans="1:10" x14ac:dyDescent="0.25">
      <c r="A1173" s="65" t="str">
        <f t="shared" si="18"/>
        <v>Cohort 201642522Den HaagTotaal0 tot 23 jaarTotaalNT2-examen behaald</v>
      </c>
      <c r="B1173" s="159" t="s">
        <v>17</v>
      </c>
      <c r="C1173" s="166">
        <v>42522</v>
      </c>
      <c r="D1173" s="159" t="s">
        <v>7</v>
      </c>
      <c r="E1173" s="159" t="s">
        <v>8</v>
      </c>
      <c r="F1173" s="159" t="s">
        <v>26</v>
      </c>
      <c r="G1173" s="159" t="s">
        <v>8</v>
      </c>
      <c r="H1173" s="159" t="s">
        <v>32</v>
      </c>
      <c r="I1173" s="178">
        <v>0</v>
      </c>
      <c r="J1173" s="19"/>
    </row>
    <row r="1174" spans="1:10" x14ac:dyDescent="0.25">
      <c r="A1174" s="65" t="str">
        <f t="shared" si="18"/>
        <v>Cohort 201642522Den HaagTotaal0 tot 23 jaarTotaalInburgeringsexamen behaald</v>
      </c>
      <c r="B1174" s="159" t="s">
        <v>17</v>
      </c>
      <c r="C1174" s="166">
        <v>42522</v>
      </c>
      <c r="D1174" s="159" t="s">
        <v>7</v>
      </c>
      <c r="E1174" s="159" t="s">
        <v>8</v>
      </c>
      <c r="F1174" s="159" t="s">
        <v>26</v>
      </c>
      <c r="G1174" s="159" t="s">
        <v>8</v>
      </c>
      <c r="H1174" s="159" t="s">
        <v>33</v>
      </c>
      <c r="I1174" s="178">
        <v>0</v>
      </c>
      <c r="J1174" s="19"/>
    </row>
    <row r="1175" spans="1:10" x14ac:dyDescent="0.25">
      <c r="A1175" s="65" t="str">
        <f t="shared" si="18"/>
        <v>Cohort 201642522Den HaagTotaal0 tot 23 jaarTotaalHeeft geen examen behaald</v>
      </c>
      <c r="B1175" s="159" t="s">
        <v>17</v>
      </c>
      <c r="C1175" s="166">
        <v>42522</v>
      </c>
      <c r="D1175" s="159" t="s">
        <v>7</v>
      </c>
      <c r="E1175" s="159" t="s">
        <v>8</v>
      </c>
      <c r="F1175" s="159" t="s">
        <v>26</v>
      </c>
      <c r="G1175" s="159" t="s">
        <v>8</v>
      </c>
      <c r="H1175" s="159" t="s">
        <v>34</v>
      </c>
      <c r="I1175" s="178">
        <v>105</v>
      </c>
      <c r="J1175" s="19"/>
    </row>
    <row r="1176" spans="1:10" x14ac:dyDescent="0.25">
      <c r="A1176" s="65" t="str">
        <f t="shared" si="18"/>
        <v>Cohort 201642522Den HaagTotaal0 tot 23 jaarSyriëTotaal</v>
      </c>
      <c r="B1176" s="159" t="s">
        <v>17</v>
      </c>
      <c r="C1176" s="166">
        <v>42522</v>
      </c>
      <c r="D1176" s="159" t="s">
        <v>7</v>
      </c>
      <c r="E1176" s="159" t="s">
        <v>8</v>
      </c>
      <c r="F1176" s="159" t="s">
        <v>26</v>
      </c>
      <c r="G1176" s="159" t="s">
        <v>23</v>
      </c>
      <c r="H1176" s="159" t="s">
        <v>8</v>
      </c>
      <c r="I1176" s="178">
        <v>35</v>
      </c>
      <c r="J1176" s="19"/>
    </row>
    <row r="1177" spans="1:10" x14ac:dyDescent="0.25">
      <c r="A1177" s="65" t="str">
        <f t="shared" si="18"/>
        <v>Cohort 201642522Den HaagTotaal0 tot 23 jaarSyriëNT2-examen behaald</v>
      </c>
      <c r="B1177" s="159" t="s">
        <v>17</v>
      </c>
      <c r="C1177" s="166">
        <v>42522</v>
      </c>
      <c r="D1177" s="159" t="s">
        <v>7</v>
      </c>
      <c r="E1177" s="159" t="s">
        <v>8</v>
      </c>
      <c r="F1177" s="159" t="s">
        <v>26</v>
      </c>
      <c r="G1177" s="159" t="s">
        <v>23</v>
      </c>
      <c r="H1177" s="159" t="s">
        <v>32</v>
      </c>
      <c r="I1177" s="178">
        <v>0</v>
      </c>
      <c r="J1177" s="19"/>
    </row>
    <row r="1178" spans="1:10" x14ac:dyDescent="0.25">
      <c r="A1178" s="65" t="str">
        <f t="shared" si="18"/>
        <v>Cohort 201642522Den HaagTotaal0 tot 23 jaarSyriëInburgeringsexamen behaald</v>
      </c>
      <c r="B1178" s="159" t="s">
        <v>17</v>
      </c>
      <c r="C1178" s="166">
        <v>42522</v>
      </c>
      <c r="D1178" s="159" t="s">
        <v>7</v>
      </c>
      <c r="E1178" s="159" t="s">
        <v>8</v>
      </c>
      <c r="F1178" s="159" t="s">
        <v>26</v>
      </c>
      <c r="G1178" s="159" t="s">
        <v>23</v>
      </c>
      <c r="H1178" s="159" t="s">
        <v>33</v>
      </c>
      <c r="I1178" s="178">
        <v>0</v>
      </c>
      <c r="J1178" s="19"/>
    </row>
    <row r="1179" spans="1:10" x14ac:dyDescent="0.25">
      <c r="A1179" s="65" t="str">
        <f t="shared" si="18"/>
        <v>Cohort 201642522Den HaagTotaal0 tot 23 jaarSyriëHeeft geen examen behaald</v>
      </c>
      <c r="B1179" s="159" t="s">
        <v>17</v>
      </c>
      <c r="C1179" s="166">
        <v>42522</v>
      </c>
      <c r="D1179" s="159" t="s">
        <v>7</v>
      </c>
      <c r="E1179" s="159" t="s">
        <v>8</v>
      </c>
      <c r="F1179" s="159" t="s">
        <v>26</v>
      </c>
      <c r="G1179" s="159" t="s">
        <v>23</v>
      </c>
      <c r="H1179" s="159" t="s">
        <v>34</v>
      </c>
      <c r="I1179" s="178">
        <v>30</v>
      </c>
      <c r="J1179" s="19"/>
    </row>
    <row r="1180" spans="1:10" x14ac:dyDescent="0.25">
      <c r="A1180" s="65" t="str">
        <f t="shared" si="18"/>
        <v>Cohort 201642522Den HaagTotaal0 tot 23 jaarEritreaTotaal</v>
      </c>
      <c r="B1180" s="159" t="s">
        <v>17</v>
      </c>
      <c r="C1180" s="166">
        <v>42522</v>
      </c>
      <c r="D1180" s="159" t="s">
        <v>7</v>
      </c>
      <c r="E1180" s="159" t="s">
        <v>8</v>
      </c>
      <c r="F1180" s="159" t="s">
        <v>26</v>
      </c>
      <c r="G1180" s="159" t="s">
        <v>24</v>
      </c>
      <c r="H1180" s="159" t="s">
        <v>8</v>
      </c>
      <c r="I1180" s="178">
        <v>60</v>
      </c>
      <c r="J1180" s="19"/>
    </row>
    <row r="1181" spans="1:10" x14ac:dyDescent="0.25">
      <c r="A1181" s="65" t="str">
        <f t="shared" si="18"/>
        <v>Cohort 201642522Den HaagTotaal0 tot 23 jaarEritreaNT2-examen behaald</v>
      </c>
      <c r="B1181" s="159" t="s">
        <v>17</v>
      </c>
      <c r="C1181" s="166">
        <v>42522</v>
      </c>
      <c r="D1181" s="159" t="s">
        <v>7</v>
      </c>
      <c r="E1181" s="159" t="s">
        <v>8</v>
      </c>
      <c r="F1181" s="159" t="s">
        <v>26</v>
      </c>
      <c r="G1181" s="159" t="s">
        <v>24</v>
      </c>
      <c r="H1181" s="159" t="s">
        <v>32</v>
      </c>
      <c r="I1181" s="178">
        <v>0</v>
      </c>
      <c r="J1181" s="19"/>
    </row>
    <row r="1182" spans="1:10" x14ac:dyDescent="0.25">
      <c r="A1182" s="65" t="str">
        <f t="shared" si="18"/>
        <v>Cohort 201642522Den HaagTotaal0 tot 23 jaarEritreaInburgeringsexamen behaald</v>
      </c>
      <c r="B1182" s="159" t="s">
        <v>17</v>
      </c>
      <c r="C1182" s="166">
        <v>42522</v>
      </c>
      <c r="D1182" s="159" t="s">
        <v>7</v>
      </c>
      <c r="E1182" s="159" t="s">
        <v>8</v>
      </c>
      <c r="F1182" s="159" t="s">
        <v>26</v>
      </c>
      <c r="G1182" s="159" t="s">
        <v>24</v>
      </c>
      <c r="H1182" s="159" t="s">
        <v>33</v>
      </c>
      <c r="I1182" s="178">
        <v>0</v>
      </c>
      <c r="J1182" s="19"/>
    </row>
    <row r="1183" spans="1:10" x14ac:dyDescent="0.25">
      <c r="A1183" s="65" t="str">
        <f t="shared" si="18"/>
        <v>Cohort 201642522Den HaagTotaal0 tot 23 jaarEritreaHeeft geen examen behaald</v>
      </c>
      <c r="B1183" s="159" t="s">
        <v>17</v>
      </c>
      <c r="C1183" s="166">
        <v>42522</v>
      </c>
      <c r="D1183" s="159" t="s">
        <v>7</v>
      </c>
      <c r="E1183" s="159" t="s">
        <v>8</v>
      </c>
      <c r="F1183" s="159" t="s">
        <v>26</v>
      </c>
      <c r="G1183" s="159" t="s">
        <v>24</v>
      </c>
      <c r="H1183" s="159" t="s">
        <v>34</v>
      </c>
      <c r="I1183" s="178">
        <v>60</v>
      </c>
      <c r="J1183" s="19"/>
    </row>
    <row r="1184" spans="1:10" x14ac:dyDescent="0.25">
      <c r="A1184" s="65" t="str">
        <f t="shared" si="18"/>
        <v>Cohort 201642522Den HaagTotaal0 tot 23 jaarOverigTotaal</v>
      </c>
      <c r="B1184" s="159" t="s">
        <v>17</v>
      </c>
      <c r="C1184" s="166">
        <v>42522</v>
      </c>
      <c r="D1184" s="159" t="s">
        <v>7</v>
      </c>
      <c r="E1184" s="159" t="s">
        <v>8</v>
      </c>
      <c r="F1184" s="159" t="s">
        <v>26</v>
      </c>
      <c r="G1184" s="159" t="s">
        <v>25</v>
      </c>
      <c r="H1184" s="159" t="s">
        <v>8</v>
      </c>
      <c r="I1184" s="178">
        <v>15</v>
      </c>
      <c r="J1184" s="19"/>
    </row>
    <row r="1185" spans="1:10" x14ac:dyDescent="0.25">
      <c r="A1185" s="65" t="str">
        <f t="shared" si="18"/>
        <v>Cohort 201642522Den HaagTotaal0 tot 23 jaarOverigNT2-examen behaald</v>
      </c>
      <c r="B1185" s="159" t="s">
        <v>17</v>
      </c>
      <c r="C1185" s="166">
        <v>42522</v>
      </c>
      <c r="D1185" s="159" t="s">
        <v>7</v>
      </c>
      <c r="E1185" s="159" t="s">
        <v>8</v>
      </c>
      <c r="F1185" s="159" t="s">
        <v>26</v>
      </c>
      <c r="G1185" s="159" t="s">
        <v>25</v>
      </c>
      <c r="H1185" s="159" t="s">
        <v>32</v>
      </c>
      <c r="I1185" s="178">
        <v>0</v>
      </c>
      <c r="J1185" s="19"/>
    </row>
    <row r="1186" spans="1:10" x14ac:dyDescent="0.25">
      <c r="A1186" s="65" t="str">
        <f t="shared" si="18"/>
        <v>Cohort 201642522Den HaagTotaal0 tot 23 jaarOverigInburgeringsexamen behaald</v>
      </c>
      <c r="B1186" s="159" t="s">
        <v>17</v>
      </c>
      <c r="C1186" s="166">
        <v>42522</v>
      </c>
      <c r="D1186" s="159" t="s">
        <v>7</v>
      </c>
      <c r="E1186" s="159" t="s">
        <v>8</v>
      </c>
      <c r="F1186" s="159" t="s">
        <v>26</v>
      </c>
      <c r="G1186" s="159" t="s">
        <v>25</v>
      </c>
      <c r="H1186" s="159" t="s">
        <v>33</v>
      </c>
      <c r="I1186" s="178">
        <v>0</v>
      </c>
      <c r="J1186" s="19"/>
    </row>
    <row r="1187" spans="1:10" x14ac:dyDescent="0.25">
      <c r="A1187" s="65" t="str">
        <f t="shared" si="18"/>
        <v>Cohort 201642522Den HaagTotaal0 tot 23 jaarOverigHeeft geen examen behaald</v>
      </c>
      <c r="B1187" s="159" t="s">
        <v>17</v>
      </c>
      <c r="C1187" s="166">
        <v>42522</v>
      </c>
      <c r="D1187" s="159" t="s">
        <v>7</v>
      </c>
      <c r="E1187" s="159" t="s">
        <v>8</v>
      </c>
      <c r="F1187" s="159" t="s">
        <v>26</v>
      </c>
      <c r="G1187" s="159" t="s">
        <v>25</v>
      </c>
      <c r="H1187" s="159" t="s">
        <v>34</v>
      </c>
      <c r="I1187" s="178">
        <v>15</v>
      </c>
      <c r="J1187" s="19"/>
    </row>
    <row r="1188" spans="1:10" x14ac:dyDescent="0.25">
      <c r="A1188" s="65" t="str">
        <f t="shared" si="18"/>
        <v>Cohort 201642522Den HaagTotaal23 jaar of ouderTotaalTotaal</v>
      </c>
      <c r="B1188" s="159" t="s">
        <v>17</v>
      </c>
      <c r="C1188" s="166">
        <v>42522</v>
      </c>
      <c r="D1188" s="159" t="s">
        <v>7</v>
      </c>
      <c r="E1188" s="159" t="s">
        <v>8</v>
      </c>
      <c r="F1188" s="159" t="s">
        <v>27</v>
      </c>
      <c r="G1188" s="159" t="s">
        <v>8</v>
      </c>
      <c r="H1188" s="159" t="s">
        <v>8</v>
      </c>
      <c r="I1188" s="178">
        <v>285</v>
      </c>
      <c r="J1188" s="19"/>
    </row>
    <row r="1189" spans="1:10" x14ac:dyDescent="0.25">
      <c r="A1189" s="65" t="str">
        <f t="shared" si="18"/>
        <v>Cohort 201642522Den HaagTotaal23 jaar of ouderTotaalNT2-examen behaald</v>
      </c>
      <c r="B1189" s="159" t="s">
        <v>17</v>
      </c>
      <c r="C1189" s="166">
        <v>42522</v>
      </c>
      <c r="D1189" s="159" t="s">
        <v>7</v>
      </c>
      <c r="E1189" s="159" t="s">
        <v>8</v>
      </c>
      <c r="F1189" s="159" t="s">
        <v>27</v>
      </c>
      <c r="G1189" s="159" t="s">
        <v>8</v>
      </c>
      <c r="H1189" s="159" t="s">
        <v>32</v>
      </c>
      <c r="I1189" s="178">
        <v>0</v>
      </c>
      <c r="J1189" s="19"/>
    </row>
    <row r="1190" spans="1:10" x14ac:dyDescent="0.25">
      <c r="A1190" s="65" t="str">
        <f t="shared" si="18"/>
        <v>Cohort 201642522Den HaagTotaal23 jaar of ouderTotaalInburgeringsexamen behaald</v>
      </c>
      <c r="B1190" s="159" t="s">
        <v>17</v>
      </c>
      <c r="C1190" s="166">
        <v>42522</v>
      </c>
      <c r="D1190" s="159" t="s">
        <v>7</v>
      </c>
      <c r="E1190" s="159" t="s">
        <v>8</v>
      </c>
      <c r="F1190" s="159" t="s">
        <v>27</v>
      </c>
      <c r="G1190" s="159" t="s">
        <v>8</v>
      </c>
      <c r="H1190" s="159" t="s">
        <v>33</v>
      </c>
      <c r="I1190" s="178">
        <v>0</v>
      </c>
      <c r="J1190" s="19"/>
    </row>
    <row r="1191" spans="1:10" x14ac:dyDescent="0.25">
      <c r="A1191" s="65" t="str">
        <f t="shared" si="18"/>
        <v>Cohort 201642522Den HaagTotaal23 jaar of ouderTotaalHeeft geen examen behaald</v>
      </c>
      <c r="B1191" s="159" t="s">
        <v>17</v>
      </c>
      <c r="C1191" s="166">
        <v>42522</v>
      </c>
      <c r="D1191" s="159" t="s">
        <v>7</v>
      </c>
      <c r="E1191" s="159" t="s">
        <v>8</v>
      </c>
      <c r="F1191" s="159" t="s">
        <v>27</v>
      </c>
      <c r="G1191" s="159" t="s">
        <v>8</v>
      </c>
      <c r="H1191" s="159" t="s">
        <v>34</v>
      </c>
      <c r="I1191" s="178">
        <v>285</v>
      </c>
      <c r="J1191" s="19"/>
    </row>
    <row r="1192" spans="1:10" x14ac:dyDescent="0.25">
      <c r="A1192" s="65" t="str">
        <f t="shared" si="18"/>
        <v>Cohort 201642522Den HaagTotaal23 jaar of ouderSyriëTotaal</v>
      </c>
      <c r="B1192" s="159" t="s">
        <v>17</v>
      </c>
      <c r="C1192" s="166">
        <v>42522</v>
      </c>
      <c r="D1192" s="159" t="s">
        <v>7</v>
      </c>
      <c r="E1192" s="159" t="s">
        <v>8</v>
      </c>
      <c r="F1192" s="159" t="s">
        <v>27</v>
      </c>
      <c r="G1192" s="159" t="s">
        <v>23</v>
      </c>
      <c r="H1192" s="159" t="s">
        <v>8</v>
      </c>
      <c r="I1192" s="178">
        <v>115</v>
      </c>
      <c r="J1192" s="19"/>
    </row>
    <row r="1193" spans="1:10" x14ac:dyDescent="0.25">
      <c r="A1193" s="65" t="str">
        <f t="shared" si="18"/>
        <v>Cohort 201642522Den HaagTotaal23 jaar of ouderSyriëNT2-examen behaald</v>
      </c>
      <c r="B1193" s="159" t="s">
        <v>17</v>
      </c>
      <c r="C1193" s="166">
        <v>42522</v>
      </c>
      <c r="D1193" s="159" t="s">
        <v>7</v>
      </c>
      <c r="E1193" s="159" t="s">
        <v>8</v>
      </c>
      <c r="F1193" s="159" t="s">
        <v>27</v>
      </c>
      <c r="G1193" s="159" t="s">
        <v>23</v>
      </c>
      <c r="H1193" s="159" t="s">
        <v>32</v>
      </c>
      <c r="I1193" s="178">
        <v>0</v>
      </c>
      <c r="J1193" s="19"/>
    </row>
    <row r="1194" spans="1:10" x14ac:dyDescent="0.25">
      <c r="A1194" s="65" t="str">
        <f t="shared" si="18"/>
        <v>Cohort 201642522Den HaagTotaal23 jaar of ouderSyriëInburgeringsexamen behaald</v>
      </c>
      <c r="B1194" s="159" t="s">
        <v>17</v>
      </c>
      <c r="C1194" s="166">
        <v>42522</v>
      </c>
      <c r="D1194" s="159" t="s">
        <v>7</v>
      </c>
      <c r="E1194" s="159" t="s">
        <v>8</v>
      </c>
      <c r="F1194" s="159" t="s">
        <v>27</v>
      </c>
      <c r="G1194" s="159" t="s">
        <v>23</v>
      </c>
      <c r="H1194" s="159" t="s">
        <v>33</v>
      </c>
      <c r="I1194" s="178">
        <v>0</v>
      </c>
      <c r="J1194" s="19"/>
    </row>
    <row r="1195" spans="1:10" x14ac:dyDescent="0.25">
      <c r="A1195" s="65" t="str">
        <f t="shared" si="18"/>
        <v>Cohort 201642522Den HaagTotaal23 jaar of ouderSyriëHeeft geen examen behaald</v>
      </c>
      <c r="B1195" s="159" t="s">
        <v>17</v>
      </c>
      <c r="C1195" s="166">
        <v>42522</v>
      </c>
      <c r="D1195" s="159" t="s">
        <v>7</v>
      </c>
      <c r="E1195" s="159" t="s">
        <v>8</v>
      </c>
      <c r="F1195" s="159" t="s">
        <v>27</v>
      </c>
      <c r="G1195" s="159" t="s">
        <v>23</v>
      </c>
      <c r="H1195" s="159" t="s">
        <v>34</v>
      </c>
      <c r="I1195" s="178">
        <v>115</v>
      </c>
      <c r="J1195" s="19"/>
    </row>
    <row r="1196" spans="1:10" x14ac:dyDescent="0.25">
      <c r="A1196" s="65" t="str">
        <f t="shared" si="18"/>
        <v>Cohort 201642522Den HaagTotaal23 jaar of ouderEritreaTotaal</v>
      </c>
      <c r="B1196" s="159" t="s">
        <v>17</v>
      </c>
      <c r="C1196" s="166">
        <v>42522</v>
      </c>
      <c r="D1196" s="159" t="s">
        <v>7</v>
      </c>
      <c r="E1196" s="159" t="s">
        <v>8</v>
      </c>
      <c r="F1196" s="159" t="s">
        <v>27</v>
      </c>
      <c r="G1196" s="159" t="s">
        <v>24</v>
      </c>
      <c r="H1196" s="159" t="s">
        <v>8</v>
      </c>
      <c r="I1196" s="178">
        <v>130</v>
      </c>
      <c r="J1196" s="19"/>
    </row>
    <row r="1197" spans="1:10" x14ac:dyDescent="0.25">
      <c r="A1197" s="65" t="str">
        <f t="shared" si="18"/>
        <v>Cohort 201642522Den HaagTotaal23 jaar of ouderEritreaNT2-examen behaald</v>
      </c>
      <c r="B1197" s="159" t="s">
        <v>17</v>
      </c>
      <c r="C1197" s="166">
        <v>42522</v>
      </c>
      <c r="D1197" s="159" t="s">
        <v>7</v>
      </c>
      <c r="E1197" s="159" t="s">
        <v>8</v>
      </c>
      <c r="F1197" s="159" t="s">
        <v>27</v>
      </c>
      <c r="G1197" s="159" t="s">
        <v>24</v>
      </c>
      <c r="H1197" s="159" t="s">
        <v>32</v>
      </c>
      <c r="I1197" s="178">
        <v>0</v>
      </c>
      <c r="J1197" s="19"/>
    </row>
    <row r="1198" spans="1:10" x14ac:dyDescent="0.25">
      <c r="A1198" s="65" t="str">
        <f t="shared" si="18"/>
        <v>Cohort 201642522Den HaagTotaal23 jaar of ouderEritreaInburgeringsexamen behaald</v>
      </c>
      <c r="B1198" s="159" t="s">
        <v>17</v>
      </c>
      <c r="C1198" s="166">
        <v>42522</v>
      </c>
      <c r="D1198" s="159" t="s">
        <v>7</v>
      </c>
      <c r="E1198" s="159" t="s">
        <v>8</v>
      </c>
      <c r="F1198" s="159" t="s">
        <v>27</v>
      </c>
      <c r="G1198" s="159" t="s">
        <v>24</v>
      </c>
      <c r="H1198" s="159" t="s">
        <v>33</v>
      </c>
      <c r="I1198" s="178">
        <v>0</v>
      </c>
      <c r="J1198" s="19"/>
    </row>
    <row r="1199" spans="1:10" x14ac:dyDescent="0.25">
      <c r="A1199" s="65" t="str">
        <f t="shared" si="18"/>
        <v>Cohort 201642522Den HaagTotaal23 jaar of ouderEritreaHeeft geen examen behaald</v>
      </c>
      <c r="B1199" s="159" t="s">
        <v>17</v>
      </c>
      <c r="C1199" s="166">
        <v>42522</v>
      </c>
      <c r="D1199" s="159" t="s">
        <v>7</v>
      </c>
      <c r="E1199" s="159" t="s">
        <v>8</v>
      </c>
      <c r="F1199" s="159" t="s">
        <v>27</v>
      </c>
      <c r="G1199" s="159" t="s">
        <v>24</v>
      </c>
      <c r="H1199" s="159" t="s">
        <v>34</v>
      </c>
      <c r="I1199" s="178">
        <v>130</v>
      </c>
      <c r="J1199" s="19"/>
    </row>
    <row r="1200" spans="1:10" x14ac:dyDescent="0.25">
      <c r="A1200" s="65" t="str">
        <f t="shared" si="18"/>
        <v>Cohort 201642522Den HaagTotaal23 jaar of ouderOverigTotaal</v>
      </c>
      <c r="B1200" s="159" t="s">
        <v>17</v>
      </c>
      <c r="C1200" s="166">
        <v>42522</v>
      </c>
      <c r="D1200" s="159" t="s">
        <v>7</v>
      </c>
      <c r="E1200" s="159" t="s">
        <v>8</v>
      </c>
      <c r="F1200" s="159" t="s">
        <v>27</v>
      </c>
      <c r="G1200" s="159" t="s">
        <v>25</v>
      </c>
      <c r="H1200" s="159" t="s">
        <v>8</v>
      </c>
      <c r="I1200" s="178">
        <v>45</v>
      </c>
      <c r="J1200" s="19"/>
    </row>
    <row r="1201" spans="1:10" x14ac:dyDescent="0.25">
      <c r="A1201" s="65" t="str">
        <f t="shared" si="18"/>
        <v>Cohort 201642522Den HaagTotaal23 jaar of ouderOverigNT2-examen behaald</v>
      </c>
      <c r="B1201" s="159" t="s">
        <v>17</v>
      </c>
      <c r="C1201" s="166">
        <v>42522</v>
      </c>
      <c r="D1201" s="159" t="s">
        <v>7</v>
      </c>
      <c r="E1201" s="159" t="s">
        <v>8</v>
      </c>
      <c r="F1201" s="159" t="s">
        <v>27</v>
      </c>
      <c r="G1201" s="159" t="s">
        <v>25</v>
      </c>
      <c r="H1201" s="159" t="s">
        <v>32</v>
      </c>
      <c r="I1201" s="178">
        <v>0</v>
      </c>
      <c r="J1201" s="19"/>
    </row>
    <row r="1202" spans="1:10" x14ac:dyDescent="0.25">
      <c r="A1202" s="65" t="str">
        <f t="shared" si="18"/>
        <v>Cohort 201642522Den HaagTotaal23 jaar of ouderOverigInburgeringsexamen behaald</v>
      </c>
      <c r="B1202" s="159" t="s">
        <v>17</v>
      </c>
      <c r="C1202" s="166">
        <v>42522</v>
      </c>
      <c r="D1202" s="159" t="s">
        <v>7</v>
      </c>
      <c r="E1202" s="159" t="s">
        <v>8</v>
      </c>
      <c r="F1202" s="159" t="s">
        <v>27</v>
      </c>
      <c r="G1202" s="159" t="s">
        <v>25</v>
      </c>
      <c r="H1202" s="159" t="s">
        <v>33</v>
      </c>
      <c r="I1202" s="178">
        <v>0</v>
      </c>
      <c r="J1202" s="19"/>
    </row>
    <row r="1203" spans="1:10" x14ac:dyDescent="0.25">
      <c r="A1203" s="65" t="str">
        <f t="shared" si="18"/>
        <v>Cohort 201642522Den HaagTotaal23 jaar of ouderOverigHeeft geen examen behaald</v>
      </c>
      <c r="B1203" s="159" t="s">
        <v>17</v>
      </c>
      <c r="C1203" s="166">
        <v>42522</v>
      </c>
      <c r="D1203" s="159" t="s">
        <v>7</v>
      </c>
      <c r="E1203" s="159" t="s">
        <v>8</v>
      </c>
      <c r="F1203" s="159" t="s">
        <v>27</v>
      </c>
      <c r="G1203" s="159" t="s">
        <v>25</v>
      </c>
      <c r="H1203" s="159" t="s">
        <v>34</v>
      </c>
      <c r="I1203" s="178">
        <v>45</v>
      </c>
      <c r="J1203" s="19"/>
    </row>
    <row r="1204" spans="1:10" x14ac:dyDescent="0.25">
      <c r="A1204" s="65" t="str">
        <f t="shared" si="18"/>
        <v>Cohort 201642522Den HaagManTotaalTotaalTotaal</v>
      </c>
      <c r="B1204" s="159" t="s">
        <v>17</v>
      </c>
      <c r="C1204" s="166">
        <v>42522</v>
      </c>
      <c r="D1204" s="159" t="s">
        <v>7</v>
      </c>
      <c r="E1204" s="159" t="s">
        <v>28</v>
      </c>
      <c r="F1204" s="159" t="s">
        <v>8</v>
      </c>
      <c r="G1204" s="159" t="s">
        <v>8</v>
      </c>
      <c r="H1204" s="159" t="s">
        <v>8</v>
      </c>
      <c r="I1204" s="178">
        <v>250</v>
      </c>
      <c r="J1204" s="19"/>
    </row>
    <row r="1205" spans="1:10" x14ac:dyDescent="0.25">
      <c r="A1205" s="65" t="str">
        <f t="shared" si="18"/>
        <v>Cohort 201642522Den HaagManTotaalTotaalNT2-examen behaald</v>
      </c>
      <c r="B1205" s="159" t="s">
        <v>17</v>
      </c>
      <c r="C1205" s="166">
        <v>42522</v>
      </c>
      <c r="D1205" s="159" t="s">
        <v>7</v>
      </c>
      <c r="E1205" s="159" t="s">
        <v>28</v>
      </c>
      <c r="F1205" s="159" t="s">
        <v>8</v>
      </c>
      <c r="G1205" s="159" t="s">
        <v>8</v>
      </c>
      <c r="H1205" s="159" t="s">
        <v>32</v>
      </c>
      <c r="I1205" s="178">
        <v>0</v>
      </c>
      <c r="J1205" s="19"/>
    </row>
    <row r="1206" spans="1:10" x14ac:dyDescent="0.25">
      <c r="A1206" s="65" t="str">
        <f t="shared" si="18"/>
        <v>Cohort 201642522Den HaagManTotaalTotaalInburgeringsexamen behaald</v>
      </c>
      <c r="B1206" s="159" t="s">
        <v>17</v>
      </c>
      <c r="C1206" s="166">
        <v>42522</v>
      </c>
      <c r="D1206" s="159" t="s">
        <v>7</v>
      </c>
      <c r="E1206" s="159" t="s">
        <v>28</v>
      </c>
      <c r="F1206" s="159" t="s">
        <v>8</v>
      </c>
      <c r="G1206" s="159" t="s">
        <v>8</v>
      </c>
      <c r="H1206" s="159" t="s">
        <v>33</v>
      </c>
      <c r="I1206" s="178">
        <v>0</v>
      </c>
      <c r="J1206" s="19"/>
    </row>
    <row r="1207" spans="1:10" x14ac:dyDescent="0.25">
      <c r="A1207" s="65" t="str">
        <f t="shared" si="18"/>
        <v>Cohort 201642522Den HaagManTotaalTotaalHeeft geen examen behaald</v>
      </c>
      <c r="B1207" s="159" t="s">
        <v>17</v>
      </c>
      <c r="C1207" s="166">
        <v>42522</v>
      </c>
      <c r="D1207" s="159" t="s">
        <v>7</v>
      </c>
      <c r="E1207" s="159" t="s">
        <v>28</v>
      </c>
      <c r="F1207" s="159" t="s">
        <v>8</v>
      </c>
      <c r="G1207" s="159" t="s">
        <v>8</v>
      </c>
      <c r="H1207" s="159" t="s">
        <v>34</v>
      </c>
      <c r="I1207" s="178">
        <v>250</v>
      </c>
      <c r="J1207" s="19"/>
    </row>
    <row r="1208" spans="1:10" x14ac:dyDescent="0.25">
      <c r="A1208" s="65" t="str">
        <f t="shared" si="18"/>
        <v>Cohort 201642522Den HaagManTotaalSyriëTotaal</v>
      </c>
      <c r="B1208" s="159" t="s">
        <v>17</v>
      </c>
      <c r="C1208" s="166">
        <v>42522</v>
      </c>
      <c r="D1208" s="159" t="s">
        <v>7</v>
      </c>
      <c r="E1208" s="159" t="s">
        <v>28</v>
      </c>
      <c r="F1208" s="159" t="s">
        <v>8</v>
      </c>
      <c r="G1208" s="159" t="s">
        <v>23</v>
      </c>
      <c r="H1208" s="159" t="s">
        <v>8</v>
      </c>
      <c r="I1208" s="178">
        <v>105</v>
      </c>
      <c r="J1208" s="19"/>
    </row>
    <row r="1209" spans="1:10" x14ac:dyDescent="0.25">
      <c r="A1209" s="65" t="str">
        <f t="shared" si="18"/>
        <v>Cohort 201642522Den HaagManTotaalSyriëNT2-examen behaald</v>
      </c>
      <c r="B1209" s="159" t="s">
        <v>17</v>
      </c>
      <c r="C1209" s="166">
        <v>42522</v>
      </c>
      <c r="D1209" s="159" t="s">
        <v>7</v>
      </c>
      <c r="E1209" s="159" t="s">
        <v>28</v>
      </c>
      <c r="F1209" s="159" t="s">
        <v>8</v>
      </c>
      <c r="G1209" s="159" t="s">
        <v>23</v>
      </c>
      <c r="H1209" s="159" t="s">
        <v>32</v>
      </c>
      <c r="I1209" s="178">
        <v>0</v>
      </c>
      <c r="J1209" s="19"/>
    </row>
    <row r="1210" spans="1:10" x14ac:dyDescent="0.25">
      <c r="A1210" s="65" t="str">
        <f t="shared" si="18"/>
        <v>Cohort 201642522Den HaagManTotaalSyriëInburgeringsexamen behaald</v>
      </c>
      <c r="B1210" s="159" t="s">
        <v>17</v>
      </c>
      <c r="C1210" s="166">
        <v>42522</v>
      </c>
      <c r="D1210" s="159" t="s">
        <v>7</v>
      </c>
      <c r="E1210" s="159" t="s">
        <v>28</v>
      </c>
      <c r="F1210" s="159" t="s">
        <v>8</v>
      </c>
      <c r="G1210" s="159" t="s">
        <v>23</v>
      </c>
      <c r="H1210" s="159" t="s">
        <v>33</v>
      </c>
      <c r="I1210" s="178">
        <v>0</v>
      </c>
      <c r="J1210" s="19"/>
    </row>
    <row r="1211" spans="1:10" x14ac:dyDescent="0.25">
      <c r="A1211" s="65" t="str">
        <f t="shared" si="18"/>
        <v>Cohort 201642522Den HaagManTotaalSyriëHeeft geen examen behaald</v>
      </c>
      <c r="B1211" s="159" t="s">
        <v>17</v>
      </c>
      <c r="C1211" s="166">
        <v>42522</v>
      </c>
      <c r="D1211" s="159" t="s">
        <v>7</v>
      </c>
      <c r="E1211" s="159" t="s">
        <v>28</v>
      </c>
      <c r="F1211" s="159" t="s">
        <v>8</v>
      </c>
      <c r="G1211" s="159" t="s">
        <v>23</v>
      </c>
      <c r="H1211" s="159" t="s">
        <v>34</v>
      </c>
      <c r="I1211" s="178">
        <v>105</v>
      </c>
      <c r="J1211" s="19"/>
    </row>
    <row r="1212" spans="1:10" x14ac:dyDescent="0.25">
      <c r="A1212" s="65" t="str">
        <f t="shared" si="18"/>
        <v>Cohort 201642522Den HaagManTotaalEritreaTotaal</v>
      </c>
      <c r="B1212" s="159" t="s">
        <v>17</v>
      </c>
      <c r="C1212" s="166">
        <v>42522</v>
      </c>
      <c r="D1212" s="159" t="s">
        <v>7</v>
      </c>
      <c r="E1212" s="159" t="s">
        <v>28</v>
      </c>
      <c r="F1212" s="159" t="s">
        <v>8</v>
      </c>
      <c r="G1212" s="159" t="s">
        <v>24</v>
      </c>
      <c r="H1212" s="159" t="s">
        <v>8</v>
      </c>
      <c r="I1212" s="178">
        <v>110</v>
      </c>
      <c r="J1212" s="19"/>
    </row>
    <row r="1213" spans="1:10" x14ac:dyDescent="0.25">
      <c r="A1213" s="65" t="str">
        <f t="shared" si="18"/>
        <v>Cohort 201642522Den HaagManTotaalEritreaNT2-examen behaald</v>
      </c>
      <c r="B1213" s="159" t="s">
        <v>17</v>
      </c>
      <c r="C1213" s="166">
        <v>42522</v>
      </c>
      <c r="D1213" s="159" t="s">
        <v>7</v>
      </c>
      <c r="E1213" s="159" t="s">
        <v>28</v>
      </c>
      <c r="F1213" s="159" t="s">
        <v>8</v>
      </c>
      <c r="G1213" s="159" t="s">
        <v>24</v>
      </c>
      <c r="H1213" s="159" t="s">
        <v>32</v>
      </c>
      <c r="I1213" s="178">
        <v>0</v>
      </c>
      <c r="J1213" s="19"/>
    </row>
    <row r="1214" spans="1:10" x14ac:dyDescent="0.25">
      <c r="A1214" s="65" t="str">
        <f t="shared" si="18"/>
        <v>Cohort 201642522Den HaagManTotaalEritreaInburgeringsexamen behaald</v>
      </c>
      <c r="B1214" s="159" t="s">
        <v>17</v>
      </c>
      <c r="C1214" s="166">
        <v>42522</v>
      </c>
      <c r="D1214" s="159" t="s">
        <v>7</v>
      </c>
      <c r="E1214" s="159" t="s">
        <v>28</v>
      </c>
      <c r="F1214" s="159" t="s">
        <v>8</v>
      </c>
      <c r="G1214" s="159" t="s">
        <v>24</v>
      </c>
      <c r="H1214" s="159" t="s">
        <v>33</v>
      </c>
      <c r="I1214" s="178">
        <v>0</v>
      </c>
      <c r="J1214" s="19"/>
    </row>
    <row r="1215" spans="1:10" x14ac:dyDescent="0.25">
      <c r="A1215" s="65" t="str">
        <f t="shared" si="18"/>
        <v>Cohort 201642522Den HaagManTotaalEritreaHeeft geen examen behaald</v>
      </c>
      <c r="B1215" s="159" t="s">
        <v>17</v>
      </c>
      <c r="C1215" s="166">
        <v>42522</v>
      </c>
      <c r="D1215" s="159" t="s">
        <v>7</v>
      </c>
      <c r="E1215" s="159" t="s">
        <v>28</v>
      </c>
      <c r="F1215" s="159" t="s">
        <v>8</v>
      </c>
      <c r="G1215" s="159" t="s">
        <v>24</v>
      </c>
      <c r="H1215" s="159" t="s">
        <v>34</v>
      </c>
      <c r="I1215" s="178">
        <v>110</v>
      </c>
      <c r="J1215" s="19"/>
    </row>
    <row r="1216" spans="1:10" x14ac:dyDescent="0.25">
      <c r="A1216" s="65" t="str">
        <f t="shared" si="18"/>
        <v>Cohort 201642522Den HaagManTotaalOverigTotaal</v>
      </c>
      <c r="B1216" s="159" t="s">
        <v>17</v>
      </c>
      <c r="C1216" s="166">
        <v>42522</v>
      </c>
      <c r="D1216" s="159" t="s">
        <v>7</v>
      </c>
      <c r="E1216" s="159" t="s">
        <v>28</v>
      </c>
      <c r="F1216" s="159" t="s">
        <v>8</v>
      </c>
      <c r="G1216" s="159" t="s">
        <v>25</v>
      </c>
      <c r="H1216" s="159" t="s">
        <v>8</v>
      </c>
      <c r="I1216" s="178">
        <v>35</v>
      </c>
      <c r="J1216" s="19"/>
    </row>
    <row r="1217" spans="1:10" x14ac:dyDescent="0.25">
      <c r="A1217" s="65" t="str">
        <f t="shared" si="18"/>
        <v>Cohort 201642522Den HaagManTotaalOverigNT2-examen behaald</v>
      </c>
      <c r="B1217" s="159" t="s">
        <v>17</v>
      </c>
      <c r="C1217" s="166">
        <v>42522</v>
      </c>
      <c r="D1217" s="159" t="s">
        <v>7</v>
      </c>
      <c r="E1217" s="159" t="s">
        <v>28</v>
      </c>
      <c r="F1217" s="159" t="s">
        <v>8</v>
      </c>
      <c r="G1217" s="159" t="s">
        <v>25</v>
      </c>
      <c r="H1217" s="159" t="s">
        <v>32</v>
      </c>
      <c r="I1217" s="178">
        <v>0</v>
      </c>
      <c r="J1217" s="19"/>
    </row>
    <row r="1218" spans="1:10" x14ac:dyDescent="0.25">
      <c r="A1218" s="65" t="str">
        <f t="shared" si="18"/>
        <v>Cohort 201642522Den HaagManTotaalOverigInburgeringsexamen behaald</v>
      </c>
      <c r="B1218" s="159" t="s">
        <v>17</v>
      </c>
      <c r="C1218" s="166">
        <v>42522</v>
      </c>
      <c r="D1218" s="159" t="s">
        <v>7</v>
      </c>
      <c r="E1218" s="159" t="s">
        <v>28</v>
      </c>
      <c r="F1218" s="159" t="s">
        <v>8</v>
      </c>
      <c r="G1218" s="159" t="s">
        <v>25</v>
      </c>
      <c r="H1218" s="159" t="s">
        <v>33</v>
      </c>
      <c r="I1218" s="178">
        <v>0</v>
      </c>
      <c r="J1218" s="19"/>
    </row>
    <row r="1219" spans="1:10" x14ac:dyDescent="0.25">
      <c r="A1219" s="65" t="str">
        <f t="shared" si="18"/>
        <v>Cohort 201642522Den HaagManTotaalOverigHeeft geen examen behaald</v>
      </c>
      <c r="B1219" s="159" t="s">
        <v>17</v>
      </c>
      <c r="C1219" s="166">
        <v>42522</v>
      </c>
      <c r="D1219" s="159" t="s">
        <v>7</v>
      </c>
      <c r="E1219" s="159" t="s">
        <v>28</v>
      </c>
      <c r="F1219" s="159" t="s">
        <v>8</v>
      </c>
      <c r="G1219" s="159" t="s">
        <v>25</v>
      </c>
      <c r="H1219" s="159" t="s">
        <v>34</v>
      </c>
      <c r="I1219" s="178">
        <v>35</v>
      </c>
      <c r="J1219" s="19"/>
    </row>
    <row r="1220" spans="1:10" x14ac:dyDescent="0.25">
      <c r="A1220" s="65" t="str">
        <f t="shared" si="18"/>
        <v>Cohort 201642522Den HaagMan0 tot 23 jaarTotaalTotaal</v>
      </c>
      <c r="B1220" s="159" t="s">
        <v>17</v>
      </c>
      <c r="C1220" s="166">
        <v>42522</v>
      </c>
      <c r="D1220" s="159" t="s">
        <v>7</v>
      </c>
      <c r="E1220" s="159" t="s">
        <v>28</v>
      </c>
      <c r="F1220" s="159" t="s">
        <v>26</v>
      </c>
      <c r="G1220" s="159" t="s">
        <v>8</v>
      </c>
      <c r="H1220" s="159" t="s">
        <v>8</v>
      </c>
      <c r="I1220" s="178">
        <v>70</v>
      </c>
      <c r="J1220" s="19"/>
    </row>
    <row r="1221" spans="1:10" x14ac:dyDescent="0.25">
      <c r="A1221" s="65" t="str">
        <f t="shared" ref="A1221:A1284" si="19">B1221&amp;C1221&amp;D1221&amp;E1221&amp;F1221&amp;G1221&amp;H1221</f>
        <v>Cohort 201642522Den HaagMan0 tot 23 jaarTotaalNT2-examen behaald</v>
      </c>
      <c r="B1221" s="159" t="s">
        <v>17</v>
      </c>
      <c r="C1221" s="166">
        <v>42522</v>
      </c>
      <c r="D1221" s="159" t="s">
        <v>7</v>
      </c>
      <c r="E1221" s="159" t="s">
        <v>28</v>
      </c>
      <c r="F1221" s="159" t="s">
        <v>26</v>
      </c>
      <c r="G1221" s="159" t="s">
        <v>8</v>
      </c>
      <c r="H1221" s="159" t="s">
        <v>32</v>
      </c>
      <c r="I1221" s="178">
        <v>0</v>
      </c>
      <c r="J1221" s="19"/>
    </row>
    <row r="1222" spans="1:10" x14ac:dyDescent="0.25">
      <c r="A1222" s="65" t="str">
        <f t="shared" si="19"/>
        <v>Cohort 201642522Den HaagMan0 tot 23 jaarTotaalInburgeringsexamen behaald</v>
      </c>
      <c r="B1222" s="159" t="s">
        <v>17</v>
      </c>
      <c r="C1222" s="166">
        <v>42522</v>
      </c>
      <c r="D1222" s="159" t="s">
        <v>7</v>
      </c>
      <c r="E1222" s="159" t="s">
        <v>28</v>
      </c>
      <c r="F1222" s="159" t="s">
        <v>26</v>
      </c>
      <c r="G1222" s="159" t="s">
        <v>8</v>
      </c>
      <c r="H1222" s="159" t="s">
        <v>33</v>
      </c>
      <c r="I1222" s="178">
        <v>0</v>
      </c>
      <c r="J1222" s="19"/>
    </row>
    <row r="1223" spans="1:10" x14ac:dyDescent="0.25">
      <c r="A1223" s="65" t="str">
        <f t="shared" si="19"/>
        <v>Cohort 201642522Den HaagMan0 tot 23 jaarTotaalHeeft geen examen behaald</v>
      </c>
      <c r="B1223" s="159" t="s">
        <v>17</v>
      </c>
      <c r="C1223" s="166">
        <v>42522</v>
      </c>
      <c r="D1223" s="159" t="s">
        <v>7</v>
      </c>
      <c r="E1223" s="159" t="s">
        <v>28</v>
      </c>
      <c r="F1223" s="159" t="s">
        <v>26</v>
      </c>
      <c r="G1223" s="159" t="s">
        <v>8</v>
      </c>
      <c r="H1223" s="159" t="s">
        <v>34</v>
      </c>
      <c r="I1223" s="178">
        <v>70</v>
      </c>
      <c r="J1223" s="19"/>
    </row>
    <row r="1224" spans="1:10" x14ac:dyDescent="0.25">
      <c r="A1224" s="65" t="str">
        <f t="shared" si="19"/>
        <v>Cohort 201642522Den HaagMan0 tot 23 jaarSyriëTotaal</v>
      </c>
      <c r="B1224" s="159" t="s">
        <v>17</v>
      </c>
      <c r="C1224" s="166">
        <v>42522</v>
      </c>
      <c r="D1224" s="159" t="s">
        <v>7</v>
      </c>
      <c r="E1224" s="159" t="s">
        <v>28</v>
      </c>
      <c r="F1224" s="159" t="s">
        <v>26</v>
      </c>
      <c r="G1224" s="159" t="s">
        <v>23</v>
      </c>
      <c r="H1224" s="159" t="s">
        <v>8</v>
      </c>
      <c r="I1224" s="178">
        <v>25</v>
      </c>
      <c r="J1224" s="19"/>
    </row>
    <row r="1225" spans="1:10" x14ac:dyDescent="0.25">
      <c r="A1225" s="65" t="str">
        <f t="shared" si="19"/>
        <v>Cohort 201642522Den HaagMan0 tot 23 jaarSyriëNT2-examen behaald</v>
      </c>
      <c r="B1225" s="159" t="s">
        <v>17</v>
      </c>
      <c r="C1225" s="166">
        <v>42522</v>
      </c>
      <c r="D1225" s="159" t="s">
        <v>7</v>
      </c>
      <c r="E1225" s="159" t="s">
        <v>28</v>
      </c>
      <c r="F1225" s="159" t="s">
        <v>26</v>
      </c>
      <c r="G1225" s="159" t="s">
        <v>23</v>
      </c>
      <c r="H1225" s="159" t="s">
        <v>32</v>
      </c>
      <c r="I1225" s="178">
        <v>0</v>
      </c>
      <c r="J1225" s="19"/>
    </row>
    <row r="1226" spans="1:10" x14ac:dyDescent="0.25">
      <c r="A1226" s="65" t="str">
        <f t="shared" si="19"/>
        <v>Cohort 201642522Den HaagMan0 tot 23 jaarSyriëInburgeringsexamen behaald</v>
      </c>
      <c r="B1226" s="159" t="s">
        <v>17</v>
      </c>
      <c r="C1226" s="166">
        <v>42522</v>
      </c>
      <c r="D1226" s="159" t="s">
        <v>7</v>
      </c>
      <c r="E1226" s="159" t="s">
        <v>28</v>
      </c>
      <c r="F1226" s="159" t="s">
        <v>26</v>
      </c>
      <c r="G1226" s="159" t="s">
        <v>23</v>
      </c>
      <c r="H1226" s="159" t="s">
        <v>33</v>
      </c>
      <c r="I1226" s="178">
        <v>0</v>
      </c>
      <c r="J1226" s="19"/>
    </row>
    <row r="1227" spans="1:10" x14ac:dyDescent="0.25">
      <c r="A1227" s="65" t="str">
        <f t="shared" si="19"/>
        <v>Cohort 201642522Den HaagMan0 tot 23 jaarSyriëHeeft geen examen behaald</v>
      </c>
      <c r="B1227" s="159" t="s">
        <v>17</v>
      </c>
      <c r="C1227" s="166">
        <v>42522</v>
      </c>
      <c r="D1227" s="159" t="s">
        <v>7</v>
      </c>
      <c r="E1227" s="159" t="s">
        <v>28</v>
      </c>
      <c r="F1227" s="159" t="s">
        <v>26</v>
      </c>
      <c r="G1227" s="159" t="s">
        <v>23</v>
      </c>
      <c r="H1227" s="159" t="s">
        <v>34</v>
      </c>
      <c r="I1227" s="178">
        <v>25</v>
      </c>
      <c r="J1227" s="19"/>
    </row>
    <row r="1228" spans="1:10" x14ac:dyDescent="0.25">
      <c r="A1228" s="65" t="str">
        <f t="shared" si="19"/>
        <v>Cohort 201642522Den HaagMan0 tot 23 jaarEritreaTotaal</v>
      </c>
      <c r="B1228" s="159" t="s">
        <v>17</v>
      </c>
      <c r="C1228" s="166">
        <v>42522</v>
      </c>
      <c r="D1228" s="159" t="s">
        <v>7</v>
      </c>
      <c r="E1228" s="159" t="s">
        <v>28</v>
      </c>
      <c r="F1228" s="159" t="s">
        <v>26</v>
      </c>
      <c r="G1228" s="159" t="s">
        <v>24</v>
      </c>
      <c r="H1228" s="159" t="s">
        <v>8</v>
      </c>
      <c r="I1228" s="178">
        <v>35</v>
      </c>
      <c r="J1228" s="19"/>
    </row>
    <row r="1229" spans="1:10" x14ac:dyDescent="0.25">
      <c r="A1229" s="65" t="str">
        <f t="shared" si="19"/>
        <v>Cohort 201642522Den HaagMan0 tot 23 jaarEritreaNT2-examen behaald</v>
      </c>
      <c r="B1229" s="159" t="s">
        <v>17</v>
      </c>
      <c r="C1229" s="166">
        <v>42522</v>
      </c>
      <c r="D1229" s="159" t="s">
        <v>7</v>
      </c>
      <c r="E1229" s="159" t="s">
        <v>28</v>
      </c>
      <c r="F1229" s="159" t="s">
        <v>26</v>
      </c>
      <c r="G1229" s="159" t="s">
        <v>24</v>
      </c>
      <c r="H1229" s="159" t="s">
        <v>32</v>
      </c>
      <c r="I1229" s="178">
        <v>0</v>
      </c>
      <c r="J1229" s="19"/>
    </row>
    <row r="1230" spans="1:10" x14ac:dyDescent="0.25">
      <c r="A1230" s="65" t="str">
        <f t="shared" si="19"/>
        <v>Cohort 201642522Den HaagMan0 tot 23 jaarEritreaInburgeringsexamen behaald</v>
      </c>
      <c r="B1230" s="159" t="s">
        <v>17</v>
      </c>
      <c r="C1230" s="166">
        <v>42522</v>
      </c>
      <c r="D1230" s="159" t="s">
        <v>7</v>
      </c>
      <c r="E1230" s="159" t="s">
        <v>28</v>
      </c>
      <c r="F1230" s="159" t="s">
        <v>26</v>
      </c>
      <c r="G1230" s="159" t="s">
        <v>24</v>
      </c>
      <c r="H1230" s="159" t="s">
        <v>33</v>
      </c>
      <c r="I1230" s="178">
        <v>0</v>
      </c>
      <c r="J1230" s="19"/>
    </row>
    <row r="1231" spans="1:10" x14ac:dyDescent="0.25">
      <c r="A1231" s="65" t="str">
        <f t="shared" si="19"/>
        <v>Cohort 201642522Den HaagMan0 tot 23 jaarEritreaHeeft geen examen behaald</v>
      </c>
      <c r="B1231" s="159" t="s">
        <v>17</v>
      </c>
      <c r="C1231" s="166">
        <v>42522</v>
      </c>
      <c r="D1231" s="159" t="s">
        <v>7</v>
      </c>
      <c r="E1231" s="159" t="s">
        <v>28</v>
      </c>
      <c r="F1231" s="159" t="s">
        <v>26</v>
      </c>
      <c r="G1231" s="159" t="s">
        <v>24</v>
      </c>
      <c r="H1231" s="159" t="s">
        <v>34</v>
      </c>
      <c r="I1231" s="178">
        <v>35</v>
      </c>
      <c r="J1231" s="19"/>
    </row>
    <row r="1232" spans="1:10" x14ac:dyDescent="0.25">
      <c r="A1232" s="65" t="str">
        <f t="shared" si="19"/>
        <v>Cohort 201642522Den HaagMan0 tot 23 jaarOverigTotaal</v>
      </c>
      <c r="B1232" s="159" t="s">
        <v>17</v>
      </c>
      <c r="C1232" s="166">
        <v>42522</v>
      </c>
      <c r="D1232" s="159" t="s">
        <v>7</v>
      </c>
      <c r="E1232" s="159" t="s">
        <v>28</v>
      </c>
      <c r="F1232" s="159" t="s">
        <v>26</v>
      </c>
      <c r="G1232" s="159" t="s">
        <v>25</v>
      </c>
      <c r="H1232" s="159" t="s">
        <v>8</v>
      </c>
      <c r="I1232" s="178">
        <v>10</v>
      </c>
      <c r="J1232" s="19"/>
    </row>
    <row r="1233" spans="1:10" x14ac:dyDescent="0.25">
      <c r="A1233" s="65" t="str">
        <f t="shared" si="19"/>
        <v>Cohort 201642522Den HaagMan0 tot 23 jaarOverigNT2-examen behaald</v>
      </c>
      <c r="B1233" s="159" t="s">
        <v>17</v>
      </c>
      <c r="C1233" s="166">
        <v>42522</v>
      </c>
      <c r="D1233" s="159" t="s">
        <v>7</v>
      </c>
      <c r="E1233" s="159" t="s">
        <v>28</v>
      </c>
      <c r="F1233" s="159" t="s">
        <v>26</v>
      </c>
      <c r="G1233" s="159" t="s">
        <v>25</v>
      </c>
      <c r="H1233" s="159" t="s">
        <v>32</v>
      </c>
      <c r="I1233" s="178">
        <v>0</v>
      </c>
      <c r="J1233" s="19"/>
    </row>
    <row r="1234" spans="1:10" x14ac:dyDescent="0.25">
      <c r="A1234" s="65" t="str">
        <f t="shared" si="19"/>
        <v>Cohort 201642522Den HaagMan0 tot 23 jaarOverigInburgeringsexamen behaald</v>
      </c>
      <c r="B1234" s="159" t="s">
        <v>17</v>
      </c>
      <c r="C1234" s="166">
        <v>42522</v>
      </c>
      <c r="D1234" s="159" t="s">
        <v>7</v>
      </c>
      <c r="E1234" s="159" t="s">
        <v>28</v>
      </c>
      <c r="F1234" s="159" t="s">
        <v>26</v>
      </c>
      <c r="G1234" s="159" t="s">
        <v>25</v>
      </c>
      <c r="H1234" s="159" t="s">
        <v>33</v>
      </c>
      <c r="I1234" s="178">
        <v>0</v>
      </c>
      <c r="J1234" s="19"/>
    </row>
    <row r="1235" spans="1:10" x14ac:dyDescent="0.25">
      <c r="A1235" s="65" t="str">
        <f t="shared" si="19"/>
        <v>Cohort 201642522Den HaagMan0 tot 23 jaarOverigHeeft geen examen behaald</v>
      </c>
      <c r="B1235" s="159" t="s">
        <v>17</v>
      </c>
      <c r="C1235" s="166">
        <v>42522</v>
      </c>
      <c r="D1235" s="159" t="s">
        <v>7</v>
      </c>
      <c r="E1235" s="159" t="s">
        <v>28</v>
      </c>
      <c r="F1235" s="159" t="s">
        <v>26</v>
      </c>
      <c r="G1235" s="159" t="s">
        <v>25</v>
      </c>
      <c r="H1235" s="159" t="s">
        <v>34</v>
      </c>
      <c r="I1235" s="178">
        <v>10</v>
      </c>
      <c r="J1235" s="19"/>
    </row>
    <row r="1236" spans="1:10" x14ac:dyDescent="0.25">
      <c r="A1236" s="65" t="str">
        <f t="shared" si="19"/>
        <v>Cohort 201642522Den HaagMan23 jaar of ouderTotaalTotaal</v>
      </c>
      <c r="B1236" s="159" t="s">
        <v>17</v>
      </c>
      <c r="C1236" s="166">
        <v>42522</v>
      </c>
      <c r="D1236" s="159" t="s">
        <v>7</v>
      </c>
      <c r="E1236" s="159" t="s">
        <v>28</v>
      </c>
      <c r="F1236" s="159" t="s">
        <v>27</v>
      </c>
      <c r="G1236" s="159" t="s">
        <v>8</v>
      </c>
      <c r="H1236" s="159" t="s">
        <v>8</v>
      </c>
      <c r="I1236" s="178">
        <v>180</v>
      </c>
      <c r="J1236" s="19"/>
    </row>
    <row r="1237" spans="1:10" x14ac:dyDescent="0.25">
      <c r="A1237" s="65" t="str">
        <f t="shared" si="19"/>
        <v>Cohort 201642522Den HaagMan23 jaar of ouderTotaalNT2-examen behaald</v>
      </c>
      <c r="B1237" s="159" t="s">
        <v>17</v>
      </c>
      <c r="C1237" s="166">
        <v>42522</v>
      </c>
      <c r="D1237" s="159" t="s">
        <v>7</v>
      </c>
      <c r="E1237" s="159" t="s">
        <v>28</v>
      </c>
      <c r="F1237" s="159" t="s">
        <v>27</v>
      </c>
      <c r="G1237" s="159" t="s">
        <v>8</v>
      </c>
      <c r="H1237" s="159" t="s">
        <v>32</v>
      </c>
      <c r="I1237" s="178">
        <v>0</v>
      </c>
      <c r="J1237" s="19"/>
    </row>
    <row r="1238" spans="1:10" x14ac:dyDescent="0.25">
      <c r="A1238" s="65" t="str">
        <f t="shared" si="19"/>
        <v>Cohort 201642522Den HaagMan23 jaar of ouderTotaalInburgeringsexamen behaald</v>
      </c>
      <c r="B1238" s="159" t="s">
        <v>17</v>
      </c>
      <c r="C1238" s="166">
        <v>42522</v>
      </c>
      <c r="D1238" s="159" t="s">
        <v>7</v>
      </c>
      <c r="E1238" s="159" t="s">
        <v>28</v>
      </c>
      <c r="F1238" s="159" t="s">
        <v>27</v>
      </c>
      <c r="G1238" s="159" t="s">
        <v>8</v>
      </c>
      <c r="H1238" s="159" t="s">
        <v>33</v>
      </c>
      <c r="I1238" s="178">
        <v>0</v>
      </c>
      <c r="J1238" s="19"/>
    </row>
    <row r="1239" spans="1:10" x14ac:dyDescent="0.25">
      <c r="A1239" s="65" t="str">
        <f t="shared" si="19"/>
        <v>Cohort 201642522Den HaagMan23 jaar of ouderTotaalHeeft geen examen behaald</v>
      </c>
      <c r="B1239" s="159" t="s">
        <v>17</v>
      </c>
      <c r="C1239" s="166">
        <v>42522</v>
      </c>
      <c r="D1239" s="159" t="s">
        <v>7</v>
      </c>
      <c r="E1239" s="159" t="s">
        <v>28</v>
      </c>
      <c r="F1239" s="159" t="s">
        <v>27</v>
      </c>
      <c r="G1239" s="159" t="s">
        <v>8</v>
      </c>
      <c r="H1239" s="159" t="s">
        <v>34</v>
      </c>
      <c r="I1239" s="178">
        <v>180</v>
      </c>
      <c r="J1239" s="19"/>
    </row>
    <row r="1240" spans="1:10" x14ac:dyDescent="0.25">
      <c r="A1240" s="65" t="str">
        <f t="shared" si="19"/>
        <v>Cohort 201642522Den HaagMan23 jaar of ouderSyriëTotaal</v>
      </c>
      <c r="B1240" s="159" t="s">
        <v>17</v>
      </c>
      <c r="C1240" s="166">
        <v>42522</v>
      </c>
      <c r="D1240" s="159" t="s">
        <v>7</v>
      </c>
      <c r="E1240" s="159" t="s">
        <v>28</v>
      </c>
      <c r="F1240" s="159" t="s">
        <v>27</v>
      </c>
      <c r="G1240" s="159" t="s">
        <v>23</v>
      </c>
      <c r="H1240" s="159" t="s">
        <v>8</v>
      </c>
      <c r="I1240" s="178">
        <v>80</v>
      </c>
      <c r="J1240" s="19"/>
    </row>
    <row r="1241" spans="1:10" x14ac:dyDescent="0.25">
      <c r="A1241" s="65" t="str">
        <f t="shared" si="19"/>
        <v>Cohort 201642522Den HaagMan23 jaar of ouderSyriëNT2-examen behaald</v>
      </c>
      <c r="B1241" s="159" t="s">
        <v>17</v>
      </c>
      <c r="C1241" s="166">
        <v>42522</v>
      </c>
      <c r="D1241" s="159" t="s">
        <v>7</v>
      </c>
      <c r="E1241" s="159" t="s">
        <v>28</v>
      </c>
      <c r="F1241" s="159" t="s">
        <v>27</v>
      </c>
      <c r="G1241" s="159" t="s">
        <v>23</v>
      </c>
      <c r="H1241" s="159" t="s">
        <v>32</v>
      </c>
      <c r="I1241" s="178">
        <v>0</v>
      </c>
      <c r="J1241" s="19"/>
    </row>
    <row r="1242" spans="1:10" x14ac:dyDescent="0.25">
      <c r="A1242" s="65" t="str">
        <f t="shared" si="19"/>
        <v>Cohort 201642522Den HaagMan23 jaar of ouderSyriëInburgeringsexamen behaald</v>
      </c>
      <c r="B1242" s="159" t="s">
        <v>17</v>
      </c>
      <c r="C1242" s="166">
        <v>42522</v>
      </c>
      <c r="D1242" s="159" t="s">
        <v>7</v>
      </c>
      <c r="E1242" s="159" t="s">
        <v>28</v>
      </c>
      <c r="F1242" s="159" t="s">
        <v>27</v>
      </c>
      <c r="G1242" s="159" t="s">
        <v>23</v>
      </c>
      <c r="H1242" s="159" t="s">
        <v>33</v>
      </c>
      <c r="I1242" s="178">
        <v>0</v>
      </c>
      <c r="J1242" s="19"/>
    </row>
    <row r="1243" spans="1:10" x14ac:dyDescent="0.25">
      <c r="A1243" s="65" t="str">
        <f t="shared" si="19"/>
        <v>Cohort 201642522Den HaagMan23 jaar of ouderSyriëHeeft geen examen behaald</v>
      </c>
      <c r="B1243" s="159" t="s">
        <v>17</v>
      </c>
      <c r="C1243" s="166">
        <v>42522</v>
      </c>
      <c r="D1243" s="159" t="s">
        <v>7</v>
      </c>
      <c r="E1243" s="159" t="s">
        <v>28</v>
      </c>
      <c r="F1243" s="159" t="s">
        <v>27</v>
      </c>
      <c r="G1243" s="159" t="s">
        <v>23</v>
      </c>
      <c r="H1243" s="159" t="s">
        <v>34</v>
      </c>
      <c r="I1243" s="178">
        <v>80</v>
      </c>
      <c r="J1243" s="19"/>
    </row>
    <row r="1244" spans="1:10" x14ac:dyDescent="0.25">
      <c r="A1244" s="65" t="str">
        <f t="shared" si="19"/>
        <v>Cohort 201642522Den HaagMan23 jaar of ouderEritreaTotaal</v>
      </c>
      <c r="B1244" s="159" t="s">
        <v>17</v>
      </c>
      <c r="C1244" s="166">
        <v>42522</v>
      </c>
      <c r="D1244" s="159" t="s">
        <v>7</v>
      </c>
      <c r="E1244" s="159" t="s">
        <v>28</v>
      </c>
      <c r="F1244" s="159" t="s">
        <v>27</v>
      </c>
      <c r="G1244" s="159" t="s">
        <v>24</v>
      </c>
      <c r="H1244" s="159" t="s">
        <v>8</v>
      </c>
      <c r="I1244" s="178">
        <v>75</v>
      </c>
      <c r="J1244" s="19"/>
    </row>
    <row r="1245" spans="1:10" x14ac:dyDescent="0.25">
      <c r="A1245" s="65" t="str">
        <f t="shared" si="19"/>
        <v>Cohort 201642522Den HaagMan23 jaar of ouderEritreaNT2-examen behaald</v>
      </c>
      <c r="B1245" s="159" t="s">
        <v>17</v>
      </c>
      <c r="C1245" s="166">
        <v>42522</v>
      </c>
      <c r="D1245" s="159" t="s">
        <v>7</v>
      </c>
      <c r="E1245" s="159" t="s">
        <v>28</v>
      </c>
      <c r="F1245" s="159" t="s">
        <v>27</v>
      </c>
      <c r="G1245" s="159" t="s">
        <v>24</v>
      </c>
      <c r="H1245" s="159" t="s">
        <v>32</v>
      </c>
      <c r="I1245" s="178">
        <v>0</v>
      </c>
      <c r="J1245" s="19"/>
    </row>
    <row r="1246" spans="1:10" x14ac:dyDescent="0.25">
      <c r="A1246" s="65" t="str">
        <f t="shared" si="19"/>
        <v>Cohort 201642522Den HaagMan23 jaar of ouderEritreaInburgeringsexamen behaald</v>
      </c>
      <c r="B1246" s="159" t="s">
        <v>17</v>
      </c>
      <c r="C1246" s="166">
        <v>42522</v>
      </c>
      <c r="D1246" s="159" t="s">
        <v>7</v>
      </c>
      <c r="E1246" s="159" t="s">
        <v>28</v>
      </c>
      <c r="F1246" s="159" t="s">
        <v>27</v>
      </c>
      <c r="G1246" s="159" t="s">
        <v>24</v>
      </c>
      <c r="H1246" s="159" t="s">
        <v>33</v>
      </c>
      <c r="I1246" s="178">
        <v>0</v>
      </c>
      <c r="J1246" s="19"/>
    </row>
    <row r="1247" spans="1:10" x14ac:dyDescent="0.25">
      <c r="A1247" s="65" t="str">
        <f t="shared" si="19"/>
        <v>Cohort 201642522Den HaagMan23 jaar of ouderEritreaHeeft geen examen behaald</v>
      </c>
      <c r="B1247" s="159" t="s">
        <v>17</v>
      </c>
      <c r="C1247" s="166">
        <v>42522</v>
      </c>
      <c r="D1247" s="159" t="s">
        <v>7</v>
      </c>
      <c r="E1247" s="159" t="s">
        <v>28</v>
      </c>
      <c r="F1247" s="159" t="s">
        <v>27</v>
      </c>
      <c r="G1247" s="159" t="s">
        <v>24</v>
      </c>
      <c r="H1247" s="159" t="s">
        <v>34</v>
      </c>
      <c r="I1247" s="178">
        <v>75</v>
      </c>
      <c r="J1247" s="19"/>
    </row>
    <row r="1248" spans="1:10" x14ac:dyDescent="0.25">
      <c r="A1248" s="65" t="str">
        <f t="shared" si="19"/>
        <v>Cohort 201642522Den HaagMan23 jaar of ouderOverigTotaal</v>
      </c>
      <c r="B1248" s="159" t="s">
        <v>17</v>
      </c>
      <c r="C1248" s="166">
        <v>42522</v>
      </c>
      <c r="D1248" s="159" t="s">
        <v>7</v>
      </c>
      <c r="E1248" s="159" t="s">
        <v>28</v>
      </c>
      <c r="F1248" s="159" t="s">
        <v>27</v>
      </c>
      <c r="G1248" s="159" t="s">
        <v>25</v>
      </c>
      <c r="H1248" s="159" t="s">
        <v>8</v>
      </c>
      <c r="I1248" s="178">
        <v>25</v>
      </c>
      <c r="J1248" s="19"/>
    </row>
    <row r="1249" spans="1:10" x14ac:dyDescent="0.25">
      <c r="A1249" s="65" t="str">
        <f t="shared" si="19"/>
        <v>Cohort 201642522Den HaagMan23 jaar of ouderOverigNT2-examen behaald</v>
      </c>
      <c r="B1249" s="159" t="s">
        <v>17</v>
      </c>
      <c r="C1249" s="166">
        <v>42522</v>
      </c>
      <c r="D1249" s="159" t="s">
        <v>7</v>
      </c>
      <c r="E1249" s="159" t="s">
        <v>28</v>
      </c>
      <c r="F1249" s="159" t="s">
        <v>27</v>
      </c>
      <c r="G1249" s="159" t="s">
        <v>25</v>
      </c>
      <c r="H1249" s="159" t="s">
        <v>32</v>
      </c>
      <c r="I1249" s="178">
        <v>0</v>
      </c>
      <c r="J1249" s="19"/>
    </row>
    <row r="1250" spans="1:10" x14ac:dyDescent="0.25">
      <c r="A1250" s="65" t="str">
        <f t="shared" si="19"/>
        <v>Cohort 201642522Den HaagMan23 jaar of ouderOverigInburgeringsexamen behaald</v>
      </c>
      <c r="B1250" s="159" t="s">
        <v>17</v>
      </c>
      <c r="C1250" s="166">
        <v>42522</v>
      </c>
      <c r="D1250" s="159" t="s">
        <v>7</v>
      </c>
      <c r="E1250" s="159" t="s">
        <v>28</v>
      </c>
      <c r="F1250" s="159" t="s">
        <v>27</v>
      </c>
      <c r="G1250" s="159" t="s">
        <v>25</v>
      </c>
      <c r="H1250" s="159" t="s">
        <v>33</v>
      </c>
      <c r="I1250" s="178">
        <v>0</v>
      </c>
      <c r="J1250" s="19"/>
    </row>
    <row r="1251" spans="1:10" x14ac:dyDescent="0.25">
      <c r="A1251" s="65" t="str">
        <f t="shared" si="19"/>
        <v>Cohort 201642522Den HaagMan23 jaar of ouderOverigHeeft geen examen behaald</v>
      </c>
      <c r="B1251" s="159" t="s">
        <v>17</v>
      </c>
      <c r="C1251" s="166">
        <v>42522</v>
      </c>
      <c r="D1251" s="159" t="s">
        <v>7</v>
      </c>
      <c r="E1251" s="159" t="s">
        <v>28</v>
      </c>
      <c r="F1251" s="159" t="s">
        <v>27</v>
      </c>
      <c r="G1251" s="159" t="s">
        <v>25</v>
      </c>
      <c r="H1251" s="159" t="s">
        <v>34</v>
      </c>
      <c r="I1251" s="178">
        <v>25</v>
      </c>
      <c r="J1251" s="19"/>
    </row>
    <row r="1252" spans="1:10" x14ac:dyDescent="0.25">
      <c r="A1252" s="65" t="str">
        <f t="shared" si="19"/>
        <v>Cohort 201642522Den HaagVrouwTotaalTotaalTotaal</v>
      </c>
      <c r="B1252" s="159" t="s">
        <v>17</v>
      </c>
      <c r="C1252" s="166">
        <v>42522</v>
      </c>
      <c r="D1252" s="159" t="s">
        <v>7</v>
      </c>
      <c r="E1252" s="159" t="s">
        <v>29</v>
      </c>
      <c r="F1252" s="159" t="s">
        <v>8</v>
      </c>
      <c r="G1252" s="159" t="s">
        <v>8</v>
      </c>
      <c r="H1252" s="159" t="s">
        <v>8</v>
      </c>
      <c r="I1252" s="178">
        <v>140</v>
      </c>
      <c r="J1252" s="19"/>
    </row>
    <row r="1253" spans="1:10" x14ac:dyDescent="0.25">
      <c r="A1253" s="65" t="str">
        <f t="shared" si="19"/>
        <v>Cohort 201642522Den HaagVrouwTotaalTotaalNT2-examen behaald</v>
      </c>
      <c r="B1253" s="159" t="s">
        <v>17</v>
      </c>
      <c r="C1253" s="166">
        <v>42522</v>
      </c>
      <c r="D1253" s="159" t="s">
        <v>7</v>
      </c>
      <c r="E1253" s="159" t="s">
        <v>29</v>
      </c>
      <c r="F1253" s="159" t="s">
        <v>8</v>
      </c>
      <c r="G1253" s="159" t="s">
        <v>8</v>
      </c>
      <c r="H1253" s="159" t="s">
        <v>32</v>
      </c>
      <c r="I1253" s="178">
        <v>0</v>
      </c>
      <c r="J1253" s="19"/>
    </row>
    <row r="1254" spans="1:10" x14ac:dyDescent="0.25">
      <c r="A1254" s="65" t="str">
        <f t="shared" si="19"/>
        <v>Cohort 201642522Den HaagVrouwTotaalTotaalInburgeringsexamen behaald</v>
      </c>
      <c r="B1254" s="159" t="s">
        <v>17</v>
      </c>
      <c r="C1254" s="166">
        <v>42522</v>
      </c>
      <c r="D1254" s="159" t="s">
        <v>7</v>
      </c>
      <c r="E1254" s="159" t="s">
        <v>29</v>
      </c>
      <c r="F1254" s="159" t="s">
        <v>8</v>
      </c>
      <c r="G1254" s="159" t="s">
        <v>8</v>
      </c>
      <c r="H1254" s="159" t="s">
        <v>33</v>
      </c>
      <c r="I1254" s="178">
        <v>0</v>
      </c>
      <c r="J1254" s="19"/>
    </row>
    <row r="1255" spans="1:10" x14ac:dyDescent="0.25">
      <c r="A1255" s="65" t="str">
        <f t="shared" si="19"/>
        <v>Cohort 201642522Den HaagVrouwTotaalTotaalHeeft geen examen behaald</v>
      </c>
      <c r="B1255" s="159" t="s">
        <v>17</v>
      </c>
      <c r="C1255" s="166">
        <v>42522</v>
      </c>
      <c r="D1255" s="159" t="s">
        <v>7</v>
      </c>
      <c r="E1255" s="159" t="s">
        <v>29</v>
      </c>
      <c r="F1255" s="159" t="s">
        <v>8</v>
      </c>
      <c r="G1255" s="159" t="s">
        <v>8</v>
      </c>
      <c r="H1255" s="159" t="s">
        <v>34</v>
      </c>
      <c r="I1255" s="178">
        <v>140</v>
      </c>
      <c r="J1255" s="19"/>
    </row>
    <row r="1256" spans="1:10" x14ac:dyDescent="0.25">
      <c r="A1256" s="65" t="str">
        <f t="shared" si="19"/>
        <v>Cohort 201642522Den HaagVrouwTotaalSyriëTotaal</v>
      </c>
      <c r="B1256" s="159" t="s">
        <v>17</v>
      </c>
      <c r="C1256" s="166">
        <v>42522</v>
      </c>
      <c r="D1256" s="159" t="s">
        <v>7</v>
      </c>
      <c r="E1256" s="159" t="s">
        <v>29</v>
      </c>
      <c r="F1256" s="159" t="s">
        <v>8</v>
      </c>
      <c r="G1256" s="159" t="s">
        <v>23</v>
      </c>
      <c r="H1256" s="159" t="s">
        <v>8</v>
      </c>
      <c r="I1256" s="178">
        <v>40</v>
      </c>
      <c r="J1256" s="19"/>
    </row>
    <row r="1257" spans="1:10" x14ac:dyDescent="0.25">
      <c r="A1257" s="65" t="str">
        <f t="shared" si="19"/>
        <v>Cohort 201642522Den HaagVrouwTotaalSyriëNT2-examen behaald</v>
      </c>
      <c r="B1257" s="159" t="s">
        <v>17</v>
      </c>
      <c r="C1257" s="166">
        <v>42522</v>
      </c>
      <c r="D1257" s="159" t="s">
        <v>7</v>
      </c>
      <c r="E1257" s="159" t="s">
        <v>29</v>
      </c>
      <c r="F1257" s="159" t="s">
        <v>8</v>
      </c>
      <c r="G1257" s="159" t="s">
        <v>23</v>
      </c>
      <c r="H1257" s="159" t="s">
        <v>32</v>
      </c>
      <c r="I1257" s="178">
        <v>0</v>
      </c>
      <c r="J1257" s="19"/>
    </row>
    <row r="1258" spans="1:10" x14ac:dyDescent="0.25">
      <c r="A1258" s="65" t="str">
        <f t="shared" si="19"/>
        <v>Cohort 201642522Den HaagVrouwTotaalSyriëInburgeringsexamen behaald</v>
      </c>
      <c r="B1258" s="159" t="s">
        <v>17</v>
      </c>
      <c r="C1258" s="166">
        <v>42522</v>
      </c>
      <c r="D1258" s="159" t="s">
        <v>7</v>
      </c>
      <c r="E1258" s="159" t="s">
        <v>29</v>
      </c>
      <c r="F1258" s="159" t="s">
        <v>8</v>
      </c>
      <c r="G1258" s="159" t="s">
        <v>23</v>
      </c>
      <c r="H1258" s="159" t="s">
        <v>33</v>
      </c>
      <c r="I1258" s="178">
        <v>0</v>
      </c>
      <c r="J1258" s="19"/>
    </row>
    <row r="1259" spans="1:10" x14ac:dyDescent="0.25">
      <c r="A1259" s="65" t="str">
        <f t="shared" si="19"/>
        <v>Cohort 201642522Den HaagVrouwTotaalSyriëHeeft geen examen behaald</v>
      </c>
      <c r="B1259" s="159" t="s">
        <v>17</v>
      </c>
      <c r="C1259" s="166">
        <v>42522</v>
      </c>
      <c r="D1259" s="159" t="s">
        <v>7</v>
      </c>
      <c r="E1259" s="159" t="s">
        <v>29</v>
      </c>
      <c r="F1259" s="159" t="s">
        <v>8</v>
      </c>
      <c r="G1259" s="159" t="s">
        <v>23</v>
      </c>
      <c r="H1259" s="159" t="s">
        <v>34</v>
      </c>
      <c r="I1259" s="178">
        <v>40</v>
      </c>
      <c r="J1259" s="19"/>
    </row>
    <row r="1260" spans="1:10" x14ac:dyDescent="0.25">
      <c r="A1260" s="65" t="str">
        <f t="shared" si="19"/>
        <v>Cohort 201642522Den HaagVrouwTotaalEritreaTotaal</v>
      </c>
      <c r="B1260" s="159" t="s">
        <v>17</v>
      </c>
      <c r="C1260" s="166">
        <v>42522</v>
      </c>
      <c r="D1260" s="159" t="s">
        <v>7</v>
      </c>
      <c r="E1260" s="159" t="s">
        <v>29</v>
      </c>
      <c r="F1260" s="159" t="s">
        <v>8</v>
      </c>
      <c r="G1260" s="159" t="s">
        <v>24</v>
      </c>
      <c r="H1260" s="159" t="s">
        <v>8</v>
      </c>
      <c r="I1260" s="178">
        <v>75</v>
      </c>
      <c r="J1260" s="19"/>
    </row>
    <row r="1261" spans="1:10" x14ac:dyDescent="0.25">
      <c r="A1261" s="65" t="str">
        <f t="shared" si="19"/>
        <v>Cohort 201642522Den HaagVrouwTotaalEritreaNT2-examen behaald</v>
      </c>
      <c r="B1261" s="159" t="s">
        <v>17</v>
      </c>
      <c r="C1261" s="166">
        <v>42522</v>
      </c>
      <c r="D1261" s="159" t="s">
        <v>7</v>
      </c>
      <c r="E1261" s="159" t="s">
        <v>29</v>
      </c>
      <c r="F1261" s="159" t="s">
        <v>8</v>
      </c>
      <c r="G1261" s="159" t="s">
        <v>24</v>
      </c>
      <c r="H1261" s="159" t="s">
        <v>32</v>
      </c>
      <c r="I1261" s="178">
        <v>0</v>
      </c>
      <c r="J1261" s="19"/>
    </row>
    <row r="1262" spans="1:10" x14ac:dyDescent="0.25">
      <c r="A1262" s="65" t="str">
        <f t="shared" si="19"/>
        <v>Cohort 201642522Den HaagVrouwTotaalEritreaInburgeringsexamen behaald</v>
      </c>
      <c r="B1262" s="159" t="s">
        <v>17</v>
      </c>
      <c r="C1262" s="166">
        <v>42522</v>
      </c>
      <c r="D1262" s="159" t="s">
        <v>7</v>
      </c>
      <c r="E1262" s="159" t="s">
        <v>29</v>
      </c>
      <c r="F1262" s="159" t="s">
        <v>8</v>
      </c>
      <c r="G1262" s="159" t="s">
        <v>24</v>
      </c>
      <c r="H1262" s="159" t="s">
        <v>33</v>
      </c>
      <c r="I1262" s="178">
        <v>0</v>
      </c>
      <c r="J1262" s="19"/>
    </row>
    <row r="1263" spans="1:10" x14ac:dyDescent="0.25">
      <c r="A1263" s="65" t="str">
        <f t="shared" si="19"/>
        <v>Cohort 201642522Den HaagVrouwTotaalEritreaHeeft geen examen behaald</v>
      </c>
      <c r="B1263" s="159" t="s">
        <v>17</v>
      </c>
      <c r="C1263" s="166">
        <v>42522</v>
      </c>
      <c r="D1263" s="159" t="s">
        <v>7</v>
      </c>
      <c r="E1263" s="159" t="s">
        <v>29</v>
      </c>
      <c r="F1263" s="159" t="s">
        <v>8</v>
      </c>
      <c r="G1263" s="159" t="s">
        <v>24</v>
      </c>
      <c r="H1263" s="159" t="s">
        <v>34</v>
      </c>
      <c r="I1263" s="178">
        <v>75</v>
      </c>
      <c r="J1263" s="19"/>
    </row>
    <row r="1264" spans="1:10" x14ac:dyDescent="0.25">
      <c r="A1264" s="65" t="str">
        <f t="shared" si="19"/>
        <v>Cohort 201642522Den HaagVrouwTotaalOverigTotaal</v>
      </c>
      <c r="B1264" s="159" t="s">
        <v>17</v>
      </c>
      <c r="C1264" s="166">
        <v>42522</v>
      </c>
      <c r="D1264" s="159" t="s">
        <v>7</v>
      </c>
      <c r="E1264" s="159" t="s">
        <v>29</v>
      </c>
      <c r="F1264" s="159" t="s">
        <v>8</v>
      </c>
      <c r="G1264" s="159" t="s">
        <v>25</v>
      </c>
      <c r="H1264" s="159" t="s">
        <v>8</v>
      </c>
      <c r="I1264" s="178">
        <v>25</v>
      </c>
      <c r="J1264" s="19"/>
    </row>
    <row r="1265" spans="1:10" x14ac:dyDescent="0.25">
      <c r="A1265" s="65" t="str">
        <f t="shared" si="19"/>
        <v>Cohort 201642522Den HaagVrouwTotaalOverigNT2-examen behaald</v>
      </c>
      <c r="B1265" s="159" t="s">
        <v>17</v>
      </c>
      <c r="C1265" s="166">
        <v>42522</v>
      </c>
      <c r="D1265" s="159" t="s">
        <v>7</v>
      </c>
      <c r="E1265" s="159" t="s">
        <v>29</v>
      </c>
      <c r="F1265" s="159" t="s">
        <v>8</v>
      </c>
      <c r="G1265" s="159" t="s">
        <v>25</v>
      </c>
      <c r="H1265" s="159" t="s">
        <v>32</v>
      </c>
      <c r="I1265" s="178">
        <v>0</v>
      </c>
      <c r="J1265" s="19"/>
    </row>
    <row r="1266" spans="1:10" x14ac:dyDescent="0.25">
      <c r="A1266" s="65" t="str">
        <f t="shared" si="19"/>
        <v>Cohort 201642522Den HaagVrouwTotaalOverigInburgeringsexamen behaald</v>
      </c>
      <c r="B1266" s="159" t="s">
        <v>17</v>
      </c>
      <c r="C1266" s="166">
        <v>42522</v>
      </c>
      <c r="D1266" s="159" t="s">
        <v>7</v>
      </c>
      <c r="E1266" s="159" t="s">
        <v>29</v>
      </c>
      <c r="F1266" s="159" t="s">
        <v>8</v>
      </c>
      <c r="G1266" s="159" t="s">
        <v>25</v>
      </c>
      <c r="H1266" s="159" t="s">
        <v>33</v>
      </c>
      <c r="I1266" s="178">
        <v>0</v>
      </c>
      <c r="J1266" s="19"/>
    </row>
    <row r="1267" spans="1:10" x14ac:dyDescent="0.25">
      <c r="A1267" s="65" t="str">
        <f t="shared" si="19"/>
        <v>Cohort 201642522Den HaagVrouwTotaalOverigHeeft geen examen behaald</v>
      </c>
      <c r="B1267" s="159" t="s">
        <v>17</v>
      </c>
      <c r="C1267" s="166">
        <v>42522</v>
      </c>
      <c r="D1267" s="159" t="s">
        <v>7</v>
      </c>
      <c r="E1267" s="159" t="s">
        <v>29</v>
      </c>
      <c r="F1267" s="159" t="s">
        <v>8</v>
      </c>
      <c r="G1267" s="159" t="s">
        <v>25</v>
      </c>
      <c r="H1267" s="159" t="s">
        <v>34</v>
      </c>
      <c r="I1267" s="178">
        <v>25</v>
      </c>
      <c r="J1267" s="19"/>
    </row>
    <row r="1268" spans="1:10" x14ac:dyDescent="0.25">
      <c r="A1268" s="65" t="str">
        <f t="shared" si="19"/>
        <v>Cohort 201642522Den HaagVrouw0 tot 23 jaarTotaalTotaal</v>
      </c>
      <c r="B1268" s="159" t="s">
        <v>17</v>
      </c>
      <c r="C1268" s="166">
        <v>42522</v>
      </c>
      <c r="D1268" s="159" t="s">
        <v>7</v>
      </c>
      <c r="E1268" s="159" t="s">
        <v>29</v>
      </c>
      <c r="F1268" s="159" t="s">
        <v>26</v>
      </c>
      <c r="G1268" s="159" t="s">
        <v>8</v>
      </c>
      <c r="H1268" s="159" t="s">
        <v>8</v>
      </c>
      <c r="I1268" s="178">
        <v>35</v>
      </c>
      <c r="J1268" s="19"/>
    </row>
    <row r="1269" spans="1:10" x14ac:dyDescent="0.25">
      <c r="A1269" s="65" t="str">
        <f t="shared" si="19"/>
        <v>Cohort 201642522Den HaagVrouw0 tot 23 jaarTotaalNT2-examen behaald</v>
      </c>
      <c r="B1269" s="159" t="s">
        <v>17</v>
      </c>
      <c r="C1269" s="166">
        <v>42522</v>
      </c>
      <c r="D1269" s="159" t="s">
        <v>7</v>
      </c>
      <c r="E1269" s="159" t="s">
        <v>29</v>
      </c>
      <c r="F1269" s="159" t="s">
        <v>26</v>
      </c>
      <c r="G1269" s="159" t="s">
        <v>8</v>
      </c>
      <c r="H1269" s="159" t="s">
        <v>32</v>
      </c>
      <c r="I1269" s="178">
        <v>0</v>
      </c>
      <c r="J1269" s="19"/>
    </row>
    <row r="1270" spans="1:10" x14ac:dyDescent="0.25">
      <c r="A1270" s="65" t="str">
        <f t="shared" si="19"/>
        <v>Cohort 201642522Den HaagVrouw0 tot 23 jaarTotaalInburgeringsexamen behaald</v>
      </c>
      <c r="B1270" s="159" t="s">
        <v>17</v>
      </c>
      <c r="C1270" s="166">
        <v>42522</v>
      </c>
      <c r="D1270" s="159" t="s">
        <v>7</v>
      </c>
      <c r="E1270" s="159" t="s">
        <v>29</v>
      </c>
      <c r="F1270" s="159" t="s">
        <v>26</v>
      </c>
      <c r="G1270" s="159" t="s">
        <v>8</v>
      </c>
      <c r="H1270" s="159" t="s">
        <v>33</v>
      </c>
      <c r="I1270" s="178">
        <v>0</v>
      </c>
      <c r="J1270" s="19"/>
    </row>
    <row r="1271" spans="1:10" x14ac:dyDescent="0.25">
      <c r="A1271" s="65" t="str">
        <f t="shared" si="19"/>
        <v>Cohort 201642522Den HaagVrouw0 tot 23 jaarTotaalHeeft geen examen behaald</v>
      </c>
      <c r="B1271" s="159" t="s">
        <v>17</v>
      </c>
      <c r="C1271" s="166">
        <v>42522</v>
      </c>
      <c r="D1271" s="159" t="s">
        <v>7</v>
      </c>
      <c r="E1271" s="159" t="s">
        <v>29</v>
      </c>
      <c r="F1271" s="159" t="s">
        <v>26</v>
      </c>
      <c r="G1271" s="159" t="s">
        <v>8</v>
      </c>
      <c r="H1271" s="159" t="s">
        <v>34</v>
      </c>
      <c r="I1271" s="178">
        <v>35</v>
      </c>
      <c r="J1271" s="19"/>
    </row>
    <row r="1272" spans="1:10" x14ac:dyDescent="0.25">
      <c r="A1272" s="65" t="str">
        <f t="shared" si="19"/>
        <v>Cohort 201642522Den HaagVrouw0 tot 23 jaarSyriëTotaal</v>
      </c>
      <c r="B1272" s="159" t="s">
        <v>17</v>
      </c>
      <c r="C1272" s="166">
        <v>42522</v>
      </c>
      <c r="D1272" s="159" t="s">
        <v>7</v>
      </c>
      <c r="E1272" s="159" t="s">
        <v>29</v>
      </c>
      <c r="F1272" s="159" t="s">
        <v>26</v>
      </c>
      <c r="G1272" s="159" t="s">
        <v>23</v>
      </c>
      <c r="H1272" s="159" t="s">
        <v>8</v>
      </c>
      <c r="I1272" s="178">
        <v>10</v>
      </c>
      <c r="J1272" s="19"/>
    </row>
    <row r="1273" spans="1:10" x14ac:dyDescent="0.25">
      <c r="A1273" s="65" t="str">
        <f t="shared" si="19"/>
        <v>Cohort 201642522Den HaagVrouw0 tot 23 jaarSyriëNT2-examen behaald</v>
      </c>
      <c r="B1273" s="159" t="s">
        <v>17</v>
      </c>
      <c r="C1273" s="166">
        <v>42522</v>
      </c>
      <c r="D1273" s="159" t="s">
        <v>7</v>
      </c>
      <c r="E1273" s="159" t="s">
        <v>29</v>
      </c>
      <c r="F1273" s="159" t="s">
        <v>26</v>
      </c>
      <c r="G1273" s="159" t="s">
        <v>23</v>
      </c>
      <c r="H1273" s="159" t="s">
        <v>32</v>
      </c>
      <c r="I1273" s="178">
        <v>0</v>
      </c>
      <c r="J1273" s="19"/>
    </row>
    <row r="1274" spans="1:10" x14ac:dyDescent="0.25">
      <c r="A1274" s="65" t="str">
        <f t="shared" si="19"/>
        <v>Cohort 201642522Den HaagVrouw0 tot 23 jaarSyriëInburgeringsexamen behaald</v>
      </c>
      <c r="B1274" s="159" t="s">
        <v>17</v>
      </c>
      <c r="C1274" s="166">
        <v>42522</v>
      </c>
      <c r="D1274" s="159" t="s">
        <v>7</v>
      </c>
      <c r="E1274" s="159" t="s">
        <v>29</v>
      </c>
      <c r="F1274" s="159" t="s">
        <v>26</v>
      </c>
      <c r="G1274" s="159" t="s">
        <v>23</v>
      </c>
      <c r="H1274" s="159" t="s">
        <v>33</v>
      </c>
      <c r="I1274" s="178">
        <v>0</v>
      </c>
      <c r="J1274" s="19"/>
    </row>
    <row r="1275" spans="1:10" x14ac:dyDescent="0.25">
      <c r="A1275" s="65" t="str">
        <f t="shared" si="19"/>
        <v>Cohort 201642522Den HaagVrouw0 tot 23 jaarSyriëHeeft geen examen behaald</v>
      </c>
      <c r="B1275" s="159" t="s">
        <v>17</v>
      </c>
      <c r="C1275" s="166">
        <v>42522</v>
      </c>
      <c r="D1275" s="159" t="s">
        <v>7</v>
      </c>
      <c r="E1275" s="159" t="s">
        <v>29</v>
      </c>
      <c r="F1275" s="159" t="s">
        <v>26</v>
      </c>
      <c r="G1275" s="159" t="s">
        <v>23</v>
      </c>
      <c r="H1275" s="159" t="s">
        <v>34</v>
      </c>
      <c r="I1275" s="178">
        <v>10</v>
      </c>
      <c r="J1275" s="19"/>
    </row>
    <row r="1276" spans="1:10" x14ac:dyDescent="0.25">
      <c r="A1276" s="65" t="str">
        <f t="shared" si="19"/>
        <v>Cohort 201642522Den HaagVrouw0 tot 23 jaarEritreaTotaal</v>
      </c>
      <c r="B1276" s="159" t="s">
        <v>17</v>
      </c>
      <c r="C1276" s="166">
        <v>42522</v>
      </c>
      <c r="D1276" s="159" t="s">
        <v>7</v>
      </c>
      <c r="E1276" s="159" t="s">
        <v>29</v>
      </c>
      <c r="F1276" s="159" t="s">
        <v>26</v>
      </c>
      <c r="G1276" s="159" t="s">
        <v>24</v>
      </c>
      <c r="H1276" s="159" t="s">
        <v>8</v>
      </c>
      <c r="I1276" s="178">
        <v>20</v>
      </c>
      <c r="J1276" s="19"/>
    </row>
    <row r="1277" spans="1:10" x14ac:dyDescent="0.25">
      <c r="A1277" s="65" t="str">
        <f t="shared" si="19"/>
        <v>Cohort 201642522Den HaagVrouw0 tot 23 jaarEritreaNT2-examen behaald</v>
      </c>
      <c r="B1277" s="159" t="s">
        <v>17</v>
      </c>
      <c r="C1277" s="166">
        <v>42522</v>
      </c>
      <c r="D1277" s="159" t="s">
        <v>7</v>
      </c>
      <c r="E1277" s="159" t="s">
        <v>29</v>
      </c>
      <c r="F1277" s="159" t="s">
        <v>26</v>
      </c>
      <c r="G1277" s="159" t="s">
        <v>24</v>
      </c>
      <c r="H1277" s="159" t="s">
        <v>32</v>
      </c>
      <c r="I1277" s="178">
        <v>0</v>
      </c>
      <c r="J1277" s="19"/>
    </row>
    <row r="1278" spans="1:10" x14ac:dyDescent="0.25">
      <c r="A1278" s="65" t="str">
        <f t="shared" si="19"/>
        <v>Cohort 201642522Den HaagVrouw0 tot 23 jaarEritreaInburgeringsexamen behaald</v>
      </c>
      <c r="B1278" s="159" t="s">
        <v>17</v>
      </c>
      <c r="C1278" s="166">
        <v>42522</v>
      </c>
      <c r="D1278" s="159" t="s">
        <v>7</v>
      </c>
      <c r="E1278" s="159" t="s">
        <v>29</v>
      </c>
      <c r="F1278" s="159" t="s">
        <v>26</v>
      </c>
      <c r="G1278" s="159" t="s">
        <v>24</v>
      </c>
      <c r="H1278" s="159" t="s">
        <v>33</v>
      </c>
      <c r="I1278" s="178">
        <v>0</v>
      </c>
      <c r="J1278" s="19"/>
    </row>
    <row r="1279" spans="1:10" x14ac:dyDescent="0.25">
      <c r="A1279" s="65" t="str">
        <f t="shared" si="19"/>
        <v>Cohort 201642522Den HaagVrouw0 tot 23 jaarEritreaHeeft geen examen behaald</v>
      </c>
      <c r="B1279" s="159" t="s">
        <v>17</v>
      </c>
      <c r="C1279" s="166">
        <v>42522</v>
      </c>
      <c r="D1279" s="159" t="s">
        <v>7</v>
      </c>
      <c r="E1279" s="159" t="s">
        <v>29</v>
      </c>
      <c r="F1279" s="159" t="s">
        <v>26</v>
      </c>
      <c r="G1279" s="159" t="s">
        <v>24</v>
      </c>
      <c r="H1279" s="159" t="s">
        <v>34</v>
      </c>
      <c r="I1279" s="178">
        <v>20</v>
      </c>
      <c r="J1279" s="19"/>
    </row>
    <row r="1280" spans="1:10" x14ac:dyDescent="0.25">
      <c r="A1280" s="65" t="str">
        <f t="shared" si="19"/>
        <v>Cohort 201642522Den HaagVrouw0 tot 23 jaarOverigTotaal</v>
      </c>
      <c r="B1280" s="159" t="s">
        <v>17</v>
      </c>
      <c r="C1280" s="166">
        <v>42522</v>
      </c>
      <c r="D1280" s="159" t="s">
        <v>7</v>
      </c>
      <c r="E1280" s="159" t="s">
        <v>29</v>
      </c>
      <c r="F1280" s="159" t="s">
        <v>26</v>
      </c>
      <c r="G1280" s="159" t="s">
        <v>25</v>
      </c>
      <c r="H1280" s="159" t="s">
        <v>8</v>
      </c>
      <c r="I1280" s="178">
        <v>5</v>
      </c>
      <c r="J1280" s="19"/>
    </row>
    <row r="1281" spans="1:10" x14ac:dyDescent="0.25">
      <c r="A1281" s="65" t="str">
        <f t="shared" si="19"/>
        <v>Cohort 201642522Den HaagVrouw0 tot 23 jaarOverigNT2-examen behaald</v>
      </c>
      <c r="B1281" s="159" t="s">
        <v>17</v>
      </c>
      <c r="C1281" s="166">
        <v>42522</v>
      </c>
      <c r="D1281" s="159" t="s">
        <v>7</v>
      </c>
      <c r="E1281" s="159" t="s">
        <v>29</v>
      </c>
      <c r="F1281" s="159" t="s">
        <v>26</v>
      </c>
      <c r="G1281" s="159" t="s">
        <v>25</v>
      </c>
      <c r="H1281" s="159" t="s">
        <v>32</v>
      </c>
      <c r="I1281" s="178">
        <v>0</v>
      </c>
      <c r="J1281" s="19"/>
    </row>
    <row r="1282" spans="1:10" x14ac:dyDescent="0.25">
      <c r="A1282" s="65" t="str">
        <f t="shared" si="19"/>
        <v>Cohort 201642522Den HaagVrouw0 tot 23 jaarOverigInburgeringsexamen behaald</v>
      </c>
      <c r="B1282" s="159" t="s">
        <v>17</v>
      </c>
      <c r="C1282" s="166">
        <v>42522</v>
      </c>
      <c r="D1282" s="159" t="s">
        <v>7</v>
      </c>
      <c r="E1282" s="159" t="s">
        <v>29</v>
      </c>
      <c r="F1282" s="159" t="s">
        <v>26</v>
      </c>
      <c r="G1282" s="159" t="s">
        <v>25</v>
      </c>
      <c r="H1282" s="159" t="s">
        <v>33</v>
      </c>
      <c r="I1282" s="178">
        <v>0</v>
      </c>
      <c r="J1282" s="19"/>
    </row>
    <row r="1283" spans="1:10" x14ac:dyDescent="0.25">
      <c r="A1283" s="65" t="str">
        <f t="shared" si="19"/>
        <v>Cohort 201642522Den HaagVrouw0 tot 23 jaarOverigHeeft geen examen behaald</v>
      </c>
      <c r="B1283" s="159" t="s">
        <v>17</v>
      </c>
      <c r="C1283" s="166">
        <v>42522</v>
      </c>
      <c r="D1283" s="159" t="s">
        <v>7</v>
      </c>
      <c r="E1283" s="159" t="s">
        <v>29</v>
      </c>
      <c r="F1283" s="159" t="s">
        <v>26</v>
      </c>
      <c r="G1283" s="159" t="s">
        <v>25</v>
      </c>
      <c r="H1283" s="159" t="s">
        <v>34</v>
      </c>
      <c r="I1283" s="178">
        <v>5</v>
      </c>
      <c r="J1283" s="19"/>
    </row>
    <row r="1284" spans="1:10" x14ac:dyDescent="0.25">
      <c r="A1284" s="65" t="str">
        <f t="shared" si="19"/>
        <v>Cohort 201642522Den HaagVrouw23 jaar of ouderTotaalTotaal</v>
      </c>
      <c r="B1284" s="159" t="s">
        <v>17</v>
      </c>
      <c r="C1284" s="166">
        <v>42522</v>
      </c>
      <c r="D1284" s="159" t="s">
        <v>7</v>
      </c>
      <c r="E1284" s="159" t="s">
        <v>29</v>
      </c>
      <c r="F1284" s="159" t="s">
        <v>27</v>
      </c>
      <c r="G1284" s="159" t="s">
        <v>8</v>
      </c>
      <c r="H1284" s="159" t="s">
        <v>8</v>
      </c>
      <c r="I1284" s="178">
        <v>105</v>
      </c>
      <c r="J1284" s="19"/>
    </row>
    <row r="1285" spans="1:10" x14ac:dyDescent="0.25">
      <c r="A1285" s="65" t="str">
        <f t="shared" ref="A1285:A1348" si="20">B1285&amp;C1285&amp;D1285&amp;E1285&amp;F1285&amp;G1285&amp;H1285</f>
        <v>Cohort 201642522Den HaagVrouw23 jaar of ouderTotaalNT2-examen behaald</v>
      </c>
      <c r="B1285" s="159" t="s">
        <v>17</v>
      </c>
      <c r="C1285" s="166">
        <v>42522</v>
      </c>
      <c r="D1285" s="159" t="s">
        <v>7</v>
      </c>
      <c r="E1285" s="159" t="s">
        <v>29</v>
      </c>
      <c r="F1285" s="159" t="s">
        <v>27</v>
      </c>
      <c r="G1285" s="159" t="s">
        <v>8</v>
      </c>
      <c r="H1285" s="159" t="s">
        <v>32</v>
      </c>
      <c r="I1285" s="178">
        <v>0</v>
      </c>
      <c r="J1285" s="19"/>
    </row>
    <row r="1286" spans="1:10" x14ac:dyDescent="0.25">
      <c r="A1286" s="65" t="str">
        <f t="shared" si="20"/>
        <v>Cohort 201642522Den HaagVrouw23 jaar of ouderTotaalInburgeringsexamen behaald</v>
      </c>
      <c r="B1286" s="159" t="s">
        <v>17</v>
      </c>
      <c r="C1286" s="166">
        <v>42522</v>
      </c>
      <c r="D1286" s="159" t="s">
        <v>7</v>
      </c>
      <c r="E1286" s="159" t="s">
        <v>29</v>
      </c>
      <c r="F1286" s="159" t="s">
        <v>27</v>
      </c>
      <c r="G1286" s="159" t="s">
        <v>8</v>
      </c>
      <c r="H1286" s="159" t="s">
        <v>33</v>
      </c>
      <c r="I1286" s="178">
        <v>0</v>
      </c>
      <c r="J1286" s="19"/>
    </row>
    <row r="1287" spans="1:10" x14ac:dyDescent="0.25">
      <c r="A1287" s="65" t="str">
        <f t="shared" si="20"/>
        <v>Cohort 201642522Den HaagVrouw23 jaar of ouderTotaalHeeft geen examen behaald</v>
      </c>
      <c r="B1287" s="159" t="s">
        <v>17</v>
      </c>
      <c r="C1287" s="166">
        <v>42522</v>
      </c>
      <c r="D1287" s="159" t="s">
        <v>7</v>
      </c>
      <c r="E1287" s="159" t="s">
        <v>29</v>
      </c>
      <c r="F1287" s="159" t="s">
        <v>27</v>
      </c>
      <c r="G1287" s="159" t="s">
        <v>8</v>
      </c>
      <c r="H1287" s="159" t="s">
        <v>34</v>
      </c>
      <c r="I1287" s="178">
        <v>105</v>
      </c>
      <c r="J1287" s="19"/>
    </row>
    <row r="1288" spans="1:10" x14ac:dyDescent="0.25">
      <c r="A1288" s="65" t="str">
        <f t="shared" si="20"/>
        <v>Cohort 201642522Den HaagVrouw23 jaar of ouderSyriëTotaal</v>
      </c>
      <c r="B1288" s="159" t="s">
        <v>17</v>
      </c>
      <c r="C1288" s="166">
        <v>42522</v>
      </c>
      <c r="D1288" s="159" t="s">
        <v>7</v>
      </c>
      <c r="E1288" s="159" t="s">
        <v>29</v>
      </c>
      <c r="F1288" s="159" t="s">
        <v>27</v>
      </c>
      <c r="G1288" s="159" t="s">
        <v>23</v>
      </c>
      <c r="H1288" s="159" t="s">
        <v>8</v>
      </c>
      <c r="I1288" s="178">
        <v>35</v>
      </c>
      <c r="J1288" s="19"/>
    </row>
    <row r="1289" spans="1:10" x14ac:dyDescent="0.25">
      <c r="A1289" s="65" t="str">
        <f t="shared" si="20"/>
        <v>Cohort 201642522Den HaagVrouw23 jaar of ouderSyriëNT2-examen behaald</v>
      </c>
      <c r="B1289" s="159" t="s">
        <v>17</v>
      </c>
      <c r="C1289" s="166">
        <v>42522</v>
      </c>
      <c r="D1289" s="159" t="s">
        <v>7</v>
      </c>
      <c r="E1289" s="159" t="s">
        <v>29</v>
      </c>
      <c r="F1289" s="159" t="s">
        <v>27</v>
      </c>
      <c r="G1289" s="159" t="s">
        <v>23</v>
      </c>
      <c r="H1289" s="159" t="s">
        <v>32</v>
      </c>
      <c r="I1289" s="178">
        <v>0</v>
      </c>
      <c r="J1289" s="19"/>
    </row>
    <row r="1290" spans="1:10" x14ac:dyDescent="0.25">
      <c r="A1290" s="65" t="str">
        <f t="shared" si="20"/>
        <v>Cohort 201642522Den HaagVrouw23 jaar of ouderSyriëInburgeringsexamen behaald</v>
      </c>
      <c r="B1290" s="159" t="s">
        <v>17</v>
      </c>
      <c r="C1290" s="166">
        <v>42522</v>
      </c>
      <c r="D1290" s="159" t="s">
        <v>7</v>
      </c>
      <c r="E1290" s="159" t="s">
        <v>29</v>
      </c>
      <c r="F1290" s="159" t="s">
        <v>27</v>
      </c>
      <c r="G1290" s="159" t="s">
        <v>23</v>
      </c>
      <c r="H1290" s="159" t="s">
        <v>33</v>
      </c>
      <c r="I1290" s="178">
        <v>0</v>
      </c>
      <c r="J1290" s="19"/>
    </row>
    <row r="1291" spans="1:10" x14ac:dyDescent="0.25">
      <c r="A1291" s="65" t="str">
        <f t="shared" si="20"/>
        <v>Cohort 201642522Den HaagVrouw23 jaar of ouderSyriëHeeft geen examen behaald</v>
      </c>
      <c r="B1291" s="159" t="s">
        <v>17</v>
      </c>
      <c r="C1291" s="166">
        <v>42522</v>
      </c>
      <c r="D1291" s="159" t="s">
        <v>7</v>
      </c>
      <c r="E1291" s="159" t="s">
        <v>29</v>
      </c>
      <c r="F1291" s="159" t="s">
        <v>27</v>
      </c>
      <c r="G1291" s="159" t="s">
        <v>23</v>
      </c>
      <c r="H1291" s="159" t="s">
        <v>34</v>
      </c>
      <c r="I1291" s="178">
        <v>35</v>
      </c>
      <c r="J1291" s="19"/>
    </row>
    <row r="1292" spans="1:10" x14ac:dyDescent="0.25">
      <c r="A1292" s="65" t="str">
        <f t="shared" si="20"/>
        <v>Cohort 201642522Den HaagVrouw23 jaar of ouderEritreaTotaal</v>
      </c>
      <c r="B1292" s="159" t="s">
        <v>17</v>
      </c>
      <c r="C1292" s="166">
        <v>42522</v>
      </c>
      <c r="D1292" s="159" t="s">
        <v>7</v>
      </c>
      <c r="E1292" s="159" t="s">
        <v>29</v>
      </c>
      <c r="F1292" s="159" t="s">
        <v>27</v>
      </c>
      <c r="G1292" s="159" t="s">
        <v>24</v>
      </c>
      <c r="H1292" s="159" t="s">
        <v>8</v>
      </c>
      <c r="I1292" s="178">
        <v>55</v>
      </c>
      <c r="J1292" s="19"/>
    </row>
    <row r="1293" spans="1:10" x14ac:dyDescent="0.25">
      <c r="A1293" s="65" t="str">
        <f t="shared" si="20"/>
        <v>Cohort 201642522Den HaagVrouw23 jaar of ouderEritreaNT2-examen behaald</v>
      </c>
      <c r="B1293" s="159" t="s">
        <v>17</v>
      </c>
      <c r="C1293" s="166">
        <v>42522</v>
      </c>
      <c r="D1293" s="159" t="s">
        <v>7</v>
      </c>
      <c r="E1293" s="159" t="s">
        <v>29</v>
      </c>
      <c r="F1293" s="159" t="s">
        <v>27</v>
      </c>
      <c r="G1293" s="159" t="s">
        <v>24</v>
      </c>
      <c r="H1293" s="159" t="s">
        <v>32</v>
      </c>
      <c r="I1293" s="178">
        <v>0</v>
      </c>
      <c r="J1293" s="19"/>
    </row>
    <row r="1294" spans="1:10" x14ac:dyDescent="0.25">
      <c r="A1294" s="65" t="str">
        <f t="shared" si="20"/>
        <v>Cohort 201642522Den HaagVrouw23 jaar of ouderEritreaInburgeringsexamen behaald</v>
      </c>
      <c r="B1294" s="159" t="s">
        <v>17</v>
      </c>
      <c r="C1294" s="166">
        <v>42522</v>
      </c>
      <c r="D1294" s="159" t="s">
        <v>7</v>
      </c>
      <c r="E1294" s="159" t="s">
        <v>29</v>
      </c>
      <c r="F1294" s="159" t="s">
        <v>27</v>
      </c>
      <c r="G1294" s="159" t="s">
        <v>24</v>
      </c>
      <c r="H1294" s="159" t="s">
        <v>33</v>
      </c>
      <c r="I1294" s="178">
        <v>0</v>
      </c>
      <c r="J1294" s="19"/>
    </row>
    <row r="1295" spans="1:10" x14ac:dyDescent="0.25">
      <c r="A1295" s="65" t="str">
        <f t="shared" si="20"/>
        <v>Cohort 201642522Den HaagVrouw23 jaar of ouderEritreaHeeft geen examen behaald</v>
      </c>
      <c r="B1295" s="159" t="s">
        <v>17</v>
      </c>
      <c r="C1295" s="166">
        <v>42522</v>
      </c>
      <c r="D1295" s="159" t="s">
        <v>7</v>
      </c>
      <c r="E1295" s="159" t="s">
        <v>29</v>
      </c>
      <c r="F1295" s="159" t="s">
        <v>27</v>
      </c>
      <c r="G1295" s="159" t="s">
        <v>24</v>
      </c>
      <c r="H1295" s="159" t="s">
        <v>34</v>
      </c>
      <c r="I1295" s="178">
        <v>55</v>
      </c>
      <c r="J1295" s="19"/>
    </row>
    <row r="1296" spans="1:10" x14ac:dyDescent="0.25">
      <c r="A1296" s="65" t="str">
        <f t="shared" si="20"/>
        <v>Cohort 201642522Den HaagVrouw23 jaar of ouderOverigTotaal</v>
      </c>
      <c r="B1296" s="159" t="s">
        <v>17</v>
      </c>
      <c r="C1296" s="166">
        <v>42522</v>
      </c>
      <c r="D1296" s="159" t="s">
        <v>7</v>
      </c>
      <c r="E1296" s="159" t="s">
        <v>29</v>
      </c>
      <c r="F1296" s="159" t="s">
        <v>27</v>
      </c>
      <c r="G1296" s="159" t="s">
        <v>25</v>
      </c>
      <c r="H1296" s="159" t="s">
        <v>8</v>
      </c>
      <c r="I1296" s="178">
        <v>20</v>
      </c>
      <c r="J1296" s="19"/>
    </row>
    <row r="1297" spans="1:10" x14ac:dyDescent="0.25">
      <c r="A1297" s="65" t="str">
        <f t="shared" si="20"/>
        <v>Cohort 201642522Den HaagVrouw23 jaar of ouderOverigNT2-examen behaald</v>
      </c>
      <c r="B1297" s="159" t="s">
        <v>17</v>
      </c>
      <c r="C1297" s="166">
        <v>42522</v>
      </c>
      <c r="D1297" s="159" t="s">
        <v>7</v>
      </c>
      <c r="E1297" s="159" t="s">
        <v>29</v>
      </c>
      <c r="F1297" s="159" t="s">
        <v>27</v>
      </c>
      <c r="G1297" s="159" t="s">
        <v>25</v>
      </c>
      <c r="H1297" s="159" t="s">
        <v>32</v>
      </c>
      <c r="I1297" s="178">
        <v>0</v>
      </c>
      <c r="J1297" s="19"/>
    </row>
    <row r="1298" spans="1:10" x14ac:dyDescent="0.25">
      <c r="A1298" s="65" t="str">
        <f t="shared" si="20"/>
        <v>Cohort 201642522Den HaagVrouw23 jaar of ouderOverigInburgeringsexamen behaald</v>
      </c>
      <c r="B1298" s="159" t="s">
        <v>17</v>
      </c>
      <c r="C1298" s="166">
        <v>42522</v>
      </c>
      <c r="D1298" s="159" t="s">
        <v>7</v>
      </c>
      <c r="E1298" s="159" t="s">
        <v>29</v>
      </c>
      <c r="F1298" s="159" t="s">
        <v>27</v>
      </c>
      <c r="G1298" s="159" t="s">
        <v>25</v>
      </c>
      <c r="H1298" s="159" t="s">
        <v>33</v>
      </c>
      <c r="I1298" s="178">
        <v>0</v>
      </c>
      <c r="J1298" s="19"/>
    </row>
    <row r="1299" spans="1:10" x14ac:dyDescent="0.25">
      <c r="A1299" s="65" t="str">
        <f t="shared" si="20"/>
        <v>Cohort 201642522Den HaagVrouw23 jaar of ouderOverigHeeft geen examen behaald</v>
      </c>
      <c r="B1299" s="159" t="s">
        <v>17</v>
      </c>
      <c r="C1299" s="166">
        <v>42522</v>
      </c>
      <c r="D1299" s="159" t="s">
        <v>7</v>
      </c>
      <c r="E1299" s="159" t="s">
        <v>29</v>
      </c>
      <c r="F1299" s="159" t="s">
        <v>27</v>
      </c>
      <c r="G1299" s="159" t="s">
        <v>25</v>
      </c>
      <c r="H1299" s="159" t="s">
        <v>34</v>
      </c>
      <c r="I1299" s="178">
        <v>20</v>
      </c>
      <c r="J1299" s="19"/>
    </row>
    <row r="1300" spans="1:10" x14ac:dyDescent="0.25">
      <c r="A1300" s="65" t="str">
        <f t="shared" si="20"/>
        <v>Cohort 201642522G4 (exclusief Den Haag)TotaalTotaalTotaalTotaal</v>
      </c>
      <c r="B1300" s="159" t="s">
        <v>17</v>
      </c>
      <c r="C1300" s="166">
        <v>42522</v>
      </c>
      <c r="D1300" s="159" t="s">
        <v>15</v>
      </c>
      <c r="E1300" s="159" t="s">
        <v>8</v>
      </c>
      <c r="F1300" s="159" t="s">
        <v>8</v>
      </c>
      <c r="G1300" s="159" t="s">
        <v>8</v>
      </c>
      <c r="H1300" s="159" t="s">
        <v>8</v>
      </c>
      <c r="I1300" s="178">
        <v>1225</v>
      </c>
      <c r="J1300" s="19"/>
    </row>
    <row r="1301" spans="1:10" x14ac:dyDescent="0.25">
      <c r="A1301" s="65" t="str">
        <f t="shared" si="20"/>
        <v>Cohort 201642522G4 (exclusief Den Haag)TotaalTotaalTotaalNT2-examen behaald</v>
      </c>
      <c r="B1301" s="159" t="s">
        <v>17</v>
      </c>
      <c r="C1301" s="166">
        <v>42522</v>
      </c>
      <c r="D1301" s="159" t="s">
        <v>15</v>
      </c>
      <c r="E1301" s="159" t="s">
        <v>8</v>
      </c>
      <c r="F1301" s="159" t="s">
        <v>8</v>
      </c>
      <c r="G1301" s="159" t="s">
        <v>8</v>
      </c>
      <c r="H1301" s="159" t="s">
        <v>32</v>
      </c>
      <c r="I1301" s="178">
        <v>0</v>
      </c>
      <c r="J1301" s="19"/>
    </row>
    <row r="1302" spans="1:10" x14ac:dyDescent="0.25">
      <c r="A1302" s="65" t="str">
        <f t="shared" si="20"/>
        <v>Cohort 201642522G4 (exclusief Den Haag)TotaalTotaalTotaalInburgeringsexamen behaald</v>
      </c>
      <c r="B1302" s="159" t="s">
        <v>17</v>
      </c>
      <c r="C1302" s="166">
        <v>42522</v>
      </c>
      <c r="D1302" s="159" t="s">
        <v>15</v>
      </c>
      <c r="E1302" s="159" t="s">
        <v>8</v>
      </c>
      <c r="F1302" s="159" t="s">
        <v>8</v>
      </c>
      <c r="G1302" s="159" t="s">
        <v>8</v>
      </c>
      <c r="H1302" s="159" t="s">
        <v>33</v>
      </c>
      <c r="I1302" s="178">
        <v>5</v>
      </c>
      <c r="J1302" s="19"/>
    </row>
    <row r="1303" spans="1:10" x14ac:dyDescent="0.25">
      <c r="A1303" s="65" t="str">
        <f t="shared" si="20"/>
        <v>Cohort 201642522G4 (exclusief Den Haag)TotaalTotaalTotaalHeeft geen examen behaald</v>
      </c>
      <c r="B1303" s="159" t="s">
        <v>17</v>
      </c>
      <c r="C1303" s="166">
        <v>42522</v>
      </c>
      <c r="D1303" s="159" t="s">
        <v>15</v>
      </c>
      <c r="E1303" s="159" t="s">
        <v>8</v>
      </c>
      <c r="F1303" s="159" t="s">
        <v>8</v>
      </c>
      <c r="G1303" s="159" t="s">
        <v>8</v>
      </c>
      <c r="H1303" s="159" t="s">
        <v>34</v>
      </c>
      <c r="I1303" s="178">
        <v>1220</v>
      </c>
      <c r="J1303" s="19"/>
    </row>
    <row r="1304" spans="1:10" x14ac:dyDescent="0.25">
      <c r="A1304" s="65" t="str">
        <f t="shared" si="20"/>
        <v>Cohort 201642522G4 (exclusief Den Haag)TotaalTotaalSyriëTotaal</v>
      </c>
      <c r="B1304" s="159" t="s">
        <v>17</v>
      </c>
      <c r="C1304" s="166">
        <v>42522</v>
      </c>
      <c r="D1304" s="159" t="s">
        <v>15</v>
      </c>
      <c r="E1304" s="159" t="s">
        <v>8</v>
      </c>
      <c r="F1304" s="159" t="s">
        <v>8</v>
      </c>
      <c r="G1304" s="159" t="s">
        <v>23</v>
      </c>
      <c r="H1304" s="159" t="s">
        <v>8</v>
      </c>
      <c r="I1304" s="178">
        <v>665</v>
      </c>
      <c r="J1304" s="19"/>
    </row>
    <row r="1305" spans="1:10" x14ac:dyDescent="0.25">
      <c r="A1305" s="65" t="str">
        <f t="shared" si="20"/>
        <v>Cohort 201642522G4 (exclusief Den Haag)TotaalTotaalSyriëNT2-examen behaald</v>
      </c>
      <c r="B1305" s="159" t="s">
        <v>17</v>
      </c>
      <c r="C1305" s="166">
        <v>42522</v>
      </c>
      <c r="D1305" s="159" t="s">
        <v>15</v>
      </c>
      <c r="E1305" s="159" t="s">
        <v>8</v>
      </c>
      <c r="F1305" s="159" t="s">
        <v>8</v>
      </c>
      <c r="G1305" s="159" t="s">
        <v>23</v>
      </c>
      <c r="H1305" s="159" t="s">
        <v>32</v>
      </c>
      <c r="I1305" s="178">
        <v>0</v>
      </c>
      <c r="J1305" s="19"/>
    </row>
    <row r="1306" spans="1:10" x14ac:dyDescent="0.25">
      <c r="A1306" s="65" t="str">
        <f t="shared" si="20"/>
        <v>Cohort 201642522G4 (exclusief Den Haag)TotaalTotaalSyriëInburgeringsexamen behaald</v>
      </c>
      <c r="B1306" s="159" t="s">
        <v>17</v>
      </c>
      <c r="C1306" s="166">
        <v>42522</v>
      </c>
      <c r="D1306" s="159" t="s">
        <v>15</v>
      </c>
      <c r="E1306" s="159" t="s">
        <v>8</v>
      </c>
      <c r="F1306" s="159" t="s">
        <v>8</v>
      </c>
      <c r="G1306" s="159" t="s">
        <v>23</v>
      </c>
      <c r="H1306" s="159" t="s">
        <v>33</v>
      </c>
      <c r="I1306" s="178">
        <v>0</v>
      </c>
      <c r="J1306" s="19"/>
    </row>
    <row r="1307" spans="1:10" x14ac:dyDescent="0.25">
      <c r="A1307" s="65" t="str">
        <f t="shared" si="20"/>
        <v>Cohort 201642522G4 (exclusief Den Haag)TotaalTotaalSyriëHeeft geen examen behaald</v>
      </c>
      <c r="B1307" s="159" t="s">
        <v>17</v>
      </c>
      <c r="C1307" s="166">
        <v>42522</v>
      </c>
      <c r="D1307" s="159" t="s">
        <v>15</v>
      </c>
      <c r="E1307" s="159" t="s">
        <v>8</v>
      </c>
      <c r="F1307" s="159" t="s">
        <v>8</v>
      </c>
      <c r="G1307" s="159" t="s">
        <v>23</v>
      </c>
      <c r="H1307" s="159" t="s">
        <v>34</v>
      </c>
      <c r="I1307" s="178">
        <v>665</v>
      </c>
      <c r="J1307" s="19"/>
    </row>
    <row r="1308" spans="1:10" x14ac:dyDescent="0.25">
      <c r="A1308" s="65" t="str">
        <f t="shared" si="20"/>
        <v>Cohort 201642522G4 (exclusief Den Haag)TotaalTotaalEritreaTotaal</v>
      </c>
      <c r="B1308" s="159" t="s">
        <v>17</v>
      </c>
      <c r="C1308" s="166">
        <v>42522</v>
      </c>
      <c r="D1308" s="159" t="s">
        <v>15</v>
      </c>
      <c r="E1308" s="159" t="s">
        <v>8</v>
      </c>
      <c r="F1308" s="159" t="s">
        <v>8</v>
      </c>
      <c r="G1308" s="159" t="s">
        <v>24</v>
      </c>
      <c r="H1308" s="159" t="s">
        <v>8</v>
      </c>
      <c r="I1308" s="178">
        <v>315</v>
      </c>
      <c r="J1308" s="19"/>
    </row>
    <row r="1309" spans="1:10" x14ac:dyDescent="0.25">
      <c r="A1309" s="65" t="str">
        <f t="shared" si="20"/>
        <v>Cohort 201642522G4 (exclusief Den Haag)TotaalTotaalEritreaNT2-examen behaald</v>
      </c>
      <c r="B1309" s="159" t="s">
        <v>17</v>
      </c>
      <c r="C1309" s="166">
        <v>42522</v>
      </c>
      <c r="D1309" s="159" t="s">
        <v>15</v>
      </c>
      <c r="E1309" s="159" t="s">
        <v>8</v>
      </c>
      <c r="F1309" s="159" t="s">
        <v>8</v>
      </c>
      <c r="G1309" s="159" t="s">
        <v>24</v>
      </c>
      <c r="H1309" s="159" t="s">
        <v>32</v>
      </c>
      <c r="I1309" s="178">
        <v>0</v>
      </c>
      <c r="J1309" s="19"/>
    </row>
    <row r="1310" spans="1:10" x14ac:dyDescent="0.25">
      <c r="A1310" s="65" t="str">
        <f t="shared" si="20"/>
        <v>Cohort 201642522G4 (exclusief Den Haag)TotaalTotaalEritreaInburgeringsexamen behaald</v>
      </c>
      <c r="B1310" s="159" t="s">
        <v>17</v>
      </c>
      <c r="C1310" s="166">
        <v>42522</v>
      </c>
      <c r="D1310" s="159" t="s">
        <v>15</v>
      </c>
      <c r="E1310" s="159" t="s">
        <v>8</v>
      </c>
      <c r="F1310" s="159" t="s">
        <v>8</v>
      </c>
      <c r="G1310" s="159" t="s">
        <v>24</v>
      </c>
      <c r="H1310" s="159" t="s">
        <v>33</v>
      </c>
      <c r="I1310" s="178">
        <v>0</v>
      </c>
      <c r="J1310" s="19"/>
    </row>
    <row r="1311" spans="1:10" x14ac:dyDescent="0.25">
      <c r="A1311" s="65" t="str">
        <f t="shared" si="20"/>
        <v>Cohort 201642522G4 (exclusief Den Haag)TotaalTotaalEritreaHeeft geen examen behaald</v>
      </c>
      <c r="B1311" s="159" t="s">
        <v>17</v>
      </c>
      <c r="C1311" s="166">
        <v>42522</v>
      </c>
      <c r="D1311" s="159" t="s">
        <v>15</v>
      </c>
      <c r="E1311" s="159" t="s">
        <v>8</v>
      </c>
      <c r="F1311" s="159" t="s">
        <v>8</v>
      </c>
      <c r="G1311" s="159" t="s">
        <v>24</v>
      </c>
      <c r="H1311" s="159" t="s">
        <v>34</v>
      </c>
      <c r="I1311" s="178">
        <v>315</v>
      </c>
      <c r="J1311" s="19"/>
    </row>
    <row r="1312" spans="1:10" x14ac:dyDescent="0.25">
      <c r="A1312" s="65" t="str">
        <f t="shared" si="20"/>
        <v>Cohort 201642522G4 (exclusief Den Haag)TotaalTotaalOverigTotaal</v>
      </c>
      <c r="B1312" s="159" t="s">
        <v>17</v>
      </c>
      <c r="C1312" s="166">
        <v>42522</v>
      </c>
      <c r="D1312" s="159" t="s">
        <v>15</v>
      </c>
      <c r="E1312" s="159" t="s">
        <v>8</v>
      </c>
      <c r="F1312" s="159" t="s">
        <v>8</v>
      </c>
      <c r="G1312" s="159" t="s">
        <v>25</v>
      </c>
      <c r="H1312" s="159" t="s">
        <v>8</v>
      </c>
      <c r="I1312" s="178">
        <v>245</v>
      </c>
      <c r="J1312" s="19"/>
    </row>
    <row r="1313" spans="1:10" x14ac:dyDescent="0.25">
      <c r="A1313" s="65" t="str">
        <f t="shared" si="20"/>
        <v>Cohort 201642522G4 (exclusief Den Haag)TotaalTotaalOverigNT2-examen behaald</v>
      </c>
      <c r="B1313" s="159" t="s">
        <v>17</v>
      </c>
      <c r="C1313" s="166">
        <v>42522</v>
      </c>
      <c r="D1313" s="159" t="s">
        <v>15</v>
      </c>
      <c r="E1313" s="159" t="s">
        <v>8</v>
      </c>
      <c r="F1313" s="159" t="s">
        <v>8</v>
      </c>
      <c r="G1313" s="159" t="s">
        <v>25</v>
      </c>
      <c r="H1313" s="159" t="s">
        <v>32</v>
      </c>
      <c r="I1313" s="178">
        <v>0</v>
      </c>
      <c r="J1313" s="19"/>
    </row>
    <row r="1314" spans="1:10" x14ac:dyDescent="0.25">
      <c r="A1314" s="65" t="str">
        <f t="shared" si="20"/>
        <v>Cohort 201642522G4 (exclusief Den Haag)TotaalTotaalOverigInburgeringsexamen behaald</v>
      </c>
      <c r="B1314" s="159" t="s">
        <v>17</v>
      </c>
      <c r="C1314" s="166">
        <v>42522</v>
      </c>
      <c r="D1314" s="159" t="s">
        <v>15</v>
      </c>
      <c r="E1314" s="159" t="s">
        <v>8</v>
      </c>
      <c r="F1314" s="159" t="s">
        <v>8</v>
      </c>
      <c r="G1314" s="159" t="s">
        <v>25</v>
      </c>
      <c r="H1314" s="159" t="s">
        <v>33</v>
      </c>
      <c r="I1314" s="178">
        <v>0</v>
      </c>
      <c r="J1314" s="19"/>
    </row>
    <row r="1315" spans="1:10" x14ac:dyDescent="0.25">
      <c r="A1315" s="65" t="str">
        <f t="shared" si="20"/>
        <v>Cohort 201642522G4 (exclusief Den Haag)TotaalTotaalOverigHeeft geen examen behaald</v>
      </c>
      <c r="B1315" s="159" t="s">
        <v>17</v>
      </c>
      <c r="C1315" s="166">
        <v>42522</v>
      </c>
      <c r="D1315" s="159" t="s">
        <v>15</v>
      </c>
      <c r="E1315" s="159" t="s">
        <v>8</v>
      </c>
      <c r="F1315" s="159" t="s">
        <v>8</v>
      </c>
      <c r="G1315" s="159" t="s">
        <v>25</v>
      </c>
      <c r="H1315" s="159" t="s">
        <v>34</v>
      </c>
      <c r="I1315" s="178">
        <v>245</v>
      </c>
      <c r="J1315" s="19"/>
    </row>
    <row r="1316" spans="1:10" x14ac:dyDescent="0.25">
      <c r="A1316" s="65" t="str">
        <f t="shared" si="20"/>
        <v>Cohort 201642522G4 (exclusief Den Haag)Totaal0 tot 23 jaarTotaalTotaal</v>
      </c>
      <c r="B1316" s="159" t="s">
        <v>17</v>
      </c>
      <c r="C1316" s="166">
        <v>42522</v>
      </c>
      <c r="D1316" s="159" t="s">
        <v>15</v>
      </c>
      <c r="E1316" s="159" t="s">
        <v>8</v>
      </c>
      <c r="F1316" s="159" t="s">
        <v>26</v>
      </c>
      <c r="G1316" s="159" t="s">
        <v>8</v>
      </c>
      <c r="H1316" s="159" t="s">
        <v>8</v>
      </c>
      <c r="I1316" s="178">
        <v>180</v>
      </c>
      <c r="J1316" s="19"/>
    </row>
    <row r="1317" spans="1:10" x14ac:dyDescent="0.25">
      <c r="A1317" s="65" t="str">
        <f t="shared" si="20"/>
        <v>Cohort 201642522G4 (exclusief Den Haag)Totaal0 tot 23 jaarTotaalNT2-examen behaald</v>
      </c>
      <c r="B1317" s="159" t="s">
        <v>17</v>
      </c>
      <c r="C1317" s="166">
        <v>42522</v>
      </c>
      <c r="D1317" s="159" t="s">
        <v>15</v>
      </c>
      <c r="E1317" s="159" t="s">
        <v>8</v>
      </c>
      <c r="F1317" s="159" t="s">
        <v>26</v>
      </c>
      <c r="G1317" s="159" t="s">
        <v>8</v>
      </c>
      <c r="H1317" s="159" t="s">
        <v>32</v>
      </c>
      <c r="I1317" s="178">
        <v>0</v>
      </c>
      <c r="J1317" s="19"/>
    </row>
    <row r="1318" spans="1:10" x14ac:dyDescent="0.25">
      <c r="A1318" s="65" t="str">
        <f t="shared" si="20"/>
        <v>Cohort 201642522G4 (exclusief Den Haag)Totaal0 tot 23 jaarTotaalInburgeringsexamen behaald</v>
      </c>
      <c r="B1318" s="159" t="s">
        <v>17</v>
      </c>
      <c r="C1318" s="166">
        <v>42522</v>
      </c>
      <c r="D1318" s="159" t="s">
        <v>15</v>
      </c>
      <c r="E1318" s="159" t="s">
        <v>8</v>
      </c>
      <c r="F1318" s="159" t="s">
        <v>26</v>
      </c>
      <c r="G1318" s="159" t="s">
        <v>8</v>
      </c>
      <c r="H1318" s="159" t="s">
        <v>33</v>
      </c>
      <c r="I1318" s="178">
        <v>0</v>
      </c>
      <c r="J1318" s="19"/>
    </row>
    <row r="1319" spans="1:10" x14ac:dyDescent="0.25">
      <c r="A1319" s="65" t="str">
        <f t="shared" si="20"/>
        <v>Cohort 201642522G4 (exclusief Den Haag)Totaal0 tot 23 jaarTotaalHeeft geen examen behaald</v>
      </c>
      <c r="B1319" s="159" t="s">
        <v>17</v>
      </c>
      <c r="C1319" s="166">
        <v>42522</v>
      </c>
      <c r="D1319" s="159" t="s">
        <v>15</v>
      </c>
      <c r="E1319" s="159" t="s">
        <v>8</v>
      </c>
      <c r="F1319" s="159" t="s">
        <v>26</v>
      </c>
      <c r="G1319" s="159" t="s">
        <v>8</v>
      </c>
      <c r="H1319" s="159" t="s">
        <v>34</v>
      </c>
      <c r="I1319" s="178">
        <v>180</v>
      </c>
      <c r="J1319" s="19"/>
    </row>
    <row r="1320" spans="1:10" x14ac:dyDescent="0.25">
      <c r="A1320" s="65" t="str">
        <f t="shared" si="20"/>
        <v>Cohort 201642522G4 (exclusief Den Haag)Totaal0 tot 23 jaarSyriëTotaal</v>
      </c>
      <c r="B1320" s="159" t="s">
        <v>17</v>
      </c>
      <c r="C1320" s="166">
        <v>42522</v>
      </c>
      <c r="D1320" s="159" t="s">
        <v>15</v>
      </c>
      <c r="E1320" s="159" t="s">
        <v>8</v>
      </c>
      <c r="F1320" s="159" t="s">
        <v>26</v>
      </c>
      <c r="G1320" s="159" t="s">
        <v>23</v>
      </c>
      <c r="H1320" s="159" t="s">
        <v>8</v>
      </c>
      <c r="I1320" s="178">
        <v>105</v>
      </c>
      <c r="J1320" s="19"/>
    </row>
    <row r="1321" spans="1:10" x14ac:dyDescent="0.25">
      <c r="A1321" s="65" t="str">
        <f t="shared" si="20"/>
        <v>Cohort 201642522G4 (exclusief Den Haag)Totaal0 tot 23 jaarSyriëNT2-examen behaald</v>
      </c>
      <c r="B1321" s="159" t="s">
        <v>17</v>
      </c>
      <c r="C1321" s="166">
        <v>42522</v>
      </c>
      <c r="D1321" s="159" t="s">
        <v>15</v>
      </c>
      <c r="E1321" s="159" t="s">
        <v>8</v>
      </c>
      <c r="F1321" s="159" t="s">
        <v>26</v>
      </c>
      <c r="G1321" s="159" t="s">
        <v>23</v>
      </c>
      <c r="H1321" s="159" t="s">
        <v>32</v>
      </c>
      <c r="I1321" s="178">
        <v>0</v>
      </c>
      <c r="J1321" s="19"/>
    </row>
    <row r="1322" spans="1:10" x14ac:dyDescent="0.25">
      <c r="A1322" s="65" t="str">
        <f t="shared" si="20"/>
        <v>Cohort 201642522G4 (exclusief Den Haag)Totaal0 tot 23 jaarSyriëInburgeringsexamen behaald</v>
      </c>
      <c r="B1322" s="159" t="s">
        <v>17</v>
      </c>
      <c r="C1322" s="166">
        <v>42522</v>
      </c>
      <c r="D1322" s="159" t="s">
        <v>15</v>
      </c>
      <c r="E1322" s="159" t="s">
        <v>8</v>
      </c>
      <c r="F1322" s="159" t="s">
        <v>26</v>
      </c>
      <c r="G1322" s="159" t="s">
        <v>23</v>
      </c>
      <c r="H1322" s="159" t="s">
        <v>33</v>
      </c>
      <c r="I1322" s="178">
        <v>0</v>
      </c>
      <c r="J1322" s="19"/>
    </row>
    <row r="1323" spans="1:10" x14ac:dyDescent="0.25">
      <c r="A1323" s="65" t="str">
        <f t="shared" si="20"/>
        <v>Cohort 201642522G4 (exclusief Den Haag)Totaal0 tot 23 jaarSyriëHeeft geen examen behaald</v>
      </c>
      <c r="B1323" s="159" t="s">
        <v>17</v>
      </c>
      <c r="C1323" s="166">
        <v>42522</v>
      </c>
      <c r="D1323" s="159" t="s">
        <v>15</v>
      </c>
      <c r="E1323" s="159" t="s">
        <v>8</v>
      </c>
      <c r="F1323" s="159" t="s">
        <v>26</v>
      </c>
      <c r="G1323" s="159" t="s">
        <v>23</v>
      </c>
      <c r="H1323" s="159" t="s">
        <v>34</v>
      </c>
      <c r="I1323" s="178">
        <v>105</v>
      </c>
      <c r="J1323" s="19"/>
    </row>
    <row r="1324" spans="1:10" x14ac:dyDescent="0.25">
      <c r="A1324" s="65" t="str">
        <f t="shared" si="20"/>
        <v>Cohort 201642522G4 (exclusief Den Haag)Totaal0 tot 23 jaarEritreaTotaal</v>
      </c>
      <c r="B1324" s="159" t="s">
        <v>17</v>
      </c>
      <c r="C1324" s="166">
        <v>42522</v>
      </c>
      <c r="D1324" s="159" t="s">
        <v>15</v>
      </c>
      <c r="E1324" s="159" t="s">
        <v>8</v>
      </c>
      <c r="F1324" s="159" t="s">
        <v>26</v>
      </c>
      <c r="G1324" s="159" t="s">
        <v>24</v>
      </c>
      <c r="H1324" s="159" t="s">
        <v>8</v>
      </c>
      <c r="I1324" s="178">
        <v>45</v>
      </c>
      <c r="J1324" s="19"/>
    </row>
    <row r="1325" spans="1:10" x14ac:dyDescent="0.25">
      <c r="A1325" s="65" t="str">
        <f t="shared" si="20"/>
        <v>Cohort 201642522G4 (exclusief Den Haag)Totaal0 tot 23 jaarEritreaNT2-examen behaald</v>
      </c>
      <c r="B1325" s="159" t="s">
        <v>17</v>
      </c>
      <c r="C1325" s="166">
        <v>42522</v>
      </c>
      <c r="D1325" s="159" t="s">
        <v>15</v>
      </c>
      <c r="E1325" s="159" t="s">
        <v>8</v>
      </c>
      <c r="F1325" s="159" t="s">
        <v>26</v>
      </c>
      <c r="G1325" s="159" t="s">
        <v>24</v>
      </c>
      <c r="H1325" s="159" t="s">
        <v>32</v>
      </c>
      <c r="I1325" s="178">
        <v>0</v>
      </c>
      <c r="J1325" s="19"/>
    </row>
    <row r="1326" spans="1:10" x14ac:dyDescent="0.25">
      <c r="A1326" s="65" t="str">
        <f t="shared" si="20"/>
        <v>Cohort 201642522G4 (exclusief Den Haag)Totaal0 tot 23 jaarEritreaInburgeringsexamen behaald</v>
      </c>
      <c r="B1326" s="159" t="s">
        <v>17</v>
      </c>
      <c r="C1326" s="166">
        <v>42522</v>
      </c>
      <c r="D1326" s="159" t="s">
        <v>15</v>
      </c>
      <c r="E1326" s="159" t="s">
        <v>8</v>
      </c>
      <c r="F1326" s="159" t="s">
        <v>26</v>
      </c>
      <c r="G1326" s="159" t="s">
        <v>24</v>
      </c>
      <c r="H1326" s="159" t="s">
        <v>33</v>
      </c>
      <c r="I1326" s="178">
        <v>0</v>
      </c>
      <c r="J1326" s="19"/>
    </row>
    <row r="1327" spans="1:10" x14ac:dyDescent="0.25">
      <c r="A1327" s="65" t="str">
        <f t="shared" si="20"/>
        <v>Cohort 201642522G4 (exclusief Den Haag)Totaal0 tot 23 jaarEritreaHeeft geen examen behaald</v>
      </c>
      <c r="B1327" s="159" t="s">
        <v>17</v>
      </c>
      <c r="C1327" s="166">
        <v>42522</v>
      </c>
      <c r="D1327" s="159" t="s">
        <v>15</v>
      </c>
      <c r="E1327" s="159" t="s">
        <v>8</v>
      </c>
      <c r="F1327" s="159" t="s">
        <v>26</v>
      </c>
      <c r="G1327" s="159" t="s">
        <v>24</v>
      </c>
      <c r="H1327" s="159" t="s">
        <v>34</v>
      </c>
      <c r="I1327" s="178">
        <v>45</v>
      </c>
      <c r="J1327" s="19"/>
    </row>
    <row r="1328" spans="1:10" x14ac:dyDescent="0.25">
      <c r="A1328" s="65" t="str">
        <f t="shared" si="20"/>
        <v>Cohort 201642522G4 (exclusief Den Haag)Totaal0 tot 23 jaarOverigTotaal</v>
      </c>
      <c r="B1328" s="159" t="s">
        <v>17</v>
      </c>
      <c r="C1328" s="166">
        <v>42522</v>
      </c>
      <c r="D1328" s="159" t="s">
        <v>15</v>
      </c>
      <c r="E1328" s="159" t="s">
        <v>8</v>
      </c>
      <c r="F1328" s="159" t="s">
        <v>26</v>
      </c>
      <c r="G1328" s="159" t="s">
        <v>25</v>
      </c>
      <c r="H1328" s="159" t="s">
        <v>8</v>
      </c>
      <c r="I1328" s="178">
        <v>30</v>
      </c>
      <c r="J1328" s="19"/>
    </row>
    <row r="1329" spans="1:10" x14ac:dyDescent="0.25">
      <c r="A1329" s="65" t="str">
        <f t="shared" si="20"/>
        <v>Cohort 201642522G4 (exclusief Den Haag)Totaal0 tot 23 jaarOverigNT2-examen behaald</v>
      </c>
      <c r="B1329" s="159" t="s">
        <v>17</v>
      </c>
      <c r="C1329" s="166">
        <v>42522</v>
      </c>
      <c r="D1329" s="159" t="s">
        <v>15</v>
      </c>
      <c r="E1329" s="159" t="s">
        <v>8</v>
      </c>
      <c r="F1329" s="159" t="s">
        <v>26</v>
      </c>
      <c r="G1329" s="159" t="s">
        <v>25</v>
      </c>
      <c r="H1329" s="159" t="s">
        <v>32</v>
      </c>
      <c r="I1329" s="178">
        <v>0</v>
      </c>
      <c r="J1329" s="19"/>
    </row>
    <row r="1330" spans="1:10" x14ac:dyDescent="0.25">
      <c r="A1330" s="65" t="str">
        <f t="shared" si="20"/>
        <v>Cohort 201642522G4 (exclusief Den Haag)Totaal0 tot 23 jaarOverigInburgeringsexamen behaald</v>
      </c>
      <c r="B1330" s="159" t="s">
        <v>17</v>
      </c>
      <c r="C1330" s="166">
        <v>42522</v>
      </c>
      <c r="D1330" s="159" t="s">
        <v>15</v>
      </c>
      <c r="E1330" s="159" t="s">
        <v>8</v>
      </c>
      <c r="F1330" s="159" t="s">
        <v>26</v>
      </c>
      <c r="G1330" s="159" t="s">
        <v>25</v>
      </c>
      <c r="H1330" s="159" t="s">
        <v>33</v>
      </c>
      <c r="I1330" s="178">
        <v>0</v>
      </c>
      <c r="J1330" s="19"/>
    </row>
    <row r="1331" spans="1:10" x14ac:dyDescent="0.25">
      <c r="A1331" s="65" t="str">
        <f t="shared" si="20"/>
        <v>Cohort 201642522G4 (exclusief Den Haag)Totaal0 tot 23 jaarOverigHeeft geen examen behaald</v>
      </c>
      <c r="B1331" s="159" t="s">
        <v>17</v>
      </c>
      <c r="C1331" s="166">
        <v>42522</v>
      </c>
      <c r="D1331" s="159" t="s">
        <v>15</v>
      </c>
      <c r="E1331" s="159" t="s">
        <v>8</v>
      </c>
      <c r="F1331" s="159" t="s">
        <v>26</v>
      </c>
      <c r="G1331" s="159" t="s">
        <v>25</v>
      </c>
      <c r="H1331" s="159" t="s">
        <v>34</v>
      </c>
      <c r="I1331" s="178">
        <v>30</v>
      </c>
      <c r="J1331" s="19"/>
    </row>
    <row r="1332" spans="1:10" x14ac:dyDescent="0.25">
      <c r="A1332" s="65" t="str">
        <f t="shared" si="20"/>
        <v>Cohort 201642522G4 (exclusief Den Haag)Totaal23 jaar of ouderTotaalTotaal</v>
      </c>
      <c r="B1332" s="159" t="s">
        <v>17</v>
      </c>
      <c r="C1332" s="166">
        <v>42522</v>
      </c>
      <c r="D1332" s="159" t="s">
        <v>15</v>
      </c>
      <c r="E1332" s="159" t="s">
        <v>8</v>
      </c>
      <c r="F1332" s="159" t="s">
        <v>27</v>
      </c>
      <c r="G1332" s="159" t="s">
        <v>8</v>
      </c>
      <c r="H1332" s="159" t="s">
        <v>8</v>
      </c>
      <c r="I1332" s="178">
        <v>1045</v>
      </c>
      <c r="J1332" s="19"/>
    </row>
    <row r="1333" spans="1:10" x14ac:dyDescent="0.25">
      <c r="A1333" s="65" t="str">
        <f t="shared" si="20"/>
        <v>Cohort 201642522G4 (exclusief Den Haag)Totaal23 jaar of ouderTotaalNT2-examen behaald</v>
      </c>
      <c r="B1333" s="159" t="s">
        <v>17</v>
      </c>
      <c r="C1333" s="166">
        <v>42522</v>
      </c>
      <c r="D1333" s="159" t="s">
        <v>15</v>
      </c>
      <c r="E1333" s="159" t="s">
        <v>8</v>
      </c>
      <c r="F1333" s="159" t="s">
        <v>27</v>
      </c>
      <c r="G1333" s="159" t="s">
        <v>8</v>
      </c>
      <c r="H1333" s="159" t="s">
        <v>32</v>
      </c>
      <c r="I1333" s="178">
        <v>0</v>
      </c>
      <c r="J1333" s="19"/>
    </row>
    <row r="1334" spans="1:10" x14ac:dyDescent="0.25">
      <c r="A1334" s="65" t="str">
        <f t="shared" si="20"/>
        <v>Cohort 201642522G4 (exclusief Den Haag)Totaal23 jaar of ouderTotaalInburgeringsexamen behaald</v>
      </c>
      <c r="B1334" s="159" t="s">
        <v>17</v>
      </c>
      <c r="C1334" s="166">
        <v>42522</v>
      </c>
      <c r="D1334" s="159" t="s">
        <v>15</v>
      </c>
      <c r="E1334" s="159" t="s">
        <v>8</v>
      </c>
      <c r="F1334" s="159" t="s">
        <v>27</v>
      </c>
      <c r="G1334" s="159" t="s">
        <v>8</v>
      </c>
      <c r="H1334" s="159" t="s">
        <v>33</v>
      </c>
      <c r="I1334" s="178">
        <v>5</v>
      </c>
      <c r="J1334" s="19"/>
    </row>
    <row r="1335" spans="1:10" x14ac:dyDescent="0.25">
      <c r="A1335" s="65" t="str">
        <f t="shared" si="20"/>
        <v>Cohort 201642522G4 (exclusief Den Haag)Totaal23 jaar of ouderTotaalHeeft geen examen behaald</v>
      </c>
      <c r="B1335" s="159" t="s">
        <v>17</v>
      </c>
      <c r="C1335" s="166">
        <v>42522</v>
      </c>
      <c r="D1335" s="159" t="s">
        <v>15</v>
      </c>
      <c r="E1335" s="159" t="s">
        <v>8</v>
      </c>
      <c r="F1335" s="159" t="s">
        <v>27</v>
      </c>
      <c r="G1335" s="159" t="s">
        <v>8</v>
      </c>
      <c r="H1335" s="159" t="s">
        <v>34</v>
      </c>
      <c r="I1335" s="178">
        <v>1045</v>
      </c>
      <c r="J1335" s="19"/>
    </row>
    <row r="1336" spans="1:10" x14ac:dyDescent="0.25">
      <c r="A1336" s="65" t="str">
        <f t="shared" si="20"/>
        <v>Cohort 201642522G4 (exclusief Den Haag)Totaal23 jaar of ouderSyriëTotaal</v>
      </c>
      <c r="B1336" s="159" t="s">
        <v>17</v>
      </c>
      <c r="C1336" s="166">
        <v>42522</v>
      </c>
      <c r="D1336" s="159" t="s">
        <v>15</v>
      </c>
      <c r="E1336" s="159" t="s">
        <v>8</v>
      </c>
      <c r="F1336" s="159" t="s">
        <v>27</v>
      </c>
      <c r="G1336" s="159" t="s">
        <v>23</v>
      </c>
      <c r="H1336" s="159" t="s">
        <v>8</v>
      </c>
      <c r="I1336" s="178">
        <v>560</v>
      </c>
      <c r="J1336" s="19"/>
    </row>
    <row r="1337" spans="1:10" x14ac:dyDescent="0.25">
      <c r="A1337" s="65" t="str">
        <f t="shared" si="20"/>
        <v>Cohort 201642522G4 (exclusief Den Haag)Totaal23 jaar of ouderSyriëNT2-examen behaald</v>
      </c>
      <c r="B1337" s="159" t="s">
        <v>17</v>
      </c>
      <c r="C1337" s="166">
        <v>42522</v>
      </c>
      <c r="D1337" s="159" t="s">
        <v>15</v>
      </c>
      <c r="E1337" s="159" t="s">
        <v>8</v>
      </c>
      <c r="F1337" s="159" t="s">
        <v>27</v>
      </c>
      <c r="G1337" s="159" t="s">
        <v>23</v>
      </c>
      <c r="H1337" s="159" t="s">
        <v>32</v>
      </c>
      <c r="I1337" s="178">
        <v>0</v>
      </c>
      <c r="J1337" s="19"/>
    </row>
    <row r="1338" spans="1:10" x14ac:dyDescent="0.25">
      <c r="A1338" s="65" t="str">
        <f t="shared" si="20"/>
        <v>Cohort 201642522G4 (exclusief Den Haag)Totaal23 jaar of ouderSyriëInburgeringsexamen behaald</v>
      </c>
      <c r="B1338" s="159" t="s">
        <v>17</v>
      </c>
      <c r="C1338" s="166">
        <v>42522</v>
      </c>
      <c r="D1338" s="159" t="s">
        <v>15</v>
      </c>
      <c r="E1338" s="159" t="s">
        <v>8</v>
      </c>
      <c r="F1338" s="159" t="s">
        <v>27</v>
      </c>
      <c r="G1338" s="159" t="s">
        <v>23</v>
      </c>
      <c r="H1338" s="159" t="s">
        <v>33</v>
      </c>
      <c r="I1338" s="178">
        <v>0</v>
      </c>
      <c r="J1338" s="19"/>
    </row>
    <row r="1339" spans="1:10" x14ac:dyDescent="0.25">
      <c r="A1339" s="65" t="str">
        <f t="shared" si="20"/>
        <v>Cohort 201642522G4 (exclusief Den Haag)Totaal23 jaar of ouderSyriëHeeft geen examen behaald</v>
      </c>
      <c r="B1339" s="159" t="s">
        <v>17</v>
      </c>
      <c r="C1339" s="166">
        <v>42522</v>
      </c>
      <c r="D1339" s="159" t="s">
        <v>15</v>
      </c>
      <c r="E1339" s="159" t="s">
        <v>8</v>
      </c>
      <c r="F1339" s="159" t="s">
        <v>27</v>
      </c>
      <c r="G1339" s="159" t="s">
        <v>23</v>
      </c>
      <c r="H1339" s="159" t="s">
        <v>34</v>
      </c>
      <c r="I1339" s="178">
        <v>560</v>
      </c>
      <c r="J1339" s="19"/>
    </row>
    <row r="1340" spans="1:10" x14ac:dyDescent="0.25">
      <c r="A1340" s="65" t="str">
        <f t="shared" si="20"/>
        <v>Cohort 201642522G4 (exclusief Den Haag)Totaal23 jaar of ouderEritreaTotaal</v>
      </c>
      <c r="B1340" s="159" t="s">
        <v>17</v>
      </c>
      <c r="C1340" s="166">
        <v>42522</v>
      </c>
      <c r="D1340" s="159" t="s">
        <v>15</v>
      </c>
      <c r="E1340" s="159" t="s">
        <v>8</v>
      </c>
      <c r="F1340" s="159" t="s">
        <v>27</v>
      </c>
      <c r="G1340" s="159" t="s">
        <v>24</v>
      </c>
      <c r="H1340" s="159" t="s">
        <v>8</v>
      </c>
      <c r="I1340" s="178">
        <v>270</v>
      </c>
      <c r="J1340" s="19"/>
    </row>
    <row r="1341" spans="1:10" x14ac:dyDescent="0.25">
      <c r="A1341" s="65" t="str">
        <f t="shared" si="20"/>
        <v>Cohort 201642522G4 (exclusief Den Haag)Totaal23 jaar of ouderEritreaNT2-examen behaald</v>
      </c>
      <c r="B1341" s="159" t="s">
        <v>17</v>
      </c>
      <c r="C1341" s="166">
        <v>42522</v>
      </c>
      <c r="D1341" s="159" t="s">
        <v>15</v>
      </c>
      <c r="E1341" s="159" t="s">
        <v>8</v>
      </c>
      <c r="F1341" s="159" t="s">
        <v>27</v>
      </c>
      <c r="G1341" s="159" t="s">
        <v>24</v>
      </c>
      <c r="H1341" s="159" t="s">
        <v>32</v>
      </c>
      <c r="I1341" s="178">
        <v>0</v>
      </c>
      <c r="J1341" s="19"/>
    </row>
    <row r="1342" spans="1:10" x14ac:dyDescent="0.25">
      <c r="A1342" s="65" t="str">
        <f t="shared" si="20"/>
        <v>Cohort 201642522G4 (exclusief Den Haag)Totaal23 jaar of ouderEritreaInburgeringsexamen behaald</v>
      </c>
      <c r="B1342" s="159" t="s">
        <v>17</v>
      </c>
      <c r="C1342" s="166">
        <v>42522</v>
      </c>
      <c r="D1342" s="159" t="s">
        <v>15</v>
      </c>
      <c r="E1342" s="159" t="s">
        <v>8</v>
      </c>
      <c r="F1342" s="159" t="s">
        <v>27</v>
      </c>
      <c r="G1342" s="159" t="s">
        <v>24</v>
      </c>
      <c r="H1342" s="159" t="s">
        <v>33</v>
      </c>
      <c r="I1342" s="178">
        <v>0</v>
      </c>
      <c r="J1342" s="19"/>
    </row>
    <row r="1343" spans="1:10" x14ac:dyDescent="0.25">
      <c r="A1343" s="65" t="str">
        <f t="shared" si="20"/>
        <v>Cohort 201642522G4 (exclusief Den Haag)Totaal23 jaar of ouderEritreaHeeft geen examen behaald</v>
      </c>
      <c r="B1343" s="159" t="s">
        <v>17</v>
      </c>
      <c r="C1343" s="166">
        <v>42522</v>
      </c>
      <c r="D1343" s="159" t="s">
        <v>15</v>
      </c>
      <c r="E1343" s="159" t="s">
        <v>8</v>
      </c>
      <c r="F1343" s="159" t="s">
        <v>27</v>
      </c>
      <c r="G1343" s="159" t="s">
        <v>24</v>
      </c>
      <c r="H1343" s="159" t="s">
        <v>34</v>
      </c>
      <c r="I1343" s="178">
        <v>270</v>
      </c>
      <c r="J1343" s="19"/>
    </row>
    <row r="1344" spans="1:10" x14ac:dyDescent="0.25">
      <c r="A1344" s="65" t="str">
        <f t="shared" si="20"/>
        <v>Cohort 201642522G4 (exclusief Den Haag)Totaal23 jaar of ouderOverigTotaal</v>
      </c>
      <c r="B1344" s="159" t="s">
        <v>17</v>
      </c>
      <c r="C1344" s="166">
        <v>42522</v>
      </c>
      <c r="D1344" s="159" t="s">
        <v>15</v>
      </c>
      <c r="E1344" s="159" t="s">
        <v>8</v>
      </c>
      <c r="F1344" s="159" t="s">
        <v>27</v>
      </c>
      <c r="G1344" s="159" t="s">
        <v>25</v>
      </c>
      <c r="H1344" s="159" t="s">
        <v>8</v>
      </c>
      <c r="I1344" s="178">
        <v>215</v>
      </c>
      <c r="J1344" s="19"/>
    </row>
    <row r="1345" spans="1:10" x14ac:dyDescent="0.25">
      <c r="A1345" s="65" t="str">
        <f t="shared" si="20"/>
        <v>Cohort 201642522G4 (exclusief Den Haag)Totaal23 jaar of ouderOverigNT2-examen behaald</v>
      </c>
      <c r="B1345" s="159" t="s">
        <v>17</v>
      </c>
      <c r="C1345" s="166">
        <v>42522</v>
      </c>
      <c r="D1345" s="159" t="s">
        <v>15</v>
      </c>
      <c r="E1345" s="159" t="s">
        <v>8</v>
      </c>
      <c r="F1345" s="159" t="s">
        <v>27</v>
      </c>
      <c r="G1345" s="159" t="s">
        <v>25</v>
      </c>
      <c r="H1345" s="159" t="s">
        <v>32</v>
      </c>
      <c r="I1345" s="178">
        <v>0</v>
      </c>
      <c r="J1345" s="19"/>
    </row>
    <row r="1346" spans="1:10" x14ac:dyDescent="0.25">
      <c r="A1346" s="65" t="str">
        <f t="shared" si="20"/>
        <v>Cohort 201642522G4 (exclusief Den Haag)Totaal23 jaar of ouderOverigInburgeringsexamen behaald</v>
      </c>
      <c r="B1346" s="159" t="s">
        <v>17</v>
      </c>
      <c r="C1346" s="166">
        <v>42522</v>
      </c>
      <c r="D1346" s="159" t="s">
        <v>15</v>
      </c>
      <c r="E1346" s="159" t="s">
        <v>8</v>
      </c>
      <c r="F1346" s="159" t="s">
        <v>27</v>
      </c>
      <c r="G1346" s="159" t="s">
        <v>25</v>
      </c>
      <c r="H1346" s="159" t="s">
        <v>33</v>
      </c>
      <c r="I1346" s="178">
        <v>0</v>
      </c>
      <c r="J1346" s="19"/>
    </row>
    <row r="1347" spans="1:10" x14ac:dyDescent="0.25">
      <c r="A1347" s="65" t="str">
        <f t="shared" si="20"/>
        <v>Cohort 201642522G4 (exclusief Den Haag)Totaal23 jaar of ouderOverigHeeft geen examen behaald</v>
      </c>
      <c r="B1347" s="159" t="s">
        <v>17</v>
      </c>
      <c r="C1347" s="166">
        <v>42522</v>
      </c>
      <c r="D1347" s="159" t="s">
        <v>15</v>
      </c>
      <c r="E1347" s="159" t="s">
        <v>8</v>
      </c>
      <c r="F1347" s="159" t="s">
        <v>27</v>
      </c>
      <c r="G1347" s="159" t="s">
        <v>25</v>
      </c>
      <c r="H1347" s="159" t="s">
        <v>34</v>
      </c>
      <c r="I1347" s="178">
        <v>215</v>
      </c>
      <c r="J1347" s="19"/>
    </row>
    <row r="1348" spans="1:10" x14ac:dyDescent="0.25">
      <c r="A1348" s="65" t="str">
        <f t="shared" si="20"/>
        <v>Cohort 201642522G4 (exclusief Den Haag)ManTotaalTotaalTotaal</v>
      </c>
      <c r="B1348" s="159" t="s">
        <v>17</v>
      </c>
      <c r="C1348" s="166">
        <v>42522</v>
      </c>
      <c r="D1348" s="159" t="s">
        <v>15</v>
      </c>
      <c r="E1348" s="159" t="s">
        <v>28</v>
      </c>
      <c r="F1348" s="159" t="s">
        <v>8</v>
      </c>
      <c r="G1348" s="159" t="s">
        <v>8</v>
      </c>
      <c r="H1348" s="159" t="s">
        <v>8</v>
      </c>
      <c r="I1348" s="178">
        <v>810</v>
      </c>
      <c r="J1348" s="19"/>
    </row>
    <row r="1349" spans="1:10" x14ac:dyDescent="0.25">
      <c r="A1349" s="65" t="str">
        <f t="shared" ref="A1349:A1412" si="21">B1349&amp;C1349&amp;D1349&amp;E1349&amp;F1349&amp;G1349&amp;H1349</f>
        <v>Cohort 201642522G4 (exclusief Den Haag)ManTotaalTotaalNT2-examen behaald</v>
      </c>
      <c r="B1349" s="159" t="s">
        <v>17</v>
      </c>
      <c r="C1349" s="166">
        <v>42522</v>
      </c>
      <c r="D1349" s="159" t="s">
        <v>15</v>
      </c>
      <c r="E1349" s="159" t="s">
        <v>28</v>
      </c>
      <c r="F1349" s="159" t="s">
        <v>8</v>
      </c>
      <c r="G1349" s="159" t="s">
        <v>8</v>
      </c>
      <c r="H1349" s="159" t="s">
        <v>32</v>
      </c>
      <c r="I1349" s="178">
        <v>0</v>
      </c>
      <c r="J1349" s="19"/>
    </row>
    <row r="1350" spans="1:10" x14ac:dyDescent="0.25">
      <c r="A1350" s="65" t="str">
        <f t="shared" si="21"/>
        <v>Cohort 201642522G4 (exclusief Den Haag)ManTotaalTotaalInburgeringsexamen behaald</v>
      </c>
      <c r="B1350" s="159" t="s">
        <v>17</v>
      </c>
      <c r="C1350" s="166">
        <v>42522</v>
      </c>
      <c r="D1350" s="159" t="s">
        <v>15</v>
      </c>
      <c r="E1350" s="159" t="s">
        <v>28</v>
      </c>
      <c r="F1350" s="159" t="s">
        <v>8</v>
      </c>
      <c r="G1350" s="159" t="s">
        <v>8</v>
      </c>
      <c r="H1350" s="159" t="s">
        <v>33</v>
      </c>
      <c r="I1350" s="178">
        <v>0</v>
      </c>
      <c r="J1350" s="19"/>
    </row>
    <row r="1351" spans="1:10" x14ac:dyDescent="0.25">
      <c r="A1351" s="65" t="str">
        <f t="shared" si="21"/>
        <v>Cohort 201642522G4 (exclusief Den Haag)ManTotaalTotaalHeeft geen examen behaald</v>
      </c>
      <c r="B1351" s="159" t="s">
        <v>17</v>
      </c>
      <c r="C1351" s="166">
        <v>42522</v>
      </c>
      <c r="D1351" s="159" t="s">
        <v>15</v>
      </c>
      <c r="E1351" s="159" t="s">
        <v>28</v>
      </c>
      <c r="F1351" s="159" t="s">
        <v>8</v>
      </c>
      <c r="G1351" s="159" t="s">
        <v>8</v>
      </c>
      <c r="H1351" s="159" t="s">
        <v>34</v>
      </c>
      <c r="I1351" s="178">
        <v>805</v>
      </c>
      <c r="J1351" s="19"/>
    </row>
    <row r="1352" spans="1:10" x14ac:dyDescent="0.25">
      <c r="A1352" s="65" t="str">
        <f t="shared" si="21"/>
        <v>Cohort 201642522G4 (exclusief Den Haag)ManTotaalSyriëTotaal</v>
      </c>
      <c r="B1352" s="159" t="s">
        <v>17</v>
      </c>
      <c r="C1352" s="166">
        <v>42522</v>
      </c>
      <c r="D1352" s="159" t="s">
        <v>15</v>
      </c>
      <c r="E1352" s="159" t="s">
        <v>28</v>
      </c>
      <c r="F1352" s="159" t="s">
        <v>8</v>
      </c>
      <c r="G1352" s="159" t="s">
        <v>23</v>
      </c>
      <c r="H1352" s="159" t="s">
        <v>8</v>
      </c>
      <c r="I1352" s="178">
        <v>460</v>
      </c>
      <c r="J1352" s="19"/>
    </row>
    <row r="1353" spans="1:10" x14ac:dyDescent="0.25">
      <c r="A1353" s="65" t="str">
        <f t="shared" si="21"/>
        <v>Cohort 201642522G4 (exclusief Den Haag)ManTotaalSyriëNT2-examen behaald</v>
      </c>
      <c r="B1353" s="159" t="s">
        <v>17</v>
      </c>
      <c r="C1353" s="166">
        <v>42522</v>
      </c>
      <c r="D1353" s="159" t="s">
        <v>15</v>
      </c>
      <c r="E1353" s="159" t="s">
        <v>28</v>
      </c>
      <c r="F1353" s="159" t="s">
        <v>8</v>
      </c>
      <c r="G1353" s="159" t="s">
        <v>23</v>
      </c>
      <c r="H1353" s="159" t="s">
        <v>32</v>
      </c>
      <c r="I1353" s="178">
        <v>0</v>
      </c>
      <c r="J1353" s="19"/>
    </row>
    <row r="1354" spans="1:10" x14ac:dyDescent="0.25">
      <c r="A1354" s="65" t="str">
        <f t="shared" si="21"/>
        <v>Cohort 201642522G4 (exclusief Den Haag)ManTotaalSyriëInburgeringsexamen behaald</v>
      </c>
      <c r="B1354" s="159" t="s">
        <v>17</v>
      </c>
      <c r="C1354" s="166">
        <v>42522</v>
      </c>
      <c r="D1354" s="159" t="s">
        <v>15</v>
      </c>
      <c r="E1354" s="159" t="s">
        <v>28</v>
      </c>
      <c r="F1354" s="159" t="s">
        <v>8</v>
      </c>
      <c r="G1354" s="159" t="s">
        <v>23</v>
      </c>
      <c r="H1354" s="159" t="s">
        <v>33</v>
      </c>
      <c r="I1354" s="178">
        <v>0</v>
      </c>
      <c r="J1354" s="19"/>
    </row>
    <row r="1355" spans="1:10" x14ac:dyDescent="0.25">
      <c r="A1355" s="65" t="str">
        <f t="shared" si="21"/>
        <v>Cohort 201642522G4 (exclusief Den Haag)ManTotaalSyriëHeeft geen examen behaald</v>
      </c>
      <c r="B1355" s="159" t="s">
        <v>17</v>
      </c>
      <c r="C1355" s="166">
        <v>42522</v>
      </c>
      <c r="D1355" s="159" t="s">
        <v>15</v>
      </c>
      <c r="E1355" s="159" t="s">
        <v>28</v>
      </c>
      <c r="F1355" s="159" t="s">
        <v>8</v>
      </c>
      <c r="G1355" s="159" t="s">
        <v>23</v>
      </c>
      <c r="H1355" s="159" t="s">
        <v>34</v>
      </c>
      <c r="I1355" s="178">
        <v>455</v>
      </c>
      <c r="J1355" s="19"/>
    </row>
    <row r="1356" spans="1:10" x14ac:dyDescent="0.25">
      <c r="A1356" s="65" t="str">
        <f t="shared" si="21"/>
        <v>Cohort 201642522G4 (exclusief Den Haag)ManTotaalEritreaTotaal</v>
      </c>
      <c r="B1356" s="159" t="s">
        <v>17</v>
      </c>
      <c r="C1356" s="166">
        <v>42522</v>
      </c>
      <c r="D1356" s="159" t="s">
        <v>15</v>
      </c>
      <c r="E1356" s="159" t="s">
        <v>28</v>
      </c>
      <c r="F1356" s="159" t="s">
        <v>8</v>
      </c>
      <c r="G1356" s="159" t="s">
        <v>24</v>
      </c>
      <c r="H1356" s="159" t="s">
        <v>8</v>
      </c>
      <c r="I1356" s="178">
        <v>190</v>
      </c>
      <c r="J1356" s="19"/>
    </row>
    <row r="1357" spans="1:10" x14ac:dyDescent="0.25">
      <c r="A1357" s="65" t="str">
        <f t="shared" si="21"/>
        <v>Cohort 201642522G4 (exclusief Den Haag)ManTotaalEritreaNT2-examen behaald</v>
      </c>
      <c r="B1357" s="159" t="s">
        <v>17</v>
      </c>
      <c r="C1357" s="166">
        <v>42522</v>
      </c>
      <c r="D1357" s="159" t="s">
        <v>15</v>
      </c>
      <c r="E1357" s="159" t="s">
        <v>28</v>
      </c>
      <c r="F1357" s="159" t="s">
        <v>8</v>
      </c>
      <c r="G1357" s="159" t="s">
        <v>24</v>
      </c>
      <c r="H1357" s="159" t="s">
        <v>32</v>
      </c>
      <c r="I1357" s="178">
        <v>0</v>
      </c>
      <c r="J1357" s="19"/>
    </row>
    <row r="1358" spans="1:10" x14ac:dyDescent="0.25">
      <c r="A1358" s="65" t="str">
        <f t="shared" si="21"/>
        <v>Cohort 201642522G4 (exclusief Den Haag)ManTotaalEritreaInburgeringsexamen behaald</v>
      </c>
      <c r="B1358" s="159" t="s">
        <v>17</v>
      </c>
      <c r="C1358" s="166">
        <v>42522</v>
      </c>
      <c r="D1358" s="159" t="s">
        <v>15</v>
      </c>
      <c r="E1358" s="159" t="s">
        <v>28</v>
      </c>
      <c r="F1358" s="159" t="s">
        <v>8</v>
      </c>
      <c r="G1358" s="159" t="s">
        <v>24</v>
      </c>
      <c r="H1358" s="159" t="s">
        <v>33</v>
      </c>
      <c r="I1358" s="178">
        <v>0</v>
      </c>
      <c r="J1358" s="19"/>
    </row>
    <row r="1359" spans="1:10" x14ac:dyDescent="0.25">
      <c r="A1359" s="65" t="str">
        <f t="shared" si="21"/>
        <v>Cohort 201642522G4 (exclusief Den Haag)ManTotaalEritreaHeeft geen examen behaald</v>
      </c>
      <c r="B1359" s="159" t="s">
        <v>17</v>
      </c>
      <c r="C1359" s="166">
        <v>42522</v>
      </c>
      <c r="D1359" s="159" t="s">
        <v>15</v>
      </c>
      <c r="E1359" s="159" t="s">
        <v>28</v>
      </c>
      <c r="F1359" s="159" t="s">
        <v>8</v>
      </c>
      <c r="G1359" s="159" t="s">
        <v>24</v>
      </c>
      <c r="H1359" s="159" t="s">
        <v>34</v>
      </c>
      <c r="I1359" s="178">
        <v>190</v>
      </c>
      <c r="J1359" s="19"/>
    </row>
    <row r="1360" spans="1:10" x14ac:dyDescent="0.25">
      <c r="A1360" s="65" t="str">
        <f t="shared" si="21"/>
        <v>Cohort 201642522G4 (exclusief Den Haag)ManTotaalOverigTotaal</v>
      </c>
      <c r="B1360" s="159" t="s">
        <v>17</v>
      </c>
      <c r="C1360" s="166">
        <v>42522</v>
      </c>
      <c r="D1360" s="159" t="s">
        <v>15</v>
      </c>
      <c r="E1360" s="159" t="s">
        <v>28</v>
      </c>
      <c r="F1360" s="159" t="s">
        <v>8</v>
      </c>
      <c r="G1360" s="159" t="s">
        <v>25</v>
      </c>
      <c r="H1360" s="159" t="s">
        <v>8</v>
      </c>
      <c r="I1360" s="178">
        <v>160</v>
      </c>
      <c r="J1360" s="19"/>
    </row>
    <row r="1361" spans="1:10" x14ac:dyDescent="0.25">
      <c r="A1361" s="65" t="str">
        <f t="shared" si="21"/>
        <v>Cohort 201642522G4 (exclusief Den Haag)ManTotaalOverigNT2-examen behaald</v>
      </c>
      <c r="B1361" s="159" t="s">
        <v>17</v>
      </c>
      <c r="C1361" s="166">
        <v>42522</v>
      </c>
      <c r="D1361" s="159" t="s">
        <v>15</v>
      </c>
      <c r="E1361" s="159" t="s">
        <v>28</v>
      </c>
      <c r="F1361" s="159" t="s">
        <v>8</v>
      </c>
      <c r="G1361" s="159" t="s">
        <v>25</v>
      </c>
      <c r="H1361" s="159" t="s">
        <v>32</v>
      </c>
      <c r="I1361" s="178">
        <v>0</v>
      </c>
      <c r="J1361" s="19"/>
    </row>
    <row r="1362" spans="1:10" x14ac:dyDescent="0.25">
      <c r="A1362" s="65" t="str">
        <f t="shared" si="21"/>
        <v>Cohort 201642522G4 (exclusief Den Haag)ManTotaalOverigInburgeringsexamen behaald</v>
      </c>
      <c r="B1362" s="159" t="s">
        <v>17</v>
      </c>
      <c r="C1362" s="166">
        <v>42522</v>
      </c>
      <c r="D1362" s="159" t="s">
        <v>15</v>
      </c>
      <c r="E1362" s="159" t="s">
        <v>28</v>
      </c>
      <c r="F1362" s="159" t="s">
        <v>8</v>
      </c>
      <c r="G1362" s="159" t="s">
        <v>25</v>
      </c>
      <c r="H1362" s="159" t="s">
        <v>33</v>
      </c>
      <c r="I1362" s="178">
        <v>0</v>
      </c>
      <c r="J1362" s="19"/>
    </row>
    <row r="1363" spans="1:10" x14ac:dyDescent="0.25">
      <c r="A1363" s="65" t="str">
        <f t="shared" si="21"/>
        <v>Cohort 201642522G4 (exclusief Den Haag)ManTotaalOverigHeeft geen examen behaald</v>
      </c>
      <c r="B1363" s="159" t="s">
        <v>17</v>
      </c>
      <c r="C1363" s="166">
        <v>42522</v>
      </c>
      <c r="D1363" s="159" t="s">
        <v>15</v>
      </c>
      <c r="E1363" s="159" t="s">
        <v>28</v>
      </c>
      <c r="F1363" s="159" t="s">
        <v>8</v>
      </c>
      <c r="G1363" s="159" t="s">
        <v>25</v>
      </c>
      <c r="H1363" s="159" t="s">
        <v>34</v>
      </c>
      <c r="I1363" s="178">
        <v>160</v>
      </c>
      <c r="J1363" s="19"/>
    </row>
    <row r="1364" spans="1:10" x14ac:dyDescent="0.25">
      <c r="A1364" s="65" t="str">
        <f t="shared" si="21"/>
        <v>Cohort 201642522G4 (exclusief Den Haag)Man0 tot 23 jaarTotaalTotaal</v>
      </c>
      <c r="B1364" s="159" t="s">
        <v>17</v>
      </c>
      <c r="C1364" s="166">
        <v>42522</v>
      </c>
      <c r="D1364" s="159" t="s">
        <v>15</v>
      </c>
      <c r="E1364" s="159" t="s">
        <v>28</v>
      </c>
      <c r="F1364" s="159" t="s">
        <v>26</v>
      </c>
      <c r="G1364" s="159" t="s">
        <v>8</v>
      </c>
      <c r="H1364" s="159" t="s">
        <v>8</v>
      </c>
      <c r="I1364" s="178">
        <v>115</v>
      </c>
      <c r="J1364" s="19"/>
    </row>
    <row r="1365" spans="1:10" x14ac:dyDescent="0.25">
      <c r="A1365" s="65" t="str">
        <f t="shared" si="21"/>
        <v>Cohort 201642522G4 (exclusief Den Haag)Man0 tot 23 jaarTotaalNT2-examen behaald</v>
      </c>
      <c r="B1365" s="159" t="s">
        <v>17</v>
      </c>
      <c r="C1365" s="166">
        <v>42522</v>
      </c>
      <c r="D1365" s="159" t="s">
        <v>15</v>
      </c>
      <c r="E1365" s="159" t="s">
        <v>28</v>
      </c>
      <c r="F1365" s="159" t="s">
        <v>26</v>
      </c>
      <c r="G1365" s="159" t="s">
        <v>8</v>
      </c>
      <c r="H1365" s="159" t="s">
        <v>32</v>
      </c>
      <c r="I1365" s="178">
        <v>0</v>
      </c>
      <c r="J1365" s="19"/>
    </row>
    <row r="1366" spans="1:10" x14ac:dyDescent="0.25">
      <c r="A1366" s="65" t="str">
        <f t="shared" si="21"/>
        <v>Cohort 201642522G4 (exclusief Den Haag)Man0 tot 23 jaarTotaalInburgeringsexamen behaald</v>
      </c>
      <c r="B1366" s="159" t="s">
        <v>17</v>
      </c>
      <c r="C1366" s="166">
        <v>42522</v>
      </c>
      <c r="D1366" s="159" t="s">
        <v>15</v>
      </c>
      <c r="E1366" s="159" t="s">
        <v>28</v>
      </c>
      <c r="F1366" s="159" t="s">
        <v>26</v>
      </c>
      <c r="G1366" s="159" t="s">
        <v>8</v>
      </c>
      <c r="H1366" s="159" t="s">
        <v>33</v>
      </c>
      <c r="I1366" s="178">
        <v>0</v>
      </c>
      <c r="J1366" s="19"/>
    </row>
    <row r="1367" spans="1:10" x14ac:dyDescent="0.25">
      <c r="A1367" s="65" t="str">
        <f t="shared" si="21"/>
        <v>Cohort 201642522G4 (exclusief Den Haag)Man0 tot 23 jaarTotaalHeeft geen examen behaald</v>
      </c>
      <c r="B1367" s="159" t="s">
        <v>17</v>
      </c>
      <c r="C1367" s="166">
        <v>42522</v>
      </c>
      <c r="D1367" s="159" t="s">
        <v>15</v>
      </c>
      <c r="E1367" s="159" t="s">
        <v>28</v>
      </c>
      <c r="F1367" s="159" t="s">
        <v>26</v>
      </c>
      <c r="G1367" s="159" t="s">
        <v>8</v>
      </c>
      <c r="H1367" s="159" t="s">
        <v>34</v>
      </c>
      <c r="I1367" s="178">
        <v>115</v>
      </c>
      <c r="J1367" s="19"/>
    </row>
    <row r="1368" spans="1:10" x14ac:dyDescent="0.25">
      <c r="A1368" s="65" t="str">
        <f t="shared" si="21"/>
        <v>Cohort 201642522G4 (exclusief Den Haag)Man0 tot 23 jaarSyriëTotaal</v>
      </c>
      <c r="B1368" s="159" t="s">
        <v>17</v>
      </c>
      <c r="C1368" s="166">
        <v>42522</v>
      </c>
      <c r="D1368" s="159" t="s">
        <v>15</v>
      </c>
      <c r="E1368" s="159" t="s">
        <v>28</v>
      </c>
      <c r="F1368" s="159" t="s">
        <v>26</v>
      </c>
      <c r="G1368" s="159" t="s">
        <v>23</v>
      </c>
      <c r="H1368" s="159" t="s">
        <v>8</v>
      </c>
      <c r="I1368" s="178">
        <v>70</v>
      </c>
      <c r="J1368" s="19"/>
    </row>
    <row r="1369" spans="1:10" x14ac:dyDescent="0.25">
      <c r="A1369" s="65" t="str">
        <f t="shared" si="21"/>
        <v>Cohort 201642522G4 (exclusief Den Haag)Man0 tot 23 jaarSyriëNT2-examen behaald</v>
      </c>
      <c r="B1369" s="159" t="s">
        <v>17</v>
      </c>
      <c r="C1369" s="166">
        <v>42522</v>
      </c>
      <c r="D1369" s="159" t="s">
        <v>15</v>
      </c>
      <c r="E1369" s="159" t="s">
        <v>28</v>
      </c>
      <c r="F1369" s="159" t="s">
        <v>26</v>
      </c>
      <c r="G1369" s="159" t="s">
        <v>23</v>
      </c>
      <c r="H1369" s="159" t="s">
        <v>32</v>
      </c>
      <c r="I1369" s="178">
        <v>0</v>
      </c>
      <c r="J1369" s="19"/>
    </row>
    <row r="1370" spans="1:10" x14ac:dyDescent="0.25">
      <c r="A1370" s="65" t="str">
        <f t="shared" si="21"/>
        <v>Cohort 201642522G4 (exclusief Den Haag)Man0 tot 23 jaarSyriëInburgeringsexamen behaald</v>
      </c>
      <c r="B1370" s="159" t="s">
        <v>17</v>
      </c>
      <c r="C1370" s="166">
        <v>42522</v>
      </c>
      <c r="D1370" s="159" t="s">
        <v>15</v>
      </c>
      <c r="E1370" s="159" t="s">
        <v>28</v>
      </c>
      <c r="F1370" s="159" t="s">
        <v>26</v>
      </c>
      <c r="G1370" s="159" t="s">
        <v>23</v>
      </c>
      <c r="H1370" s="159" t="s">
        <v>33</v>
      </c>
      <c r="I1370" s="178">
        <v>0</v>
      </c>
      <c r="J1370" s="19"/>
    </row>
    <row r="1371" spans="1:10" x14ac:dyDescent="0.25">
      <c r="A1371" s="65" t="str">
        <f t="shared" si="21"/>
        <v>Cohort 201642522G4 (exclusief Den Haag)Man0 tot 23 jaarSyriëHeeft geen examen behaald</v>
      </c>
      <c r="B1371" s="159" t="s">
        <v>17</v>
      </c>
      <c r="C1371" s="166">
        <v>42522</v>
      </c>
      <c r="D1371" s="159" t="s">
        <v>15</v>
      </c>
      <c r="E1371" s="159" t="s">
        <v>28</v>
      </c>
      <c r="F1371" s="159" t="s">
        <v>26</v>
      </c>
      <c r="G1371" s="159" t="s">
        <v>23</v>
      </c>
      <c r="H1371" s="159" t="s">
        <v>34</v>
      </c>
      <c r="I1371" s="178">
        <v>70</v>
      </c>
      <c r="J1371" s="19"/>
    </row>
    <row r="1372" spans="1:10" x14ac:dyDescent="0.25">
      <c r="A1372" s="65" t="str">
        <f t="shared" si="21"/>
        <v>Cohort 201642522G4 (exclusief Den Haag)Man0 tot 23 jaarEritreaTotaal</v>
      </c>
      <c r="B1372" s="159" t="s">
        <v>17</v>
      </c>
      <c r="C1372" s="166">
        <v>42522</v>
      </c>
      <c r="D1372" s="159" t="s">
        <v>15</v>
      </c>
      <c r="E1372" s="159" t="s">
        <v>28</v>
      </c>
      <c r="F1372" s="159" t="s">
        <v>26</v>
      </c>
      <c r="G1372" s="159" t="s">
        <v>24</v>
      </c>
      <c r="H1372" s="159" t="s">
        <v>8</v>
      </c>
      <c r="I1372" s="178">
        <v>25</v>
      </c>
      <c r="J1372" s="19"/>
    </row>
    <row r="1373" spans="1:10" x14ac:dyDescent="0.25">
      <c r="A1373" s="65" t="str">
        <f t="shared" si="21"/>
        <v>Cohort 201642522G4 (exclusief Den Haag)Man0 tot 23 jaarEritreaNT2-examen behaald</v>
      </c>
      <c r="B1373" s="159" t="s">
        <v>17</v>
      </c>
      <c r="C1373" s="166">
        <v>42522</v>
      </c>
      <c r="D1373" s="159" t="s">
        <v>15</v>
      </c>
      <c r="E1373" s="159" t="s">
        <v>28</v>
      </c>
      <c r="F1373" s="159" t="s">
        <v>26</v>
      </c>
      <c r="G1373" s="159" t="s">
        <v>24</v>
      </c>
      <c r="H1373" s="159" t="s">
        <v>32</v>
      </c>
      <c r="I1373" s="178">
        <v>0</v>
      </c>
      <c r="J1373" s="19"/>
    </row>
    <row r="1374" spans="1:10" x14ac:dyDescent="0.25">
      <c r="A1374" s="65" t="str">
        <f t="shared" si="21"/>
        <v>Cohort 201642522G4 (exclusief Den Haag)Man0 tot 23 jaarEritreaInburgeringsexamen behaald</v>
      </c>
      <c r="B1374" s="159" t="s">
        <v>17</v>
      </c>
      <c r="C1374" s="166">
        <v>42522</v>
      </c>
      <c r="D1374" s="159" t="s">
        <v>15</v>
      </c>
      <c r="E1374" s="159" t="s">
        <v>28</v>
      </c>
      <c r="F1374" s="159" t="s">
        <v>26</v>
      </c>
      <c r="G1374" s="159" t="s">
        <v>24</v>
      </c>
      <c r="H1374" s="159" t="s">
        <v>33</v>
      </c>
      <c r="I1374" s="178">
        <v>0</v>
      </c>
      <c r="J1374" s="19"/>
    </row>
    <row r="1375" spans="1:10" x14ac:dyDescent="0.25">
      <c r="A1375" s="65" t="str">
        <f t="shared" si="21"/>
        <v>Cohort 201642522G4 (exclusief Den Haag)Man0 tot 23 jaarEritreaHeeft geen examen behaald</v>
      </c>
      <c r="B1375" s="159" t="s">
        <v>17</v>
      </c>
      <c r="C1375" s="166">
        <v>42522</v>
      </c>
      <c r="D1375" s="159" t="s">
        <v>15</v>
      </c>
      <c r="E1375" s="159" t="s">
        <v>28</v>
      </c>
      <c r="F1375" s="159" t="s">
        <v>26</v>
      </c>
      <c r="G1375" s="159" t="s">
        <v>24</v>
      </c>
      <c r="H1375" s="159" t="s">
        <v>34</v>
      </c>
      <c r="I1375" s="178">
        <v>25</v>
      </c>
      <c r="J1375" s="19"/>
    </row>
    <row r="1376" spans="1:10" x14ac:dyDescent="0.25">
      <c r="A1376" s="65" t="str">
        <f t="shared" si="21"/>
        <v>Cohort 201642522G4 (exclusief Den Haag)Man0 tot 23 jaarOverigTotaal</v>
      </c>
      <c r="B1376" s="159" t="s">
        <v>17</v>
      </c>
      <c r="C1376" s="166">
        <v>42522</v>
      </c>
      <c r="D1376" s="159" t="s">
        <v>15</v>
      </c>
      <c r="E1376" s="159" t="s">
        <v>28</v>
      </c>
      <c r="F1376" s="159" t="s">
        <v>26</v>
      </c>
      <c r="G1376" s="159" t="s">
        <v>25</v>
      </c>
      <c r="H1376" s="159" t="s">
        <v>8</v>
      </c>
      <c r="I1376" s="178">
        <v>20</v>
      </c>
      <c r="J1376" s="19"/>
    </row>
    <row r="1377" spans="1:10" x14ac:dyDescent="0.25">
      <c r="A1377" s="65" t="str">
        <f t="shared" si="21"/>
        <v>Cohort 201642522G4 (exclusief Den Haag)Man0 tot 23 jaarOverigNT2-examen behaald</v>
      </c>
      <c r="B1377" s="159" t="s">
        <v>17</v>
      </c>
      <c r="C1377" s="166">
        <v>42522</v>
      </c>
      <c r="D1377" s="159" t="s">
        <v>15</v>
      </c>
      <c r="E1377" s="159" t="s">
        <v>28</v>
      </c>
      <c r="F1377" s="159" t="s">
        <v>26</v>
      </c>
      <c r="G1377" s="159" t="s">
        <v>25</v>
      </c>
      <c r="H1377" s="159" t="s">
        <v>32</v>
      </c>
      <c r="I1377" s="178">
        <v>0</v>
      </c>
      <c r="J1377" s="19"/>
    </row>
    <row r="1378" spans="1:10" x14ac:dyDescent="0.25">
      <c r="A1378" s="65" t="str">
        <f t="shared" si="21"/>
        <v>Cohort 201642522G4 (exclusief Den Haag)Man0 tot 23 jaarOverigInburgeringsexamen behaald</v>
      </c>
      <c r="B1378" s="159" t="s">
        <v>17</v>
      </c>
      <c r="C1378" s="166">
        <v>42522</v>
      </c>
      <c r="D1378" s="159" t="s">
        <v>15</v>
      </c>
      <c r="E1378" s="159" t="s">
        <v>28</v>
      </c>
      <c r="F1378" s="159" t="s">
        <v>26</v>
      </c>
      <c r="G1378" s="159" t="s">
        <v>25</v>
      </c>
      <c r="H1378" s="159" t="s">
        <v>33</v>
      </c>
      <c r="I1378" s="178">
        <v>0</v>
      </c>
      <c r="J1378" s="19"/>
    </row>
    <row r="1379" spans="1:10" x14ac:dyDescent="0.25">
      <c r="A1379" s="65" t="str">
        <f t="shared" si="21"/>
        <v>Cohort 201642522G4 (exclusief Den Haag)Man0 tot 23 jaarOverigHeeft geen examen behaald</v>
      </c>
      <c r="B1379" s="159" t="s">
        <v>17</v>
      </c>
      <c r="C1379" s="166">
        <v>42522</v>
      </c>
      <c r="D1379" s="159" t="s">
        <v>15</v>
      </c>
      <c r="E1379" s="159" t="s">
        <v>28</v>
      </c>
      <c r="F1379" s="159" t="s">
        <v>26</v>
      </c>
      <c r="G1379" s="159" t="s">
        <v>25</v>
      </c>
      <c r="H1379" s="159" t="s">
        <v>34</v>
      </c>
      <c r="I1379" s="178">
        <v>20</v>
      </c>
      <c r="J1379" s="19"/>
    </row>
    <row r="1380" spans="1:10" x14ac:dyDescent="0.25">
      <c r="A1380" s="65" t="str">
        <f t="shared" si="21"/>
        <v>Cohort 201642522G4 (exclusief Den Haag)Man23 jaar of ouderTotaalTotaal</v>
      </c>
      <c r="B1380" s="159" t="s">
        <v>17</v>
      </c>
      <c r="C1380" s="166">
        <v>42522</v>
      </c>
      <c r="D1380" s="159" t="s">
        <v>15</v>
      </c>
      <c r="E1380" s="159" t="s">
        <v>28</v>
      </c>
      <c r="F1380" s="159" t="s">
        <v>27</v>
      </c>
      <c r="G1380" s="159" t="s">
        <v>8</v>
      </c>
      <c r="H1380" s="159" t="s">
        <v>8</v>
      </c>
      <c r="I1380" s="178">
        <v>690</v>
      </c>
      <c r="J1380" s="19"/>
    </row>
    <row r="1381" spans="1:10" x14ac:dyDescent="0.25">
      <c r="A1381" s="65" t="str">
        <f t="shared" si="21"/>
        <v>Cohort 201642522G4 (exclusief Den Haag)Man23 jaar of ouderTotaalNT2-examen behaald</v>
      </c>
      <c r="B1381" s="159" t="s">
        <v>17</v>
      </c>
      <c r="C1381" s="166">
        <v>42522</v>
      </c>
      <c r="D1381" s="159" t="s">
        <v>15</v>
      </c>
      <c r="E1381" s="159" t="s">
        <v>28</v>
      </c>
      <c r="F1381" s="159" t="s">
        <v>27</v>
      </c>
      <c r="G1381" s="159" t="s">
        <v>8</v>
      </c>
      <c r="H1381" s="159" t="s">
        <v>32</v>
      </c>
      <c r="I1381" s="178">
        <v>0</v>
      </c>
      <c r="J1381" s="19"/>
    </row>
    <row r="1382" spans="1:10" x14ac:dyDescent="0.25">
      <c r="A1382" s="65" t="str">
        <f t="shared" si="21"/>
        <v>Cohort 201642522G4 (exclusief Den Haag)Man23 jaar of ouderTotaalInburgeringsexamen behaald</v>
      </c>
      <c r="B1382" s="159" t="s">
        <v>17</v>
      </c>
      <c r="C1382" s="166">
        <v>42522</v>
      </c>
      <c r="D1382" s="159" t="s">
        <v>15</v>
      </c>
      <c r="E1382" s="159" t="s">
        <v>28</v>
      </c>
      <c r="F1382" s="159" t="s">
        <v>27</v>
      </c>
      <c r="G1382" s="159" t="s">
        <v>8</v>
      </c>
      <c r="H1382" s="159" t="s">
        <v>33</v>
      </c>
      <c r="I1382" s="178">
        <v>0</v>
      </c>
      <c r="J1382" s="19"/>
    </row>
    <row r="1383" spans="1:10" x14ac:dyDescent="0.25">
      <c r="A1383" s="65" t="str">
        <f t="shared" si="21"/>
        <v>Cohort 201642522G4 (exclusief Den Haag)Man23 jaar of ouderTotaalHeeft geen examen behaald</v>
      </c>
      <c r="B1383" s="159" t="s">
        <v>17</v>
      </c>
      <c r="C1383" s="166">
        <v>42522</v>
      </c>
      <c r="D1383" s="159" t="s">
        <v>15</v>
      </c>
      <c r="E1383" s="159" t="s">
        <v>28</v>
      </c>
      <c r="F1383" s="159" t="s">
        <v>27</v>
      </c>
      <c r="G1383" s="159" t="s">
        <v>8</v>
      </c>
      <c r="H1383" s="159" t="s">
        <v>34</v>
      </c>
      <c r="I1383" s="178">
        <v>690</v>
      </c>
      <c r="J1383" s="19"/>
    </row>
    <row r="1384" spans="1:10" x14ac:dyDescent="0.25">
      <c r="A1384" s="65" t="str">
        <f t="shared" si="21"/>
        <v>Cohort 201642522G4 (exclusief Den Haag)Man23 jaar of ouderSyriëTotaal</v>
      </c>
      <c r="B1384" s="159" t="s">
        <v>17</v>
      </c>
      <c r="C1384" s="166">
        <v>42522</v>
      </c>
      <c r="D1384" s="159" t="s">
        <v>15</v>
      </c>
      <c r="E1384" s="159" t="s">
        <v>28</v>
      </c>
      <c r="F1384" s="159" t="s">
        <v>27</v>
      </c>
      <c r="G1384" s="159" t="s">
        <v>23</v>
      </c>
      <c r="H1384" s="159" t="s">
        <v>8</v>
      </c>
      <c r="I1384" s="178">
        <v>385</v>
      </c>
      <c r="J1384" s="19"/>
    </row>
    <row r="1385" spans="1:10" x14ac:dyDescent="0.25">
      <c r="A1385" s="65" t="str">
        <f t="shared" si="21"/>
        <v>Cohort 201642522G4 (exclusief Den Haag)Man23 jaar of ouderSyriëNT2-examen behaald</v>
      </c>
      <c r="B1385" s="159" t="s">
        <v>17</v>
      </c>
      <c r="C1385" s="166">
        <v>42522</v>
      </c>
      <c r="D1385" s="159" t="s">
        <v>15</v>
      </c>
      <c r="E1385" s="159" t="s">
        <v>28</v>
      </c>
      <c r="F1385" s="159" t="s">
        <v>27</v>
      </c>
      <c r="G1385" s="159" t="s">
        <v>23</v>
      </c>
      <c r="H1385" s="159" t="s">
        <v>32</v>
      </c>
      <c r="I1385" s="178">
        <v>0</v>
      </c>
      <c r="J1385" s="19"/>
    </row>
    <row r="1386" spans="1:10" x14ac:dyDescent="0.25">
      <c r="A1386" s="65" t="str">
        <f t="shared" si="21"/>
        <v>Cohort 201642522G4 (exclusief Den Haag)Man23 jaar of ouderSyriëInburgeringsexamen behaald</v>
      </c>
      <c r="B1386" s="159" t="s">
        <v>17</v>
      </c>
      <c r="C1386" s="166">
        <v>42522</v>
      </c>
      <c r="D1386" s="159" t="s">
        <v>15</v>
      </c>
      <c r="E1386" s="159" t="s">
        <v>28</v>
      </c>
      <c r="F1386" s="159" t="s">
        <v>27</v>
      </c>
      <c r="G1386" s="159" t="s">
        <v>23</v>
      </c>
      <c r="H1386" s="159" t="s">
        <v>33</v>
      </c>
      <c r="I1386" s="178">
        <v>0</v>
      </c>
      <c r="J1386" s="19"/>
    </row>
    <row r="1387" spans="1:10" x14ac:dyDescent="0.25">
      <c r="A1387" s="65" t="str">
        <f t="shared" si="21"/>
        <v>Cohort 201642522G4 (exclusief Den Haag)Man23 jaar of ouderSyriëHeeft geen examen behaald</v>
      </c>
      <c r="B1387" s="159" t="s">
        <v>17</v>
      </c>
      <c r="C1387" s="166">
        <v>42522</v>
      </c>
      <c r="D1387" s="159" t="s">
        <v>15</v>
      </c>
      <c r="E1387" s="159" t="s">
        <v>28</v>
      </c>
      <c r="F1387" s="159" t="s">
        <v>27</v>
      </c>
      <c r="G1387" s="159" t="s">
        <v>23</v>
      </c>
      <c r="H1387" s="159" t="s">
        <v>34</v>
      </c>
      <c r="I1387" s="178">
        <v>385</v>
      </c>
      <c r="J1387" s="19"/>
    </row>
    <row r="1388" spans="1:10" x14ac:dyDescent="0.25">
      <c r="A1388" s="65" t="str">
        <f t="shared" si="21"/>
        <v>Cohort 201642522G4 (exclusief Den Haag)Man23 jaar of ouderEritreaTotaal</v>
      </c>
      <c r="B1388" s="159" t="s">
        <v>17</v>
      </c>
      <c r="C1388" s="166">
        <v>42522</v>
      </c>
      <c r="D1388" s="159" t="s">
        <v>15</v>
      </c>
      <c r="E1388" s="159" t="s">
        <v>28</v>
      </c>
      <c r="F1388" s="159" t="s">
        <v>27</v>
      </c>
      <c r="G1388" s="159" t="s">
        <v>24</v>
      </c>
      <c r="H1388" s="159" t="s">
        <v>8</v>
      </c>
      <c r="I1388" s="178">
        <v>165</v>
      </c>
      <c r="J1388" s="19"/>
    </row>
    <row r="1389" spans="1:10" x14ac:dyDescent="0.25">
      <c r="A1389" s="65" t="str">
        <f t="shared" si="21"/>
        <v>Cohort 201642522G4 (exclusief Den Haag)Man23 jaar of ouderEritreaNT2-examen behaald</v>
      </c>
      <c r="B1389" s="159" t="s">
        <v>17</v>
      </c>
      <c r="C1389" s="166">
        <v>42522</v>
      </c>
      <c r="D1389" s="159" t="s">
        <v>15</v>
      </c>
      <c r="E1389" s="159" t="s">
        <v>28</v>
      </c>
      <c r="F1389" s="159" t="s">
        <v>27</v>
      </c>
      <c r="G1389" s="159" t="s">
        <v>24</v>
      </c>
      <c r="H1389" s="159" t="s">
        <v>32</v>
      </c>
      <c r="I1389" s="178">
        <v>0</v>
      </c>
      <c r="J1389" s="19"/>
    </row>
    <row r="1390" spans="1:10" x14ac:dyDescent="0.25">
      <c r="A1390" s="65" t="str">
        <f t="shared" si="21"/>
        <v>Cohort 201642522G4 (exclusief Den Haag)Man23 jaar of ouderEritreaInburgeringsexamen behaald</v>
      </c>
      <c r="B1390" s="159" t="s">
        <v>17</v>
      </c>
      <c r="C1390" s="166">
        <v>42522</v>
      </c>
      <c r="D1390" s="159" t="s">
        <v>15</v>
      </c>
      <c r="E1390" s="159" t="s">
        <v>28</v>
      </c>
      <c r="F1390" s="159" t="s">
        <v>27</v>
      </c>
      <c r="G1390" s="159" t="s">
        <v>24</v>
      </c>
      <c r="H1390" s="159" t="s">
        <v>33</v>
      </c>
      <c r="I1390" s="178">
        <v>0</v>
      </c>
      <c r="J1390" s="19"/>
    </row>
    <row r="1391" spans="1:10" x14ac:dyDescent="0.25">
      <c r="A1391" s="65" t="str">
        <f t="shared" si="21"/>
        <v>Cohort 201642522G4 (exclusief Den Haag)Man23 jaar of ouderEritreaHeeft geen examen behaald</v>
      </c>
      <c r="B1391" s="159" t="s">
        <v>17</v>
      </c>
      <c r="C1391" s="166">
        <v>42522</v>
      </c>
      <c r="D1391" s="159" t="s">
        <v>15</v>
      </c>
      <c r="E1391" s="159" t="s">
        <v>28</v>
      </c>
      <c r="F1391" s="159" t="s">
        <v>27</v>
      </c>
      <c r="G1391" s="159" t="s">
        <v>24</v>
      </c>
      <c r="H1391" s="159" t="s">
        <v>34</v>
      </c>
      <c r="I1391" s="178">
        <v>165</v>
      </c>
      <c r="J1391" s="19"/>
    </row>
    <row r="1392" spans="1:10" x14ac:dyDescent="0.25">
      <c r="A1392" s="65" t="str">
        <f t="shared" si="21"/>
        <v>Cohort 201642522G4 (exclusief Den Haag)Man23 jaar of ouderOverigTotaal</v>
      </c>
      <c r="B1392" s="159" t="s">
        <v>17</v>
      </c>
      <c r="C1392" s="166">
        <v>42522</v>
      </c>
      <c r="D1392" s="159" t="s">
        <v>15</v>
      </c>
      <c r="E1392" s="159" t="s">
        <v>28</v>
      </c>
      <c r="F1392" s="159" t="s">
        <v>27</v>
      </c>
      <c r="G1392" s="159" t="s">
        <v>25</v>
      </c>
      <c r="H1392" s="159" t="s">
        <v>8</v>
      </c>
      <c r="I1392" s="178">
        <v>140</v>
      </c>
      <c r="J1392" s="19"/>
    </row>
    <row r="1393" spans="1:10" x14ac:dyDescent="0.25">
      <c r="A1393" s="65" t="str">
        <f t="shared" si="21"/>
        <v>Cohort 201642522G4 (exclusief Den Haag)Man23 jaar of ouderOverigNT2-examen behaald</v>
      </c>
      <c r="B1393" s="159" t="s">
        <v>17</v>
      </c>
      <c r="C1393" s="166">
        <v>42522</v>
      </c>
      <c r="D1393" s="159" t="s">
        <v>15</v>
      </c>
      <c r="E1393" s="159" t="s">
        <v>28</v>
      </c>
      <c r="F1393" s="159" t="s">
        <v>27</v>
      </c>
      <c r="G1393" s="159" t="s">
        <v>25</v>
      </c>
      <c r="H1393" s="159" t="s">
        <v>32</v>
      </c>
      <c r="I1393" s="178">
        <v>0</v>
      </c>
      <c r="J1393" s="19"/>
    </row>
    <row r="1394" spans="1:10" x14ac:dyDescent="0.25">
      <c r="A1394" s="65" t="str">
        <f t="shared" si="21"/>
        <v>Cohort 201642522G4 (exclusief Den Haag)Man23 jaar of ouderOverigInburgeringsexamen behaald</v>
      </c>
      <c r="B1394" s="159" t="s">
        <v>17</v>
      </c>
      <c r="C1394" s="166">
        <v>42522</v>
      </c>
      <c r="D1394" s="159" t="s">
        <v>15</v>
      </c>
      <c r="E1394" s="159" t="s">
        <v>28</v>
      </c>
      <c r="F1394" s="159" t="s">
        <v>27</v>
      </c>
      <c r="G1394" s="159" t="s">
        <v>25</v>
      </c>
      <c r="H1394" s="159" t="s">
        <v>33</v>
      </c>
      <c r="I1394" s="178">
        <v>0</v>
      </c>
      <c r="J1394" s="19"/>
    </row>
    <row r="1395" spans="1:10" x14ac:dyDescent="0.25">
      <c r="A1395" s="65" t="str">
        <f t="shared" si="21"/>
        <v>Cohort 201642522G4 (exclusief Den Haag)Man23 jaar of ouderOverigHeeft geen examen behaald</v>
      </c>
      <c r="B1395" s="159" t="s">
        <v>17</v>
      </c>
      <c r="C1395" s="166">
        <v>42522</v>
      </c>
      <c r="D1395" s="159" t="s">
        <v>15</v>
      </c>
      <c r="E1395" s="159" t="s">
        <v>28</v>
      </c>
      <c r="F1395" s="159" t="s">
        <v>27</v>
      </c>
      <c r="G1395" s="159" t="s">
        <v>25</v>
      </c>
      <c r="H1395" s="159" t="s">
        <v>34</v>
      </c>
      <c r="I1395" s="178">
        <v>140</v>
      </c>
      <c r="J1395" s="19"/>
    </row>
    <row r="1396" spans="1:10" x14ac:dyDescent="0.25">
      <c r="A1396" s="65" t="str">
        <f t="shared" si="21"/>
        <v>Cohort 201642522G4 (exclusief Den Haag)VrouwTotaalTotaalTotaal</v>
      </c>
      <c r="B1396" s="159" t="s">
        <v>17</v>
      </c>
      <c r="C1396" s="166">
        <v>42522</v>
      </c>
      <c r="D1396" s="159" t="s">
        <v>15</v>
      </c>
      <c r="E1396" s="159" t="s">
        <v>29</v>
      </c>
      <c r="F1396" s="159" t="s">
        <v>8</v>
      </c>
      <c r="G1396" s="159" t="s">
        <v>8</v>
      </c>
      <c r="H1396" s="159" t="s">
        <v>8</v>
      </c>
      <c r="I1396" s="178">
        <v>415</v>
      </c>
      <c r="J1396" s="19"/>
    </row>
    <row r="1397" spans="1:10" x14ac:dyDescent="0.25">
      <c r="A1397" s="65" t="str">
        <f t="shared" si="21"/>
        <v>Cohort 201642522G4 (exclusief Den Haag)VrouwTotaalTotaalNT2-examen behaald</v>
      </c>
      <c r="B1397" s="159" t="s">
        <v>17</v>
      </c>
      <c r="C1397" s="166">
        <v>42522</v>
      </c>
      <c r="D1397" s="159" t="s">
        <v>15</v>
      </c>
      <c r="E1397" s="159" t="s">
        <v>29</v>
      </c>
      <c r="F1397" s="159" t="s">
        <v>8</v>
      </c>
      <c r="G1397" s="159" t="s">
        <v>8</v>
      </c>
      <c r="H1397" s="159" t="s">
        <v>32</v>
      </c>
      <c r="I1397" s="178">
        <v>0</v>
      </c>
      <c r="J1397" s="19"/>
    </row>
    <row r="1398" spans="1:10" x14ac:dyDescent="0.25">
      <c r="A1398" s="65" t="str">
        <f t="shared" si="21"/>
        <v>Cohort 201642522G4 (exclusief Den Haag)VrouwTotaalTotaalInburgeringsexamen behaald</v>
      </c>
      <c r="B1398" s="159" t="s">
        <v>17</v>
      </c>
      <c r="C1398" s="166">
        <v>42522</v>
      </c>
      <c r="D1398" s="159" t="s">
        <v>15</v>
      </c>
      <c r="E1398" s="159" t="s">
        <v>29</v>
      </c>
      <c r="F1398" s="159" t="s">
        <v>8</v>
      </c>
      <c r="G1398" s="159" t="s">
        <v>8</v>
      </c>
      <c r="H1398" s="159" t="s">
        <v>33</v>
      </c>
      <c r="I1398" s="178">
        <v>0</v>
      </c>
      <c r="J1398" s="19"/>
    </row>
    <row r="1399" spans="1:10" x14ac:dyDescent="0.25">
      <c r="A1399" s="65" t="str">
        <f t="shared" si="21"/>
        <v>Cohort 201642522G4 (exclusief Den Haag)VrouwTotaalTotaalHeeft geen examen behaald</v>
      </c>
      <c r="B1399" s="159" t="s">
        <v>17</v>
      </c>
      <c r="C1399" s="166">
        <v>42522</v>
      </c>
      <c r="D1399" s="159" t="s">
        <v>15</v>
      </c>
      <c r="E1399" s="159" t="s">
        <v>29</v>
      </c>
      <c r="F1399" s="159" t="s">
        <v>8</v>
      </c>
      <c r="G1399" s="159" t="s">
        <v>8</v>
      </c>
      <c r="H1399" s="159" t="s">
        <v>34</v>
      </c>
      <c r="I1399" s="178">
        <v>415</v>
      </c>
      <c r="J1399" s="19"/>
    </row>
    <row r="1400" spans="1:10" x14ac:dyDescent="0.25">
      <c r="A1400" s="65" t="str">
        <f t="shared" si="21"/>
        <v>Cohort 201642522G4 (exclusief Den Haag)VrouwTotaalSyriëTotaal</v>
      </c>
      <c r="B1400" s="159" t="s">
        <v>17</v>
      </c>
      <c r="C1400" s="166">
        <v>42522</v>
      </c>
      <c r="D1400" s="159" t="s">
        <v>15</v>
      </c>
      <c r="E1400" s="159" t="s">
        <v>29</v>
      </c>
      <c r="F1400" s="159" t="s">
        <v>8</v>
      </c>
      <c r="G1400" s="159" t="s">
        <v>23</v>
      </c>
      <c r="H1400" s="159" t="s">
        <v>8</v>
      </c>
      <c r="I1400" s="178">
        <v>205</v>
      </c>
      <c r="J1400" s="19"/>
    </row>
    <row r="1401" spans="1:10" x14ac:dyDescent="0.25">
      <c r="A1401" s="65" t="str">
        <f t="shared" si="21"/>
        <v>Cohort 201642522G4 (exclusief Den Haag)VrouwTotaalSyriëNT2-examen behaald</v>
      </c>
      <c r="B1401" s="159" t="s">
        <v>17</v>
      </c>
      <c r="C1401" s="166">
        <v>42522</v>
      </c>
      <c r="D1401" s="159" t="s">
        <v>15</v>
      </c>
      <c r="E1401" s="159" t="s">
        <v>29</v>
      </c>
      <c r="F1401" s="159" t="s">
        <v>8</v>
      </c>
      <c r="G1401" s="159" t="s">
        <v>23</v>
      </c>
      <c r="H1401" s="159" t="s">
        <v>32</v>
      </c>
      <c r="I1401" s="178">
        <v>0</v>
      </c>
      <c r="J1401" s="19"/>
    </row>
    <row r="1402" spans="1:10" x14ac:dyDescent="0.25">
      <c r="A1402" s="65" t="str">
        <f t="shared" si="21"/>
        <v>Cohort 201642522G4 (exclusief Den Haag)VrouwTotaalSyriëInburgeringsexamen behaald</v>
      </c>
      <c r="B1402" s="159" t="s">
        <v>17</v>
      </c>
      <c r="C1402" s="166">
        <v>42522</v>
      </c>
      <c r="D1402" s="159" t="s">
        <v>15</v>
      </c>
      <c r="E1402" s="159" t="s">
        <v>29</v>
      </c>
      <c r="F1402" s="159" t="s">
        <v>8</v>
      </c>
      <c r="G1402" s="159" t="s">
        <v>23</v>
      </c>
      <c r="H1402" s="159" t="s">
        <v>33</v>
      </c>
      <c r="I1402" s="178">
        <v>0</v>
      </c>
      <c r="J1402" s="19"/>
    </row>
    <row r="1403" spans="1:10" x14ac:dyDescent="0.25">
      <c r="A1403" s="65" t="str">
        <f t="shared" si="21"/>
        <v>Cohort 201642522G4 (exclusief Den Haag)VrouwTotaalSyriëHeeft geen examen behaald</v>
      </c>
      <c r="B1403" s="159" t="s">
        <v>17</v>
      </c>
      <c r="C1403" s="166">
        <v>42522</v>
      </c>
      <c r="D1403" s="159" t="s">
        <v>15</v>
      </c>
      <c r="E1403" s="159" t="s">
        <v>29</v>
      </c>
      <c r="F1403" s="159" t="s">
        <v>8</v>
      </c>
      <c r="G1403" s="159" t="s">
        <v>23</v>
      </c>
      <c r="H1403" s="159" t="s">
        <v>34</v>
      </c>
      <c r="I1403" s="178">
        <v>205</v>
      </c>
      <c r="J1403" s="19"/>
    </row>
    <row r="1404" spans="1:10" x14ac:dyDescent="0.25">
      <c r="A1404" s="65" t="str">
        <f t="shared" si="21"/>
        <v>Cohort 201642522G4 (exclusief Den Haag)VrouwTotaalEritreaTotaal</v>
      </c>
      <c r="B1404" s="159" t="s">
        <v>17</v>
      </c>
      <c r="C1404" s="166">
        <v>42522</v>
      </c>
      <c r="D1404" s="159" t="s">
        <v>15</v>
      </c>
      <c r="E1404" s="159" t="s">
        <v>29</v>
      </c>
      <c r="F1404" s="159" t="s">
        <v>8</v>
      </c>
      <c r="G1404" s="159" t="s">
        <v>24</v>
      </c>
      <c r="H1404" s="159" t="s">
        <v>8</v>
      </c>
      <c r="I1404" s="178">
        <v>125</v>
      </c>
      <c r="J1404" s="19"/>
    </row>
    <row r="1405" spans="1:10" x14ac:dyDescent="0.25">
      <c r="A1405" s="65" t="str">
        <f t="shared" si="21"/>
        <v>Cohort 201642522G4 (exclusief Den Haag)VrouwTotaalEritreaNT2-examen behaald</v>
      </c>
      <c r="B1405" s="159" t="s">
        <v>17</v>
      </c>
      <c r="C1405" s="166">
        <v>42522</v>
      </c>
      <c r="D1405" s="159" t="s">
        <v>15</v>
      </c>
      <c r="E1405" s="159" t="s">
        <v>29</v>
      </c>
      <c r="F1405" s="159" t="s">
        <v>8</v>
      </c>
      <c r="G1405" s="159" t="s">
        <v>24</v>
      </c>
      <c r="H1405" s="159" t="s">
        <v>32</v>
      </c>
      <c r="I1405" s="178">
        <v>0</v>
      </c>
      <c r="J1405" s="19"/>
    </row>
    <row r="1406" spans="1:10" x14ac:dyDescent="0.25">
      <c r="A1406" s="65" t="str">
        <f t="shared" si="21"/>
        <v>Cohort 201642522G4 (exclusief Den Haag)VrouwTotaalEritreaInburgeringsexamen behaald</v>
      </c>
      <c r="B1406" s="159" t="s">
        <v>17</v>
      </c>
      <c r="C1406" s="166">
        <v>42522</v>
      </c>
      <c r="D1406" s="159" t="s">
        <v>15</v>
      </c>
      <c r="E1406" s="159" t="s">
        <v>29</v>
      </c>
      <c r="F1406" s="159" t="s">
        <v>8</v>
      </c>
      <c r="G1406" s="159" t="s">
        <v>24</v>
      </c>
      <c r="H1406" s="159" t="s">
        <v>33</v>
      </c>
      <c r="I1406" s="178">
        <v>0</v>
      </c>
      <c r="J1406" s="19"/>
    </row>
    <row r="1407" spans="1:10" x14ac:dyDescent="0.25">
      <c r="A1407" s="65" t="str">
        <f t="shared" si="21"/>
        <v>Cohort 201642522G4 (exclusief Den Haag)VrouwTotaalEritreaHeeft geen examen behaald</v>
      </c>
      <c r="B1407" s="159" t="s">
        <v>17</v>
      </c>
      <c r="C1407" s="166">
        <v>42522</v>
      </c>
      <c r="D1407" s="159" t="s">
        <v>15</v>
      </c>
      <c r="E1407" s="159" t="s">
        <v>29</v>
      </c>
      <c r="F1407" s="159" t="s">
        <v>8</v>
      </c>
      <c r="G1407" s="159" t="s">
        <v>24</v>
      </c>
      <c r="H1407" s="159" t="s">
        <v>34</v>
      </c>
      <c r="I1407" s="178">
        <v>125</v>
      </c>
      <c r="J1407" s="19"/>
    </row>
    <row r="1408" spans="1:10" x14ac:dyDescent="0.25">
      <c r="A1408" s="65" t="str">
        <f t="shared" si="21"/>
        <v>Cohort 201642522G4 (exclusief Den Haag)VrouwTotaalOverigTotaal</v>
      </c>
      <c r="B1408" s="159" t="s">
        <v>17</v>
      </c>
      <c r="C1408" s="166">
        <v>42522</v>
      </c>
      <c r="D1408" s="159" t="s">
        <v>15</v>
      </c>
      <c r="E1408" s="159" t="s">
        <v>29</v>
      </c>
      <c r="F1408" s="159" t="s">
        <v>8</v>
      </c>
      <c r="G1408" s="159" t="s">
        <v>25</v>
      </c>
      <c r="H1408" s="159" t="s">
        <v>8</v>
      </c>
      <c r="I1408" s="178">
        <v>85</v>
      </c>
      <c r="J1408" s="19"/>
    </row>
    <row r="1409" spans="1:10" x14ac:dyDescent="0.25">
      <c r="A1409" s="65" t="str">
        <f t="shared" si="21"/>
        <v>Cohort 201642522G4 (exclusief Den Haag)VrouwTotaalOverigNT2-examen behaald</v>
      </c>
      <c r="B1409" s="159" t="s">
        <v>17</v>
      </c>
      <c r="C1409" s="166">
        <v>42522</v>
      </c>
      <c r="D1409" s="159" t="s">
        <v>15</v>
      </c>
      <c r="E1409" s="159" t="s">
        <v>29</v>
      </c>
      <c r="F1409" s="159" t="s">
        <v>8</v>
      </c>
      <c r="G1409" s="159" t="s">
        <v>25</v>
      </c>
      <c r="H1409" s="159" t="s">
        <v>32</v>
      </c>
      <c r="I1409" s="178">
        <v>0</v>
      </c>
      <c r="J1409" s="19"/>
    </row>
    <row r="1410" spans="1:10" x14ac:dyDescent="0.25">
      <c r="A1410" s="65" t="str">
        <f t="shared" si="21"/>
        <v>Cohort 201642522G4 (exclusief Den Haag)VrouwTotaalOverigInburgeringsexamen behaald</v>
      </c>
      <c r="B1410" s="159" t="s">
        <v>17</v>
      </c>
      <c r="C1410" s="166">
        <v>42522</v>
      </c>
      <c r="D1410" s="159" t="s">
        <v>15</v>
      </c>
      <c r="E1410" s="159" t="s">
        <v>29</v>
      </c>
      <c r="F1410" s="159" t="s">
        <v>8</v>
      </c>
      <c r="G1410" s="159" t="s">
        <v>25</v>
      </c>
      <c r="H1410" s="159" t="s">
        <v>33</v>
      </c>
      <c r="I1410" s="178">
        <v>0</v>
      </c>
      <c r="J1410" s="19"/>
    </row>
    <row r="1411" spans="1:10" x14ac:dyDescent="0.25">
      <c r="A1411" s="65" t="str">
        <f t="shared" si="21"/>
        <v>Cohort 201642522G4 (exclusief Den Haag)VrouwTotaalOverigHeeft geen examen behaald</v>
      </c>
      <c r="B1411" s="159" t="s">
        <v>17</v>
      </c>
      <c r="C1411" s="166">
        <v>42522</v>
      </c>
      <c r="D1411" s="159" t="s">
        <v>15</v>
      </c>
      <c r="E1411" s="159" t="s">
        <v>29</v>
      </c>
      <c r="F1411" s="159" t="s">
        <v>8</v>
      </c>
      <c r="G1411" s="159" t="s">
        <v>25</v>
      </c>
      <c r="H1411" s="159" t="s">
        <v>34</v>
      </c>
      <c r="I1411" s="178">
        <v>85</v>
      </c>
      <c r="J1411" s="19"/>
    </row>
    <row r="1412" spans="1:10" x14ac:dyDescent="0.25">
      <c r="A1412" s="65" t="str">
        <f t="shared" si="21"/>
        <v>Cohort 201642522G4 (exclusief Den Haag)Vrouw0 tot 23 jaarTotaalTotaal</v>
      </c>
      <c r="B1412" s="159" t="s">
        <v>17</v>
      </c>
      <c r="C1412" s="166">
        <v>42522</v>
      </c>
      <c r="D1412" s="159" t="s">
        <v>15</v>
      </c>
      <c r="E1412" s="159" t="s">
        <v>29</v>
      </c>
      <c r="F1412" s="159" t="s">
        <v>26</v>
      </c>
      <c r="G1412" s="159" t="s">
        <v>8</v>
      </c>
      <c r="H1412" s="159" t="s">
        <v>8</v>
      </c>
      <c r="I1412" s="178">
        <v>65</v>
      </c>
      <c r="J1412" s="19"/>
    </row>
    <row r="1413" spans="1:10" x14ac:dyDescent="0.25">
      <c r="A1413" s="65" t="str">
        <f t="shared" ref="A1413:A1476" si="22">B1413&amp;C1413&amp;D1413&amp;E1413&amp;F1413&amp;G1413&amp;H1413</f>
        <v>Cohort 201642522G4 (exclusief Den Haag)Vrouw0 tot 23 jaarTotaalNT2-examen behaald</v>
      </c>
      <c r="B1413" s="159" t="s">
        <v>17</v>
      </c>
      <c r="C1413" s="166">
        <v>42522</v>
      </c>
      <c r="D1413" s="159" t="s">
        <v>15</v>
      </c>
      <c r="E1413" s="159" t="s">
        <v>29</v>
      </c>
      <c r="F1413" s="159" t="s">
        <v>26</v>
      </c>
      <c r="G1413" s="159" t="s">
        <v>8</v>
      </c>
      <c r="H1413" s="159" t="s">
        <v>32</v>
      </c>
      <c r="I1413" s="178">
        <v>0</v>
      </c>
      <c r="J1413" s="19"/>
    </row>
    <row r="1414" spans="1:10" x14ac:dyDescent="0.25">
      <c r="A1414" s="65" t="str">
        <f t="shared" si="22"/>
        <v>Cohort 201642522G4 (exclusief Den Haag)Vrouw0 tot 23 jaarTotaalInburgeringsexamen behaald</v>
      </c>
      <c r="B1414" s="159" t="s">
        <v>17</v>
      </c>
      <c r="C1414" s="166">
        <v>42522</v>
      </c>
      <c r="D1414" s="159" t="s">
        <v>15</v>
      </c>
      <c r="E1414" s="159" t="s">
        <v>29</v>
      </c>
      <c r="F1414" s="159" t="s">
        <v>26</v>
      </c>
      <c r="G1414" s="159" t="s">
        <v>8</v>
      </c>
      <c r="H1414" s="159" t="s">
        <v>33</v>
      </c>
      <c r="I1414" s="178">
        <v>0</v>
      </c>
      <c r="J1414" s="19"/>
    </row>
    <row r="1415" spans="1:10" x14ac:dyDescent="0.25">
      <c r="A1415" s="65" t="str">
        <f t="shared" si="22"/>
        <v>Cohort 201642522G4 (exclusief Den Haag)Vrouw0 tot 23 jaarTotaalHeeft geen examen behaald</v>
      </c>
      <c r="B1415" s="159" t="s">
        <v>17</v>
      </c>
      <c r="C1415" s="166">
        <v>42522</v>
      </c>
      <c r="D1415" s="159" t="s">
        <v>15</v>
      </c>
      <c r="E1415" s="159" t="s">
        <v>29</v>
      </c>
      <c r="F1415" s="159" t="s">
        <v>26</v>
      </c>
      <c r="G1415" s="159" t="s">
        <v>8</v>
      </c>
      <c r="H1415" s="159" t="s">
        <v>34</v>
      </c>
      <c r="I1415" s="178">
        <v>65</v>
      </c>
      <c r="J1415" s="19"/>
    </row>
    <row r="1416" spans="1:10" x14ac:dyDescent="0.25">
      <c r="A1416" s="65" t="str">
        <f t="shared" si="22"/>
        <v>Cohort 201642522G4 (exclusief Den Haag)Vrouw0 tot 23 jaarSyriëTotaal</v>
      </c>
      <c r="B1416" s="159" t="s">
        <v>17</v>
      </c>
      <c r="C1416" s="166">
        <v>42522</v>
      </c>
      <c r="D1416" s="159" t="s">
        <v>15</v>
      </c>
      <c r="E1416" s="159" t="s">
        <v>29</v>
      </c>
      <c r="F1416" s="159" t="s">
        <v>26</v>
      </c>
      <c r="G1416" s="159" t="s">
        <v>23</v>
      </c>
      <c r="H1416" s="159" t="s">
        <v>8</v>
      </c>
      <c r="I1416" s="178">
        <v>35</v>
      </c>
      <c r="J1416" s="19"/>
    </row>
    <row r="1417" spans="1:10" x14ac:dyDescent="0.25">
      <c r="A1417" s="65" t="str">
        <f t="shared" si="22"/>
        <v>Cohort 201642522G4 (exclusief Den Haag)Vrouw0 tot 23 jaarSyriëNT2-examen behaald</v>
      </c>
      <c r="B1417" s="159" t="s">
        <v>17</v>
      </c>
      <c r="C1417" s="166">
        <v>42522</v>
      </c>
      <c r="D1417" s="159" t="s">
        <v>15</v>
      </c>
      <c r="E1417" s="159" t="s">
        <v>29</v>
      </c>
      <c r="F1417" s="159" t="s">
        <v>26</v>
      </c>
      <c r="G1417" s="159" t="s">
        <v>23</v>
      </c>
      <c r="H1417" s="159" t="s">
        <v>32</v>
      </c>
      <c r="I1417" s="178">
        <v>0</v>
      </c>
      <c r="J1417" s="19"/>
    </row>
    <row r="1418" spans="1:10" x14ac:dyDescent="0.25">
      <c r="A1418" s="65" t="str">
        <f t="shared" si="22"/>
        <v>Cohort 201642522G4 (exclusief Den Haag)Vrouw0 tot 23 jaarSyriëInburgeringsexamen behaald</v>
      </c>
      <c r="B1418" s="159" t="s">
        <v>17</v>
      </c>
      <c r="C1418" s="166">
        <v>42522</v>
      </c>
      <c r="D1418" s="159" t="s">
        <v>15</v>
      </c>
      <c r="E1418" s="159" t="s">
        <v>29</v>
      </c>
      <c r="F1418" s="159" t="s">
        <v>26</v>
      </c>
      <c r="G1418" s="159" t="s">
        <v>23</v>
      </c>
      <c r="H1418" s="159" t="s">
        <v>33</v>
      </c>
      <c r="I1418" s="178">
        <v>0</v>
      </c>
      <c r="J1418" s="19"/>
    </row>
    <row r="1419" spans="1:10" x14ac:dyDescent="0.25">
      <c r="A1419" s="65" t="str">
        <f t="shared" si="22"/>
        <v>Cohort 201642522G4 (exclusief Den Haag)Vrouw0 tot 23 jaarSyriëHeeft geen examen behaald</v>
      </c>
      <c r="B1419" s="159" t="s">
        <v>17</v>
      </c>
      <c r="C1419" s="166">
        <v>42522</v>
      </c>
      <c r="D1419" s="159" t="s">
        <v>15</v>
      </c>
      <c r="E1419" s="159" t="s">
        <v>29</v>
      </c>
      <c r="F1419" s="159" t="s">
        <v>26</v>
      </c>
      <c r="G1419" s="159" t="s">
        <v>23</v>
      </c>
      <c r="H1419" s="159" t="s">
        <v>34</v>
      </c>
      <c r="I1419" s="178">
        <v>35</v>
      </c>
      <c r="J1419" s="19"/>
    </row>
    <row r="1420" spans="1:10" x14ac:dyDescent="0.25">
      <c r="A1420" s="65" t="str">
        <f t="shared" si="22"/>
        <v>Cohort 201642522G4 (exclusief Den Haag)Vrouw0 tot 23 jaarEritreaTotaal</v>
      </c>
      <c r="B1420" s="159" t="s">
        <v>17</v>
      </c>
      <c r="C1420" s="166">
        <v>42522</v>
      </c>
      <c r="D1420" s="159" t="s">
        <v>15</v>
      </c>
      <c r="E1420" s="159" t="s">
        <v>29</v>
      </c>
      <c r="F1420" s="159" t="s">
        <v>26</v>
      </c>
      <c r="G1420" s="159" t="s">
        <v>24</v>
      </c>
      <c r="H1420" s="159" t="s">
        <v>8</v>
      </c>
      <c r="I1420" s="178">
        <v>20</v>
      </c>
      <c r="J1420" s="19"/>
    </row>
    <row r="1421" spans="1:10" x14ac:dyDescent="0.25">
      <c r="A1421" s="65" t="str">
        <f t="shared" si="22"/>
        <v>Cohort 201642522G4 (exclusief Den Haag)Vrouw0 tot 23 jaarEritreaNT2-examen behaald</v>
      </c>
      <c r="B1421" s="159" t="s">
        <v>17</v>
      </c>
      <c r="C1421" s="166">
        <v>42522</v>
      </c>
      <c r="D1421" s="159" t="s">
        <v>15</v>
      </c>
      <c r="E1421" s="159" t="s">
        <v>29</v>
      </c>
      <c r="F1421" s="159" t="s">
        <v>26</v>
      </c>
      <c r="G1421" s="159" t="s">
        <v>24</v>
      </c>
      <c r="H1421" s="159" t="s">
        <v>32</v>
      </c>
      <c r="I1421" s="178">
        <v>0</v>
      </c>
      <c r="J1421" s="19"/>
    </row>
    <row r="1422" spans="1:10" x14ac:dyDescent="0.25">
      <c r="A1422" s="65" t="str">
        <f t="shared" si="22"/>
        <v>Cohort 201642522G4 (exclusief Den Haag)Vrouw0 tot 23 jaarEritreaInburgeringsexamen behaald</v>
      </c>
      <c r="B1422" s="159" t="s">
        <v>17</v>
      </c>
      <c r="C1422" s="166">
        <v>42522</v>
      </c>
      <c r="D1422" s="159" t="s">
        <v>15</v>
      </c>
      <c r="E1422" s="159" t="s">
        <v>29</v>
      </c>
      <c r="F1422" s="159" t="s">
        <v>26</v>
      </c>
      <c r="G1422" s="159" t="s">
        <v>24</v>
      </c>
      <c r="H1422" s="159" t="s">
        <v>33</v>
      </c>
      <c r="I1422" s="178">
        <v>0</v>
      </c>
      <c r="J1422" s="19"/>
    </row>
    <row r="1423" spans="1:10" x14ac:dyDescent="0.25">
      <c r="A1423" s="65" t="str">
        <f t="shared" si="22"/>
        <v>Cohort 201642522G4 (exclusief Den Haag)Vrouw0 tot 23 jaarEritreaHeeft geen examen behaald</v>
      </c>
      <c r="B1423" s="159" t="s">
        <v>17</v>
      </c>
      <c r="C1423" s="166">
        <v>42522</v>
      </c>
      <c r="D1423" s="159" t="s">
        <v>15</v>
      </c>
      <c r="E1423" s="159" t="s">
        <v>29</v>
      </c>
      <c r="F1423" s="159" t="s">
        <v>26</v>
      </c>
      <c r="G1423" s="159" t="s">
        <v>24</v>
      </c>
      <c r="H1423" s="159" t="s">
        <v>34</v>
      </c>
      <c r="I1423" s="178">
        <v>20</v>
      </c>
      <c r="J1423" s="19"/>
    </row>
    <row r="1424" spans="1:10" x14ac:dyDescent="0.25">
      <c r="A1424" s="65" t="str">
        <f t="shared" si="22"/>
        <v>Cohort 201642522G4 (exclusief Den Haag)Vrouw0 tot 23 jaarOverigTotaal</v>
      </c>
      <c r="B1424" s="159" t="s">
        <v>17</v>
      </c>
      <c r="C1424" s="166">
        <v>42522</v>
      </c>
      <c r="D1424" s="159" t="s">
        <v>15</v>
      </c>
      <c r="E1424" s="159" t="s">
        <v>29</v>
      </c>
      <c r="F1424" s="159" t="s">
        <v>26</v>
      </c>
      <c r="G1424" s="159" t="s">
        <v>25</v>
      </c>
      <c r="H1424" s="159" t="s">
        <v>8</v>
      </c>
      <c r="I1424" s="178">
        <v>10</v>
      </c>
      <c r="J1424" s="19"/>
    </row>
    <row r="1425" spans="1:10" x14ac:dyDescent="0.25">
      <c r="A1425" s="65" t="str">
        <f t="shared" si="22"/>
        <v>Cohort 201642522G4 (exclusief Den Haag)Vrouw0 tot 23 jaarOverigNT2-examen behaald</v>
      </c>
      <c r="B1425" s="159" t="s">
        <v>17</v>
      </c>
      <c r="C1425" s="166">
        <v>42522</v>
      </c>
      <c r="D1425" s="159" t="s">
        <v>15</v>
      </c>
      <c r="E1425" s="159" t="s">
        <v>29</v>
      </c>
      <c r="F1425" s="159" t="s">
        <v>26</v>
      </c>
      <c r="G1425" s="159" t="s">
        <v>25</v>
      </c>
      <c r="H1425" s="159" t="s">
        <v>32</v>
      </c>
      <c r="I1425" s="178">
        <v>0</v>
      </c>
      <c r="J1425" s="19"/>
    </row>
    <row r="1426" spans="1:10" x14ac:dyDescent="0.25">
      <c r="A1426" s="65" t="str">
        <f t="shared" si="22"/>
        <v>Cohort 201642522G4 (exclusief Den Haag)Vrouw0 tot 23 jaarOverigInburgeringsexamen behaald</v>
      </c>
      <c r="B1426" s="159" t="s">
        <v>17</v>
      </c>
      <c r="C1426" s="166">
        <v>42522</v>
      </c>
      <c r="D1426" s="159" t="s">
        <v>15</v>
      </c>
      <c r="E1426" s="159" t="s">
        <v>29</v>
      </c>
      <c r="F1426" s="159" t="s">
        <v>26</v>
      </c>
      <c r="G1426" s="159" t="s">
        <v>25</v>
      </c>
      <c r="H1426" s="159" t="s">
        <v>33</v>
      </c>
      <c r="I1426" s="178">
        <v>0</v>
      </c>
      <c r="J1426" s="19"/>
    </row>
    <row r="1427" spans="1:10" x14ac:dyDescent="0.25">
      <c r="A1427" s="65" t="str">
        <f t="shared" si="22"/>
        <v>Cohort 201642522G4 (exclusief Den Haag)Vrouw0 tot 23 jaarOverigHeeft geen examen behaald</v>
      </c>
      <c r="B1427" s="159" t="s">
        <v>17</v>
      </c>
      <c r="C1427" s="166">
        <v>42522</v>
      </c>
      <c r="D1427" s="159" t="s">
        <v>15</v>
      </c>
      <c r="E1427" s="159" t="s">
        <v>29</v>
      </c>
      <c r="F1427" s="159" t="s">
        <v>26</v>
      </c>
      <c r="G1427" s="159" t="s">
        <v>25</v>
      </c>
      <c r="H1427" s="159" t="s">
        <v>34</v>
      </c>
      <c r="I1427" s="178">
        <v>10</v>
      </c>
      <c r="J1427" s="19"/>
    </row>
    <row r="1428" spans="1:10" x14ac:dyDescent="0.25">
      <c r="A1428" s="65" t="str">
        <f t="shared" si="22"/>
        <v>Cohort 201642522G4 (exclusief Den Haag)Vrouw23 jaar of ouderTotaalTotaal</v>
      </c>
      <c r="B1428" s="159" t="s">
        <v>17</v>
      </c>
      <c r="C1428" s="166">
        <v>42522</v>
      </c>
      <c r="D1428" s="159" t="s">
        <v>15</v>
      </c>
      <c r="E1428" s="159" t="s">
        <v>29</v>
      </c>
      <c r="F1428" s="159" t="s">
        <v>27</v>
      </c>
      <c r="G1428" s="159" t="s">
        <v>8</v>
      </c>
      <c r="H1428" s="159" t="s">
        <v>8</v>
      </c>
      <c r="I1428" s="178">
        <v>355</v>
      </c>
      <c r="J1428" s="19"/>
    </row>
    <row r="1429" spans="1:10" x14ac:dyDescent="0.25">
      <c r="A1429" s="65" t="str">
        <f t="shared" si="22"/>
        <v>Cohort 201642522G4 (exclusief Den Haag)Vrouw23 jaar of ouderTotaalNT2-examen behaald</v>
      </c>
      <c r="B1429" s="159" t="s">
        <v>17</v>
      </c>
      <c r="C1429" s="166">
        <v>42522</v>
      </c>
      <c r="D1429" s="159" t="s">
        <v>15</v>
      </c>
      <c r="E1429" s="159" t="s">
        <v>29</v>
      </c>
      <c r="F1429" s="159" t="s">
        <v>27</v>
      </c>
      <c r="G1429" s="159" t="s">
        <v>8</v>
      </c>
      <c r="H1429" s="159" t="s">
        <v>32</v>
      </c>
      <c r="I1429" s="178">
        <v>0</v>
      </c>
      <c r="J1429" s="19"/>
    </row>
    <row r="1430" spans="1:10" x14ac:dyDescent="0.25">
      <c r="A1430" s="65" t="str">
        <f t="shared" si="22"/>
        <v>Cohort 201642522G4 (exclusief Den Haag)Vrouw23 jaar of ouderTotaalInburgeringsexamen behaald</v>
      </c>
      <c r="B1430" s="159" t="s">
        <v>17</v>
      </c>
      <c r="C1430" s="166">
        <v>42522</v>
      </c>
      <c r="D1430" s="159" t="s">
        <v>15</v>
      </c>
      <c r="E1430" s="159" t="s">
        <v>29</v>
      </c>
      <c r="F1430" s="159" t="s">
        <v>27</v>
      </c>
      <c r="G1430" s="159" t="s">
        <v>8</v>
      </c>
      <c r="H1430" s="159" t="s">
        <v>33</v>
      </c>
      <c r="I1430" s="178">
        <v>0</v>
      </c>
      <c r="J1430" s="19"/>
    </row>
    <row r="1431" spans="1:10" x14ac:dyDescent="0.25">
      <c r="A1431" s="65" t="str">
        <f t="shared" si="22"/>
        <v>Cohort 201642522G4 (exclusief Den Haag)Vrouw23 jaar of ouderTotaalHeeft geen examen behaald</v>
      </c>
      <c r="B1431" s="159" t="s">
        <v>17</v>
      </c>
      <c r="C1431" s="166">
        <v>42522</v>
      </c>
      <c r="D1431" s="159" t="s">
        <v>15</v>
      </c>
      <c r="E1431" s="159" t="s">
        <v>29</v>
      </c>
      <c r="F1431" s="159" t="s">
        <v>27</v>
      </c>
      <c r="G1431" s="159" t="s">
        <v>8</v>
      </c>
      <c r="H1431" s="159" t="s">
        <v>34</v>
      </c>
      <c r="I1431" s="178">
        <v>355</v>
      </c>
      <c r="J1431" s="19"/>
    </row>
    <row r="1432" spans="1:10" x14ac:dyDescent="0.25">
      <c r="A1432" s="65" t="str">
        <f t="shared" si="22"/>
        <v>Cohort 201642522G4 (exclusief Den Haag)Vrouw23 jaar of ouderSyriëTotaal</v>
      </c>
      <c r="B1432" s="159" t="s">
        <v>17</v>
      </c>
      <c r="C1432" s="166">
        <v>42522</v>
      </c>
      <c r="D1432" s="159" t="s">
        <v>15</v>
      </c>
      <c r="E1432" s="159" t="s">
        <v>29</v>
      </c>
      <c r="F1432" s="159" t="s">
        <v>27</v>
      </c>
      <c r="G1432" s="159" t="s">
        <v>23</v>
      </c>
      <c r="H1432" s="159" t="s">
        <v>8</v>
      </c>
      <c r="I1432" s="178">
        <v>175</v>
      </c>
      <c r="J1432" s="19"/>
    </row>
    <row r="1433" spans="1:10" x14ac:dyDescent="0.25">
      <c r="A1433" s="65" t="str">
        <f t="shared" si="22"/>
        <v>Cohort 201642522G4 (exclusief Den Haag)Vrouw23 jaar of ouderSyriëNT2-examen behaald</v>
      </c>
      <c r="B1433" s="159" t="s">
        <v>17</v>
      </c>
      <c r="C1433" s="166">
        <v>42522</v>
      </c>
      <c r="D1433" s="159" t="s">
        <v>15</v>
      </c>
      <c r="E1433" s="159" t="s">
        <v>29</v>
      </c>
      <c r="F1433" s="159" t="s">
        <v>27</v>
      </c>
      <c r="G1433" s="159" t="s">
        <v>23</v>
      </c>
      <c r="H1433" s="159" t="s">
        <v>32</v>
      </c>
      <c r="I1433" s="178">
        <v>0</v>
      </c>
      <c r="J1433" s="19"/>
    </row>
    <row r="1434" spans="1:10" x14ac:dyDescent="0.25">
      <c r="A1434" s="65" t="str">
        <f t="shared" si="22"/>
        <v>Cohort 201642522G4 (exclusief Den Haag)Vrouw23 jaar of ouderSyriëInburgeringsexamen behaald</v>
      </c>
      <c r="B1434" s="159" t="s">
        <v>17</v>
      </c>
      <c r="C1434" s="166">
        <v>42522</v>
      </c>
      <c r="D1434" s="159" t="s">
        <v>15</v>
      </c>
      <c r="E1434" s="159" t="s">
        <v>29</v>
      </c>
      <c r="F1434" s="159" t="s">
        <v>27</v>
      </c>
      <c r="G1434" s="159" t="s">
        <v>23</v>
      </c>
      <c r="H1434" s="159" t="s">
        <v>33</v>
      </c>
      <c r="I1434" s="178">
        <v>0</v>
      </c>
      <c r="J1434" s="19"/>
    </row>
    <row r="1435" spans="1:10" x14ac:dyDescent="0.25">
      <c r="A1435" s="65" t="str">
        <f t="shared" si="22"/>
        <v>Cohort 201642522G4 (exclusief Den Haag)Vrouw23 jaar of ouderSyriëHeeft geen examen behaald</v>
      </c>
      <c r="B1435" s="159" t="s">
        <v>17</v>
      </c>
      <c r="C1435" s="166">
        <v>42522</v>
      </c>
      <c r="D1435" s="159" t="s">
        <v>15</v>
      </c>
      <c r="E1435" s="159" t="s">
        <v>29</v>
      </c>
      <c r="F1435" s="159" t="s">
        <v>27</v>
      </c>
      <c r="G1435" s="159" t="s">
        <v>23</v>
      </c>
      <c r="H1435" s="159" t="s">
        <v>34</v>
      </c>
      <c r="I1435" s="178">
        <v>170</v>
      </c>
      <c r="J1435" s="19"/>
    </row>
    <row r="1436" spans="1:10" x14ac:dyDescent="0.25">
      <c r="A1436" s="65" t="str">
        <f t="shared" si="22"/>
        <v>Cohort 201642522G4 (exclusief Den Haag)Vrouw23 jaar of ouderEritreaTotaal</v>
      </c>
      <c r="B1436" s="159" t="s">
        <v>17</v>
      </c>
      <c r="C1436" s="166">
        <v>42522</v>
      </c>
      <c r="D1436" s="159" t="s">
        <v>15</v>
      </c>
      <c r="E1436" s="159" t="s">
        <v>29</v>
      </c>
      <c r="F1436" s="159" t="s">
        <v>27</v>
      </c>
      <c r="G1436" s="159" t="s">
        <v>24</v>
      </c>
      <c r="H1436" s="159" t="s">
        <v>8</v>
      </c>
      <c r="I1436" s="178">
        <v>105</v>
      </c>
      <c r="J1436" s="19"/>
    </row>
    <row r="1437" spans="1:10" x14ac:dyDescent="0.25">
      <c r="A1437" s="65" t="str">
        <f t="shared" si="22"/>
        <v>Cohort 201642522G4 (exclusief Den Haag)Vrouw23 jaar of ouderEritreaNT2-examen behaald</v>
      </c>
      <c r="B1437" s="159" t="s">
        <v>17</v>
      </c>
      <c r="C1437" s="166">
        <v>42522</v>
      </c>
      <c r="D1437" s="159" t="s">
        <v>15</v>
      </c>
      <c r="E1437" s="159" t="s">
        <v>29</v>
      </c>
      <c r="F1437" s="159" t="s">
        <v>27</v>
      </c>
      <c r="G1437" s="159" t="s">
        <v>24</v>
      </c>
      <c r="H1437" s="159" t="s">
        <v>32</v>
      </c>
      <c r="I1437" s="178">
        <v>0</v>
      </c>
      <c r="J1437" s="19"/>
    </row>
    <row r="1438" spans="1:10" x14ac:dyDescent="0.25">
      <c r="A1438" s="65" t="str">
        <f t="shared" si="22"/>
        <v>Cohort 201642522G4 (exclusief Den Haag)Vrouw23 jaar of ouderEritreaInburgeringsexamen behaald</v>
      </c>
      <c r="B1438" s="159" t="s">
        <v>17</v>
      </c>
      <c r="C1438" s="166">
        <v>42522</v>
      </c>
      <c r="D1438" s="159" t="s">
        <v>15</v>
      </c>
      <c r="E1438" s="159" t="s">
        <v>29</v>
      </c>
      <c r="F1438" s="159" t="s">
        <v>27</v>
      </c>
      <c r="G1438" s="159" t="s">
        <v>24</v>
      </c>
      <c r="H1438" s="159" t="s">
        <v>33</v>
      </c>
      <c r="I1438" s="178">
        <v>0</v>
      </c>
      <c r="J1438" s="19"/>
    </row>
    <row r="1439" spans="1:10" x14ac:dyDescent="0.25">
      <c r="A1439" s="65" t="str">
        <f t="shared" si="22"/>
        <v>Cohort 201642522G4 (exclusief Den Haag)Vrouw23 jaar of ouderEritreaHeeft geen examen behaald</v>
      </c>
      <c r="B1439" s="159" t="s">
        <v>17</v>
      </c>
      <c r="C1439" s="166">
        <v>42522</v>
      </c>
      <c r="D1439" s="159" t="s">
        <v>15</v>
      </c>
      <c r="E1439" s="159" t="s">
        <v>29</v>
      </c>
      <c r="F1439" s="159" t="s">
        <v>27</v>
      </c>
      <c r="G1439" s="159" t="s">
        <v>24</v>
      </c>
      <c r="H1439" s="159" t="s">
        <v>34</v>
      </c>
      <c r="I1439" s="178">
        <v>105</v>
      </c>
      <c r="J1439" s="19"/>
    </row>
    <row r="1440" spans="1:10" x14ac:dyDescent="0.25">
      <c r="A1440" s="65" t="str">
        <f t="shared" si="22"/>
        <v>Cohort 201642522G4 (exclusief Den Haag)Vrouw23 jaar of ouderOverigTotaal</v>
      </c>
      <c r="B1440" s="159" t="s">
        <v>17</v>
      </c>
      <c r="C1440" s="166">
        <v>42522</v>
      </c>
      <c r="D1440" s="159" t="s">
        <v>15</v>
      </c>
      <c r="E1440" s="159" t="s">
        <v>29</v>
      </c>
      <c r="F1440" s="159" t="s">
        <v>27</v>
      </c>
      <c r="G1440" s="159" t="s">
        <v>25</v>
      </c>
      <c r="H1440" s="159" t="s">
        <v>8</v>
      </c>
      <c r="I1440" s="178">
        <v>75</v>
      </c>
      <c r="J1440" s="19"/>
    </row>
    <row r="1441" spans="1:10" x14ac:dyDescent="0.25">
      <c r="A1441" s="65" t="str">
        <f t="shared" si="22"/>
        <v>Cohort 201642522G4 (exclusief Den Haag)Vrouw23 jaar of ouderOverigNT2-examen behaald</v>
      </c>
      <c r="B1441" s="159" t="s">
        <v>17</v>
      </c>
      <c r="C1441" s="166">
        <v>42522</v>
      </c>
      <c r="D1441" s="159" t="s">
        <v>15</v>
      </c>
      <c r="E1441" s="159" t="s">
        <v>29</v>
      </c>
      <c r="F1441" s="159" t="s">
        <v>27</v>
      </c>
      <c r="G1441" s="159" t="s">
        <v>25</v>
      </c>
      <c r="H1441" s="159" t="s">
        <v>32</v>
      </c>
      <c r="I1441" s="178">
        <v>0</v>
      </c>
      <c r="J1441" s="19"/>
    </row>
    <row r="1442" spans="1:10" x14ac:dyDescent="0.25">
      <c r="A1442" s="65" t="str">
        <f t="shared" si="22"/>
        <v>Cohort 201642522G4 (exclusief Den Haag)Vrouw23 jaar of ouderOverigInburgeringsexamen behaald</v>
      </c>
      <c r="B1442" s="159" t="s">
        <v>17</v>
      </c>
      <c r="C1442" s="166">
        <v>42522</v>
      </c>
      <c r="D1442" s="159" t="s">
        <v>15</v>
      </c>
      <c r="E1442" s="159" t="s">
        <v>29</v>
      </c>
      <c r="F1442" s="159" t="s">
        <v>27</v>
      </c>
      <c r="G1442" s="159" t="s">
        <v>25</v>
      </c>
      <c r="H1442" s="159" t="s">
        <v>33</v>
      </c>
      <c r="I1442" s="178">
        <v>0</v>
      </c>
      <c r="J1442" s="19"/>
    </row>
    <row r="1443" spans="1:10" x14ac:dyDescent="0.25">
      <c r="A1443" s="65" t="str">
        <f t="shared" si="22"/>
        <v>Cohort 201642522G4 (exclusief Den Haag)Vrouw23 jaar of ouderOverigHeeft geen examen behaald</v>
      </c>
      <c r="B1443" s="159" t="s">
        <v>17</v>
      </c>
      <c r="C1443" s="166">
        <v>42522</v>
      </c>
      <c r="D1443" s="159" t="s">
        <v>15</v>
      </c>
      <c r="E1443" s="159" t="s">
        <v>29</v>
      </c>
      <c r="F1443" s="159" t="s">
        <v>27</v>
      </c>
      <c r="G1443" s="159" t="s">
        <v>25</v>
      </c>
      <c r="H1443" s="159" t="s">
        <v>34</v>
      </c>
      <c r="I1443" s="178">
        <v>75</v>
      </c>
      <c r="J1443" s="19"/>
    </row>
    <row r="1444" spans="1:10" x14ac:dyDescent="0.25">
      <c r="A1444" s="65" t="str">
        <f t="shared" si="22"/>
        <v>Cohort 201642887Den HaagTotaalTotaalTotaalTotaal</v>
      </c>
      <c r="B1444" s="159" t="s">
        <v>17</v>
      </c>
      <c r="C1444" s="166">
        <v>42887</v>
      </c>
      <c r="D1444" s="159" t="s">
        <v>7</v>
      </c>
      <c r="E1444" s="159" t="s">
        <v>8</v>
      </c>
      <c r="F1444" s="159" t="s">
        <v>8</v>
      </c>
      <c r="G1444" s="159" t="s">
        <v>8</v>
      </c>
      <c r="H1444" s="159" t="s">
        <v>8</v>
      </c>
      <c r="I1444" s="178">
        <v>770</v>
      </c>
      <c r="J1444" s="19"/>
    </row>
    <row r="1445" spans="1:10" x14ac:dyDescent="0.25">
      <c r="A1445" s="65" t="str">
        <f t="shared" si="22"/>
        <v>Cohort 201642887Den HaagTotaalTotaalTotaalNT2-examen behaald</v>
      </c>
      <c r="B1445" s="159" t="s">
        <v>17</v>
      </c>
      <c r="C1445" s="166">
        <v>42887</v>
      </c>
      <c r="D1445" s="159" t="s">
        <v>7</v>
      </c>
      <c r="E1445" s="159" t="s">
        <v>8</v>
      </c>
      <c r="F1445" s="159" t="s">
        <v>8</v>
      </c>
      <c r="G1445" s="159" t="s">
        <v>8</v>
      </c>
      <c r="H1445" s="159" t="s">
        <v>32</v>
      </c>
      <c r="I1445" s="178">
        <v>0</v>
      </c>
      <c r="J1445" s="19"/>
    </row>
    <row r="1446" spans="1:10" x14ac:dyDescent="0.25">
      <c r="A1446" s="65" t="str">
        <f t="shared" si="22"/>
        <v>Cohort 201642887Den HaagTotaalTotaalTotaalInburgeringsexamen behaald</v>
      </c>
      <c r="B1446" s="159" t="s">
        <v>17</v>
      </c>
      <c r="C1446" s="166">
        <v>42887</v>
      </c>
      <c r="D1446" s="159" t="s">
        <v>7</v>
      </c>
      <c r="E1446" s="159" t="s">
        <v>8</v>
      </c>
      <c r="F1446" s="159" t="s">
        <v>8</v>
      </c>
      <c r="G1446" s="159" t="s">
        <v>8</v>
      </c>
      <c r="H1446" s="159" t="s">
        <v>33</v>
      </c>
      <c r="I1446" s="178">
        <v>0</v>
      </c>
      <c r="J1446" s="19"/>
    </row>
    <row r="1447" spans="1:10" x14ac:dyDescent="0.25">
      <c r="A1447" s="65" t="str">
        <f t="shared" si="22"/>
        <v>Cohort 201642887Den HaagTotaalTotaalTotaalHeeft geen examen behaald</v>
      </c>
      <c r="B1447" s="159" t="s">
        <v>17</v>
      </c>
      <c r="C1447" s="166">
        <v>42887</v>
      </c>
      <c r="D1447" s="159" t="s">
        <v>7</v>
      </c>
      <c r="E1447" s="159" t="s">
        <v>8</v>
      </c>
      <c r="F1447" s="159" t="s">
        <v>8</v>
      </c>
      <c r="G1447" s="159" t="s">
        <v>8</v>
      </c>
      <c r="H1447" s="159" t="s">
        <v>34</v>
      </c>
      <c r="I1447" s="178">
        <v>770</v>
      </c>
      <c r="J1447" s="19"/>
    </row>
    <row r="1448" spans="1:10" x14ac:dyDescent="0.25">
      <c r="A1448" s="65" t="str">
        <f t="shared" si="22"/>
        <v>Cohort 201642887Den HaagTotaalTotaalSyriëTotaal</v>
      </c>
      <c r="B1448" s="159" t="s">
        <v>17</v>
      </c>
      <c r="C1448" s="166">
        <v>42887</v>
      </c>
      <c r="D1448" s="159" t="s">
        <v>7</v>
      </c>
      <c r="E1448" s="159" t="s">
        <v>8</v>
      </c>
      <c r="F1448" s="159" t="s">
        <v>8</v>
      </c>
      <c r="G1448" s="159" t="s">
        <v>23</v>
      </c>
      <c r="H1448" s="159" t="s">
        <v>8</v>
      </c>
      <c r="I1448" s="178">
        <v>355</v>
      </c>
      <c r="J1448" s="19"/>
    </row>
    <row r="1449" spans="1:10" x14ac:dyDescent="0.25">
      <c r="A1449" s="65" t="str">
        <f t="shared" si="22"/>
        <v>Cohort 201642887Den HaagTotaalTotaalSyriëNT2-examen behaald</v>
      </c>
      <c r="B1449" s="159" t="s">
        <v>17</v>
      </c>
      <c r="C1449" s="166">
        <v>42887</v>
      </c>
      <c r="D1449" s="159" t="s">
        <v>7</v>
      </c>
      <c r="E1449" s="159" t="s">
        <v>8</v>
      </c>
      <c r="F1449" s="159" t="s">
        <v>8</v>
      </c>
      <c r="G1449" s="159" t="s">
        <v>23</v>
      </c>
      <c r="H1449" s="159" t="s">
        <v>32</v>
      </c>
      <c r="I1449" s="178">
        <v>0</v>
      </c>
      <c r="J1449" s="19"/>
    </row>
    <row r="1450" spans="1:10" x14ac:dyDescent="0.25">
      <c r="A1450" s="65" t="str">
        <f t="shared" si="22"/>
        <v>Cohort 201642887Den HaagTotaalTotaalSyriëInburgeringsexamen behaald</v>
      </c>
      <c r="B1450" s="159" t="s">
        <v>17</v>
      </c>
      <c r="C1450" s="166">
        <v>42887</v>
      </c>
      <c r="D1450" s="159" t="s">
        <v>7</v>
      </c>
      <c r="E1450" s="159" t="s">
        <v>8</v>
      </c>
      <c r="F1450" s="159" t="s">
        <v>8</v>
      </c>
      <c r="G1450" s="159" t="s">
        <v>23</v>
      </c>
      <c r="H1450" s="159" t="s">
        <v>33</v>
      </c>
      <c r="I1450" s="178">
        <v>0</v>
      </c>
      <c r="J1450" s="19"/>
    </row>
    <row r="1451" spans="1:10" x14ac:dyDescent="0.25">
      <c r="A1451" s="65" t="str">
        <f t="shared" si="22"/>
        <v>Cohort 201642887Den HaagTotaalTotaalSyriëHeeft geen examen behaald</v>
      </c>
      <c r="B1451" s="159" t="s">
        <v>17</v>
      </c>
      <c r="C1451" s="166">
        <v>42887</v>
      </c>
      <c r="D1451" s="159" t="s">
        <v>7</v>
      </c>
      <c r="E1451" s="159" t="s">
        <v>8</v>
      </c>
      <c r="F1451" s="159" t="s">
        <v>8</v>
      </c>
      <c r="G1451" s="159" t="s">
        <v>23</v>
      </c>
      <c r="H1451" s="159" t="s">
        <v>34</v>
      </c>
      <c r="I1451" s="178">
        <v>355</v>
      </c>
      <c r="J1451" s="19"/>
    </row>
    <row r="1452" spans="1:10" x14ac:dyDescent="0.25">
      <c r="A1452" s="65" t="str">
        <f t="shared" si="22"/>
        <v>Cohort 201642887Den HaagTotaalTotaalEritreaTotaal</v>
      </c>
      <c r="B1452" s="159" t="s">
        <v>17</v>
      </c>
      <c r="C1452" s="166">
        <v>42887</v>
      </c>
      <c r="D1452" s="159" t="s">
        <v>7</v>
      </c>
      <c r="E1452" s="159" t="s">
        <v>8</v>
      </c>
      <c r="F1452" s="159" t="s">
        <v>8</v>
      </c>
      <c r="G1452" s="159" t="s">
        <v>24</v>
      </c>
      <c r="H1452" s="159" t="s">
        <v>8</v>
      </c>
      <c r="I1452" s="178">
        <v>315</v>
      </c>
      <c r="J1452" s="19"/>
    </row>
    <row r="1453" spans="1:10" x14ac:dyDescent="0.25">
      <c r="A1453" s="65" t="str">
        <f t="shared" si="22"/>
        <v>Cohort 201642887Den HaagTotaalTotaalEritreaNT2-examen behaald</v>
      </c>
      <c r="B1453" s="159" t="s">
        <v>17</v>
      </c>
      <c r="C1453" s="166">
        <v>42887</v>
      </c>
      <c r="D1453" s="159" t="s">
        <v>7</v>
      </c>
      <c r="E1453" s="159" t="s">
        <v>8</v>
      </c>
      <c r="F1453" s="159" t="s">
        <v>8</v>
      </c>
      <c r="G1453" s="159" t="s">
        <v>24</v>
      </c>
      <c r="H1453" s="159" t="s">
        <v>32</v>
      </c>
      <c r="I1453" s="178">
        <v>0</v>
      </c>
      <c r="J1453" s="19"/>
    </row>
    <row r="1454" spans="1:10" x14ac:dyDescent="0.25">
      <c r="A1454" s="65" t="str">
        <f t="shared" si="22"/>
        <v>Cohort 201642887Den HaagTotaalTotaalEritreaInburgeringsexamen behaald</v>
      </c>
      <c r="B1454" s="159" t="s">
        <v>17</v>
      </c>
      <c r="C1454" s="166">
        <v>42887</v>
      </c>
      <c r="D1454" s="159" t="s">
        <v>7</v>
      </c>
      <c r="E1454" s="159" t="s">
        <v>8</v>
      </c>
      <c r="F1454" s="159" t="s">
        <v>8</v>
      </c>
      <c r="G1454" s="159" t="s">
        <v>24</v>
      </c>
      <c r="H1454" s="159" t="s">
        <v>33</v>
      </c>
      <c r="I1454" s="178">
        <v>0</v>
      </c>
      <c r="J1454" s="19"/>
    </row>
    <row r="1455" spans="1:10" x14ac:dyDescent="0.25">
      <c r="A1455" s="65" t="str">
        <f t="shared" si="22"/>
        <v>Cohort 201642887Den HaagTotaalTotaalEritreaHeeft geen examen behaald</v>
      </c>
      <c r="B1455" s="159" t="s">
        <v>17</v>
      </c>
      <c r="C1455" s="166">
        <v>42887</v>
      </c>
      <c r="D1455" s="159" t="s">
        <v>7</v>
      </c>
      <c r="E1455" s="159" t="s">
        <v>8</v>
      </c>
      <c r="F1455" s="159" t="s">
        <v>8</v>
      </c>
      <c r="G1455" s="159" t="s">
        <v>24</v>
      </c>
      <c r="H1455" s="159" t="s">
        <v>34</v>
      </c>
      <c r="I1455" s="178">
        <v>315</v>
      </c>
      <c r="J1455" s="19"/>
    </row>
    <row r="1456" spans="1:10" x14ac:dyDescent="0.25">
      <c r="A1456" s="65" t="str">
        <f t="shared" si="22"/>
        <v>Cohort 201642887Den HaagTotaalTotaalOverigTotaal</v>
      </c>
      <c r="B1456" s="159" t="s">
        <v>17</v>
      </c>
      <c r="C1456" s="166">
        <v>42887</v>
      </c>
      <c r="D1456" s="159" t="s">
        <v>7</v>
      </c>
      <c r="E1456" s="159" t="s">
        <v>8</v>
      </c>
      <c r="F1456" s="159" t="s">
        <v>8</v>
      </c>
      <c r="G1456" s="159" t="s">
        <v>25</v>
      </c>
      <c r="H1456" s="159" t="s">
        <v>8</v>
      </c>
      <c r="I1456" s="178">
        <v>100</v>
      </c>
      <c r="J1456" s="19"/>
    </row>
    <row r="1457" spans="1:10" x14ac:dyDescent="0.25">
      <c r="A1457" s="65" t="str">
        <f t="shared" si="22"/>
        <v>Cohort 201642887Den HaagTotaalTotaalOverigNT2-examen behaald</v>
      </c>
      <c r="B1457" s="159" t="s">
        <v>17</v>
      </c>
      <c r="C1457" s="166">
        <v>42887</v>
      </c>
      <c r="D1457" s="159" t="s">
        <v>7</v>
      </c>
      <c r="E1457" s="159" t="s">
        <v>8</v>
      </c>
      <c r="F1457" s="159" t="s">
        <v>8</v>
      </c>
      <c r="G1457" s="159" t="s">
        <v>25</v>
      </c>
      <c r="H1457" s="159" t="s">
        <v>32</v>
      </c>
      <c r="I1457" s="178">
        <v>0</v>
      </c>
      <c r="J1457" s="19"/>
    </row>
    <row r="1458" spans="1:10" x14ac:dyDescent="0.25">
      <c r="A1458" s="65" t="str">
        <f t="shared" si="22"/>
        <v>Cohort 201642887Den HaagTotaalTotaalOverigInburgeringsexamen behaald</v>
      </c>
      <c r="B1458" s="159" t="s">
        <v>17</v>
      </c>
      <c r="C1458" s="166">
        <v>42887</v>
      </c>
      <c r="D1458" s="159" t="s">
        <v>7</v>
      </c>
      <c r="E1458" s="159" t="s">
        <v>8</v>
      </c>
      <c r="F1458" s="159" t="s">
        <v>8</v>
      </c>
      <c r="G1458" s="159" t="s">
        <v>25</v>
      </c>
      <c r="H1458" s="159" t="s">
        <v>33</v>
      </c>
      <c r="I1458" s="178">
        <v>0</v>
      </c>
      <c r="J1458" s="19"/>
    </row>
    <row r="1459" spans="1:10" x14ac:dyDescent="0.25">
      <c r="A1459" s="65" t="str">
        <f t="shared" si="22"/>
        <v>Cohort 201642887Den HaagTotaalTotaalOverigHeeft geen examen behaald</v>
      </c>
      <c r="B1459" s="159" t="s">
        <v>17</v>
      </c>
      <c r="C1459" s="166">
        <v>42887</v>
      </c>
      <c r="D1459" s="159" t="s">
        <v>7</v>
      </c>
      <c r="E1459" s="159" t="s">
        <v>8</v>
      </c>
      <c r="F1459" s="159" t="s">
        <v>8</v>
      </c>
      <c r="G1459" s="159" t="s">
        <v>25</v>
      </c>
      <c r="H1459" s="159" t="s">
        <v>34</v>
      </c>
      <c r="I1459" s="178">
        <v>100</v>
      </c>
      <c r="J1459" s="19"/>
    </row>
    <row r="1460" spans="1:10" x14ac:dyDescent="0.25">
      <c r="A1460" s="65" t="str">
        <f t="shared" si="22"/>
        <v>Cohort 201642887Den HaagTotaal0 tot 23 jaarTotaalTotaal</v>
      </c>
      <c r="B1460" s="159" t="s">
        <v>17</v>
      </c>
      <c r="C1460" s="166">
        <v>42887</v>
      </c>
      <c r="D1460" s="159" t="s">
        <v>7</v>
      </c>
      <c r="E1460" s="159" t="s">
        <v>8</v>
      </c>
      <c r="F1460" s="159" t="s">
        <v>26</v>
      </c>
      <c r="G1460" s="159" t="s">
        <v>8</v>
      </c>
      <c r="H1460" s="159" t="s">
        <v>8</v>
      </c>
      <c r="I1460" s="178">
        <v>125</v>
      </c>
      <c r="J1460" s="19"/>
    </row>
    <row r="1461" spans="1:10" x14ac:dyDescent="0.25">
      <c r="A1461" s="65" t="str">
        <f t="shared" si="22"/>
        <v>Cohort 201642887Den HaagTotaal0 tot 23 jaarTotaalNT2-examen behaald</v>
      </c>
      <c r="B1461" s="159" t="s">
        <v>17</v>
      </c>
      <c r="C1461" s="166">
        <v>42887</v>
      </c>
      <c r="D1461" s="159" t="s">
        <v>7</v>
      </c>
      <c r="E1461" s="159" t="s">
        <v>8</v>
      </c>
      <c r="F1461" s="159" t="s">
        <v>26</v>
      </c>
      <c r="G1461" s="159" t="s">
        <v>8</v>
      </c>
      <c r="H1461" s="159" t="s">
        <v>32</v>
      </c>
      <c r="I1461" s="178">
        <v>0</v>
      </c>
      <c r="J1461" s="19"/>
    </row>
    <row r="1462" spans="1:10" x14ac:dyDescent="0.25">
      <c r="A1462" s="65" t="str">
        <f t="shared" si="22"/>
        <v>Cohort 201642887Den HaagTotaal0 tot 23 jaarTotaalInburgeringsexamen behaald</v>
      </c>
      <c r="B1462" s="159" t="s">
        <v>17</v>
      </c>
      <c r="C1462" s="166">
        <v>42887</v>
      </c>
      <c r="D1462" s="159" t="s">
        <v>7</v>
      </c>
      <c r="E1462" s="159" t="s">
        <v>8</v>
      </c>
      <c r="F1462" s="159" t="s">
        <v>26</v>
      </c>
      <c r="G1462" s="159" t="s">
        <v>8</v>
      </c>
      <c r="H1462" s="159" t="s">
        <v>33</v>
      </c>
      <c r="I1462" s="178">
        <v>0</v>
      </c>
      <c r="J1462" s="19"/>
    </row>
    <row r="1463" spans="1:10" x14ac:dyDescent="0.25">
      <c r="A1463" s="65" t="str">
        <f t="shared" si="22"/>
        <v>Cohort 201642887Den HaagTotaal0 tot 23 jaarTotaalHeeft geen examen behaald</v>
      </c>
      <c r="B1463" s="159" t="s">
        <v>17</v>
      </c>
      <c r="C1463" s="166">
        <v>42887</v>
      </c>
      <c r="D1463" s="159" t="s">
        <v>7</v>
      </c>
      <c r="E1463" s="159" t="s">
        <v>8</v>
      </c>
      <c r="F1463" s="159" t="s">
        <v>26</v>
      </c>
      <c r="G1463" s="159" t="s">
        <v>8</v>
      </c>
      <c r="H1463" s="159" t="s">
        <v>34</v>
      </c>
      <c r="I1463" s="178">
        <v>125</v>
      </c>
      <c r="J1463" s="19"/>
    </row>
    <row r="1464" spans="1:10" x14ac:dyDescent="0.25">
      <c r="A1464" s="65" t="str">
        <f t="shared" si="22"/>
        <v>Cohort 201642887Den HaagTotaal0 tot 23 jaarSyriëTotaal</v>
      </c>
      <c r="B1464" s="159" t="s">
        <v>17</v>
      </c>
      <c r="C1464" s="166">
        <v>42887</v>
      </c>
      <c r="D1464" s="159" t="s">
        <v>7</v>
      </c>
      <c r="E1464" s="159" t="s">
        <v>8</v>
      </c>
      <c r="F1464" s="159" t="s">
        <v>26</v>
      </c>
      <c r="G1464" s="159" t="s">
        <v>23</v>
      </c>
      <c r="H1464" s="159" t="s">
        <v>8</v>
      </c>
      <c r="I1464" s="178">
        <v>40</v>
      </c>
      <c r="J1464" s="19"/>
    </row>
    <row r="1465" spans="1:10" x14ac:dyDescent="0.25">
      <c r="A1465" s="65" t="str">
        <f t="shared" si="22"/>
        <v>Cohort 201642887Den HaagTotaal0 tot 23 jaarSyriëNT2-examen behaald</v>
      </c>
      <c r="B1465" s="159" t="s">
        <v>17</v>
      </c>
      <c r="C1465" s="166">
        <v>42887</v>
      </c>
      <c r="D1465" s="159" t="s">
        <v>7</v>
      </c>
      <c r="E1465" s="159" t="s">
        <v>8</v>
      </c>
      <c r="F1465" s="159" t="s">
        <v>26</v>
      </c>
      <c r="G1465" s="159" t="s">
        <v>23</v>
      </c>
      <c r="H1465" s="159" t="s">
        <v>32</v>
      </c>
      <c r="I1465" s="178">
        <v>0</v>
      </c>
      <c r="J1465" s="19"/>
    </row>
    <row r="1466" spans="1:10" x14ac:dyDescent="0.25">
      <c r="A1466" s="65" t="str">
        <f t="shared" si="22"/>
        <v>Cohort 201642887Den HaagTotaal0 tot 23 jaarSyriëInburgeringsexamen behaald</v>
      </c>
      <c r="B1466" s="159" t="s">
        <v>17</v>
      </c>
      <c r="C1466" s="166">
        <v>42887</v>
      </c>
      <c r="D1466" s="159" t="s">
        <v>7</v>
      </c>
      <c r="E1466" s="159" t="s">
        <v>8</v>
      </c>
      <c r="F1466" s="159" t="s">
        <v>26</v>
      </c>
      <c r="G1466" s="159" t="s">
        <v>23</v>
      </c>
      <c r="H1466" s="159" t="s">
        <v>33</v>
      </c>
      <c r="I1466" s="178">
        <v>0</v>
      </c>
      <c r="J1466" s="19"/>
    </row>
    <row r="1467" spans="1:10" x14ac:dyDescent="0.25">
      <c r="A1467" s="65" t="str">
        <f t="shared" si="22"/>
        <v>Cohort 201642887Den HaagTotaal0 tot 23 jaarSyriëHeeft geen examen behaald</v>
      </c>
      <c r="B1467" s="159" t="s">
        <v>17</v>
      </c>
      <c r="C1467" s="166">
        <v>42887</v>
      </c>
      <c r="D1467" s="159" t="s">
        <v>7</v>
      </c>
      <c r="E1467" s="159" t="s">
        <v>8</v>
      </c>
      <c r="F1467" s="159" t="s">
        <v>26</v>
      </c>
      <c r="G1467" s="159" t="s">
        <v>23</v>
      </c>
      <c r="H1467" s="159" t="s">
        <v>34</v>
      </c>
      <c r="I1467" s="178">
        <v>40</v>
      </c>
      <c r="J1467" s="19"/>
    </row>
    <row r="1468" spans="1:10" x14ac:dyDescent="0.25">
      <c r="A1468" s="65" t="str">
        <f t="shared" si="22"/>
        <v>Cohort 201642887Den HaagTotaal0 tot 23 jaarEritreaTotaal</v>
      </c>
      <c r="B1468" s="159" t="s">
        <v>17</v>
      </c>
      <c r="C1468" s="166">
        <v>42887</v>
      </c>
      <c r="D1468" s="159" t="s">
        <v>7</v>
      </c>
      <c r="E1468" s="159" t="s">
        <v>8</v>
      </c>
      <c r="F1468" s="159" t="s">
        <v>26</v>
      </c>
      <c r="G1468" s="159" t="s">
        <v>24</v>
      </c>
      <c r="H1468" s="159" t="s">
        <v>8</v>
      </c>
      <c r="I1468" s="178">
        <v>65</v>
      </c>
      <c r="J1468" s="19"/>
    </row>
    <row r="1469" spans="1:10" x14ac:dyDescent="0.25">
      <c r="A1469" s="65" t="str">
        <f t="shared" si="22"/>
        <v>Cohort 201642887Den HaagTotaal0 tot 23 jaarEritreaNT2-examen behaald</v>
      </c>
      <c r="B1469" s="159" t="s">
        <v>17</v>
      </c>
      <c r="C1469" s="166">
        <v>42887</v>
      </c>
      <c r="D1469" s="159" t="s">
        <v>7</v>
      </c>
      <c r="E1469" s="159" t="s">
        <v>8</v>
      </c>
      <c r="F1469" s="159" t="s">
        <v>26</v>
      </c>
      <c r="G1469" s="159" t="s">
        <v>24</v>
      </c>
      <c r="H1469" s="159" t="s">
        <v>32</v>
      </c>
      <c r="I1469" s="178">
        <v>0</v>
      </c>
      <c r="J1469" s="19"/>
    </row>
    <row r="1470" spans="1:10" x14ac:dyDescent="0.25">
      <c r="A1470" s="65" t="str">
        <f t="shared" si="22"/>
        <v>Cohort 201642887Den HaagTotaal0 tot 23 jaarEritreaInburgeringsexamen behaald</v>
      </c>
      <c r="B1470" s="159" t="s">
        <v>17</v>
      </c>
      <c r="C1470" s="166">
        <v>42887</v>
      </c>
      <c r="D1470" s="159" t="s">
        <v>7</v>
      </c>
      <c r="E1470" s="159" t="s">
        <v>8</v>
      </c>
      <c r="F1470" s="159" t="s">
        <v>26</v>
      </c>
      <c r="G1470" s="159" t="s">
        <v>24</v>
      </c>
      <c r="H1470" s="159" t="s">
        <v>33</v>
      </c>
      <c r="I1470" s="178">
        <v>0</v>
      </c>
      <c r="J1470" s="19"/>
    </row>
    <row r="1471" spans="1:10" x14ac:dyDescent="0.25">
      <c r="A1471" s="65" t="str">
        <f t="shared" si="22"/>
        <v>Cohort 201642887Den HaagTotaal0 tot 23 jaarEritreaHeeft geen examen behaald</v>
      </c>
      <c r="B1471" s="159" t="s">
        <v>17</v>
      </c>
      <c r="C1471" s="166">
        <v>42887</v>
      </c>
      <c r="D1471" s="159" t="s">
        <v>7</v>
      </c>
      <c r="E1471" s="159" t="s">
        <v>8</v>
      </c>
      <c r="F1471" s="159" t="s">
        <v>26</v>
      </c>
      <c r="G1471" s="159" t="s">
        <v>24</v>
      </c>
      <c r="H1471" s="159" t="s">
        <v>34</v>
      </c>
      <c r="I1471" s="178">
        <v>65</v>
      </c>
      <c r="J1471" s="19"/>
    </row>
    <row r="1472" spans="1:10" x14ac:dyDescent="0.25">
      <c r="A1472" s="65" t="str">
        <f t="shared" si="22"/>
        <v>Cohort 201642887Den HaagTotaal0 tot 23 jaarOverigTotaal</v>
      </c>
      <c r="B1472" s="159" t="s">
        <v>17</v>
      </c>
      <c r="C1472" s="166">
        <v>42887</v>
      </c>
      <c r="D1472" s="159" t="s">
        <v>7</v>
      </c>
      <c r="E1472" s="159" t="s">
        <v>8</v>
      </c>
      <c r="F1472" s="159" t="s">
        <v>26</v>
      </c>
      <c r="G1472" s="159" t="s">
        <v>25</v>
      </c>
      <c r="H1472" s="159" t="s">
        <v>8</v>
      </c>
      <c r="I1472" s="178">
        <v>15</v>
      </c>
      <c r="J1472" s="19"/>
    </row>
    <row r="1473" spans="1:10" x14ac:dyDescent="0.25">
      <c r="A1473" s="65" t="str">
        <f t="shared" si="22"/>
        <v>Cohort 201642887Den HaagTotaal0 tot 23 jaarOverigNT2-examen behaald</v>
      </c>
      <c r="B1473" s="159" t="s">
        <v>17</v>
      </c>
      <c r="C1473" s="166">
        <v>42887</v>
      </c>
      <c r="D1473" s="159" t="s">
        <v>7</v>
      </c>
      <c r="E1473" s="159" t="s">
        <v>8</v>
      </c>
      <c r="F1473" s="159" t="s">
        <v>26</v>
      </c>
      <c r="G1473" s="159" t="s">
        <v>25</v>
      </c>
      <c r="H1473" s="159" t="s">
        <v>32</v>
      </c>
      <c r="I1473" s="178">
        <v>0</v>
      </c>
      <c r="J1473" s="19"/>
    </row>
    <row r="1474" spans="1:10" x14ac:dyDescent="0.25">
      <c r="A1474" s="65" t="str">
        <f t="shared" si="22"/>
        <v>Cohort 201642887Den HaagTotaal0 tot 23 jaarOverigInburgeringsexamen behaald</v>
      </c>
      <c r="B1474" s="159" t="s">
        <v>17</v>
      </c>
      <c r="C1474" s="166">
        <v>42887</v>
      </c>
      <c r="D1474" s="159" t="s">
        <v>7</v>
      </c>
      <c r="E1474" s="159" t="s">
        <v>8</v>
      </c>
      <c r="F1474" s="159" t="s">
        <v>26</v>
      </c>
      <c r="G1474" s="159" t="s">
        <v>25</v>
      </c>
      <c r="H1474" s="159" t="s">
        <v>33</v>
      </c>
      <c r="I1474" s="178">
        <v>0</v>
      </c>
      <c r="J1474" s="19"/>
    </row>
    <row r="1475" spans="1:10" x14ac:dyDescent="0.25">
      <c r="A1475" s="65" t="str">
        <f t="shared" si="22"/>
        <v>Cohort 201642887Den HaagTotaal0 tot 23 jaarOverigHeeft geen examen behaald</v>
      </c>
      <c r="B1475" s="159" t="s">
        <v>17</v>
      </c>
      <c r="C1475" s="166">
        <v>42887</v>
      </c>
      <c r="D1475" s="159" t="s">
        <v>7</v>
      </c>
      <c r="E1475" s="159" t="s">
        <v>8</v>
      </c>
      <c r="F1475" s="159" t="s">
        <v>26</v>
      </c>
      <c r="G1475" s="159" t="s">
        <v>25</v>
      </c>
      <c r="H1475" s="159" t="s">
        <v>34</v>
      </c>
      <c r="I1475" s="178">
        <v>15</v>
      </c>
      <c r="J1475" s="19"/>
    </row>
    <row r="1476" spans="1:10" x14ac:dyDescent="0.25">
      <c r="A1476" s="65" t="str">
        <f t="shared" si="22"/>
        <v>Cohort 201642887Den HaagTotaal23 jaar of ouderTotaalTotaal</v>
      </c>
      <c r="B1476" s="159" t="s">
        <v>17</v>
      </c>
      <c r="C1476" s="166">
        <v>42887</v>
      </c>
      <c r="D1476" s="159" t="s">
        <v>7</v>
      </c>
      <c r="E1476" s="159" t="s">
        <v>8</v>
      </c>
      <c r="F1476" s="159" t="s">
        <v>27</v>
      </c>
      <c r="G1476" s="159" t="s">
        <v>8</v>
      </c>
      <c r="H1476" s="159" t="s">
        <v>8</v>
      </c>
      <c r="I1476" s="178">
        <v>645</v>
      </c>
      <c r="J1476" s="19"/>
    </row>
    <row r="1477" spans="1:10" x14ac:dyDescent="0.25">
      <c r="A1477" s="65" t="str">
        <f t="shared" ref="A1477:A1540" si="23">B1477&amp;C1477&amp;D1477&amp;E1477&amp;F1477&amp;G1477&amp;H1477</f>
        <v>Cohort 201642887Den HaagTotaal23 jaar of ouderTotaalNT2-examen behaald</v>
      </c>
      <c r="B1477" s="159" t="s">
        <v>17</v>
      </c>
      <c r="C1477" s="166">
        <v>42887</v>
      </c>
      <c r="D1477" s="159" t="s">
        <v>7</v>
      </c>
      <c r="E1477" s="159" t="s">
        <v>8</v>
      </c>
      <c r="F1477" s="159" t="s">
        <v>27</v>
      </c>
      <c r="G1477" s="159" t="s">
        <v>8</v>
      </c>
      <c r="H1477" s="159" t="s">
        <v>32</v>
      </c>
      <c r="I1477" s="178">
        <v>0</v>
      </c>
      <c r="J1477" s="19"/>
    </row>
    <row r="1478" spans="1:10" x14ac:dyDescent="0.25">
      <c r="A1478" s="65" t="str">
        <f t="shared" si="23"/>
        <v>Cohort 201642887Den HaagTotaal23 jaar of ouderTotaalInburgeringsexamen behaald</v>
      </c>
      <c r="B1478" s="159" t="s">
        <v>17</v>
      </c>
      <c r="C1478" s="166">
        <v>42887</v>
      </c>
      <c r="D1478" s="159" t="s">
        <v>7</v>
      </c>
      <c r="E1478" s="159" t="s">
        <v>8</v>
      </c>
      <c r="F1478" s="159" t="s">
        <v>27</v>
      </c>
      <c r="G1478" s="159" t="s">
        <v>8</v>
      </c>
      <c r="H1478" s="159" t="s">
        <v>33</v>
      </c>
      <c r="I1478" s="178">
        <v>0</v>
      </c>
      <c r="J1478" s="19"/>
    </row>
    <row r="1479" spans="1:10" x14ac:dyDescent="0.25">
      <c r="A1479" s="65" t="str">
        <f t="shared" si="23"/>
        <v>Cohort 201642887Den HaagTotaal23 jaar of ouderTotaalHeeft geen examen behaald</v>
      </c>
      <c r="B1479" s="159" t="s">
        <v>17</v>
      </c>
      <c r="C1479" s="166">
        <v>42887</v>
      </c>
      <c r="D1479" s="159" t="s">
        <v>7</v>
      </c>
      <c r="E1479" s="159" t="s">
        <v>8</v>
      </c>
      <c r="F1479" s="159" t="s">
        <v>27</v>
      </c>
      <c r="G1479" s="159" t="s">
        <v>8</v>
      </c>
      <c r="H1479" s="159" t="s">
        <v>34</v>
      </c>
      <c r="I1479" s="178">
        <v>645</v>
      </c>
      <c r="J1479" s="19"/>
    </row>
    <row r="1480" spans="1:10" x14ac:dyDescent="0.25">
      <c r="A1480" s="65" t="str">
        <f t="shared" si="23"/>
        <v>Cohort 201642887Den HaagTotaal23 jaar of ouderSyriëTotaal</v>
      </c>
      <c r="B1480" s="159" t="s">
        <v>17</v>
      </c>
      <c r="C1480" s="166">
        <v>42887</v>
      </c>
      <c r="D1480" s="159" t="s">
        <v>7</v>
      </c>
      <c r="E1480" s="159" t="s">
        <v>8</v>
      </c>
      <c r="F1480" s="159" t="s">
        <v>27</v>
      </c>
      <c r="G1480" s="159" t="s">
        <v>23</v>
      </c>
      <c r="H1480" s="159" t="s">
        <v>8</v>
      </c>
      <c r="I1480" s="178">
        <v>315</v>
      </c>
      <c r="J1480" s="19"/>
    </row>
    <row r="1481" spans="1:10" x14ac:dyDescent="0.25">
      <c r="A1481" s="65" t="str">
        <f t="shared" si="23"/>
        <v>Cohort 201642887Den HaagTotaal23 jaar of ouderSyriëNT2-examen behaald</v>
      </c>
      <c r="B1481" s="159" t="s">
        <v>17</v>
      </c>
      <c r="C1481" s="166">
        <v>42887</v>
      </c>
      <c r="D1481" s="159" t="s">
        <v>7</v>
      </c>
      <c r="E1481" s="159" t="s">
        <v>8</v>
      </c>
      <c r="F1481" s="159" t="s">
        <v>27</v>
      </c>
      <c r="G1481" s="159" t="s">
        <v>23</v>
      </c>
      <c r="H1481" s="159" t="s">
        <v>32</v>
      </c>
      <c r="I1481" s="178">
        <v>0</v>
      </c>
      <c r="J1481" s="19"/>
    </row>
    <row r="1482" spans="1:10" x14ac:dyDescent="0.25">
      <c r="A1482" s="65" t="str">
        <f t="shared" si="23"/>
        <v>Cohort 201642887Den HaagTotaal23 jaar of ouderSyriëInburgeringsexamen behaald</v>
      </c>
      <c r="B1482" s="159" t="s">
        <v>17</v>
      </c>
      <c r="C1482" s="166">
        <v>42887</v>
      </c>
      <c r="D1482" s="159" t="s">
        <v>7</v>
      </c>
      <c r="E1482" s="159" t="s">
        <v>8</v>
      </c>
      <c r="F1482" s="159" t="s">
        <v>27</v>
      </c>
      <c r="G1482" s="159" t="s">
        <v>23</v>
      </c>
      <c r="H1482" s="159" t="s">
        <v>33</v>
      </c>
      <c r="I1482" s="178">
        <v>0</v>
      </c>
      <c r="J1482" s="19"/>
    </row>
    <row r="1483" spans="1:10" x14ac:dyDescent="0.25">
      <c r="A1483" s="65" t="str">
        <f t="shared" si="23"/>
        <v>Cohort 201642887Den HaagTotaal23 jaar of ouderSyriëHeeft geen examen behaald</v>
      </c>
      <c r="B1483" s="159" t="s">
        <v>17</v>
      </c>
      <c r="C1483" s="166">
        <v>42887</v>
      </c>
      <c r="D1483" s="159" t="s">
        <v>7</v>
      </c>
      <c r="E1483" s="159" t="s">
        <v>8</v>
      </c>
      <c r="F1483" s="159" t="s">
        <v>27</v>
      </c>
      <c r="G1483" s="159" t="s">
        <v>23</v>
      </c>
      <c r="H1483" s="159" t="s">
        <v>34</v>
      </c>
      <c r="I1483" s="178">
        <v>315</v>
      </c>
      <c r="J1483" s="19"/>
    </row>
    <row r="1484" spans="1:10" x14ac:dyDescent="0.25">
      <c r="A1484" s="65" t="str">
        <f t="shared" si="23"/>
        <v>Cohort 201642887Den HaagTotaal23 jaar of ouderEritreaTotaal</v>
      </c>
      <c r="B1484" s="159" t="s">
        <v>17</v>
      </c>
      <c r="C1484" s="166">
        <v>42887</v>
      </c>
      <c r="D1484" s="159" t="s">
        <v>7</v>
      </c>
      <c r="E1484" s="159" t="s">
        <v>8</v>
      </c>
      <c r="F1484" s="159" t="s">
        <v>27</v>
      </c>
      <c r="G1484" s="159" t="s">
        <v>24</v>
      </c>
      <c r="H1484" s="159" t="s">
        <v>8</v>
      </c>
      <c r="I1484" s="178">
        <v>250</v>
      </c>
      <c r="J1484" s="19"/>
    </row>
    <row r="1485" spans="1:10" x14ac:dyDescent="0.25">
      <c r="A1485" s="65" t="str">
        <f t="shared" si="23"/>
        <v>Cohort 201642887Den HaagTotaal23 jaar of ouderEritreaNT2-examen behaald</v>
      </c>
      <c r="B1485" s="159" t="s">
        <v>17</v>
      </c>
      <c r="C1485" s="166">
        <v>42887</v>
      </c>
      <c r="D1485" s="159" t="s">
        <v>7</v>
      </c>
      <c r="E1485" s="159" t="s">
        <v>8</v>
      </c>
      <c r="F1485" s="159" t="s">
        <v>27</v>
      </c>
      <c r="G1485" s="159" t="s">
        <v>24</v>
      </c>
      <c r="H1485" s="159" t="s">
        <v>32</v>
      </c>
      <c r="I1485" s="178">
        <v>0</v>
      </c>
      <c r="J1485" s="19"/>
    </row>
    <row r="1486" spans="1:10" x14ac:dyDescent="0.25">
      <c r="A1486" s="65" t="str">
        <f t="shared" si="23"/>
        <v>Cohort 201642887Den HaagTotaal23 jaar of ouderEritreaInburgeringsexamen behaald</v>
      </c>
      <c r="B1486" s="159" t="s">
        <v>17</v>
      </c>
      <c r="C1486" s="166">
        <v>42887</v>
      </c>
      <c r="D1486" s="159" t="s">
        <v>7</v>
      </c>
      <c r="E1486" s="159" t="s">
        <v>8</v>
      </c>
      <c r="F1486" s="159" t="s">
        <v>27</v>
      </c>
      <c r="G1486" s="159" t="s">
        <v>24</v>
      </c>
      <c r="H1486" s="159" t="s">
        <v>33</v>
      </c>
      <c r="I1486" s="178">
        <v>0</v>
      </c>
      <c r="J1486" s="19"/>
    </row>
    <row r="1487" spans="1:10" x14ac:dyDescent="0.25">
      <c r="A1487" s="65" t="str">
        <f t="shared" si="23"/>
        <v>Cohort 201642887Den HaagTotaal23 jaar of ouderEritreaHeeft geen examen behaald</v>
      </c>
      <c r="B1487" s="159" t="s">
        <v>17</v>
      </c>
      <c r="C1487" s="166">
        <v>42887</v>
      </c>
      <c r="D1487" s="159" t="s">
        <v>7</v>
      </c>
      <c r="E1487" s="159" t="s">
        <v>8</v>
      </c>
      <c r="F1487" s="159" t="s">
        <v>27</v>
      </c>
      <c r="G1487" s="159" t="s">
        <v>24</v>
      </c>
      <c r="H1487" s="159" t="s">
        <v>34</v>
      </c>
      <c r="I1487" s="178">
        <v>250</v>
      </c>
      <c r="J1487" s="19"/>
    </row>
    <row r="1488" spans="1:10" x14ac:dyDescent="0.25">
      <c r="A1488" s="65" t="str">
        <f t="shared" si="23"/>
        <v>Cohort 201642887Den HaagTotaal23 jaar of ouderOverigTotaal</v>
      </c>
      <c r="B1488" s="159" t="s">
        <v>17</v>
      </c>
      <c r="C1488" s="166">
        <v>42887</v>
      </c>
      <c r="D1488" s="159" t="s">
        <v>7</v>
      </c>
      <c r="E1488" s="159" t="s">
        <v>8</v>
      </c>
      <c r="F1488" s="159" t="s">
        <v>27</v>
      </c>
      <c r="G1488" s="159" t="s">
        <v>25</v>
      </c>
      <c r="H1488" s="159" t="s">
        <v>8</v>
      </c>
      <c r="I1488" s="178">
        <v>80</v>
      </c>
      <c r="J1488" s="19"/>
    </row>
    <row r="1489" spans="1:10" x14ac:dyDescent="0.25">
      <c r="A1489" s="65" t="str">
        <f t="shared" si="23"/>
        <v>Cohort 201642887Den HaagTotaal23 jaar of ouderOverigNT2-examen behaald</v>
      </c>
      <c r="B1489" s="159" t="s">
        <v>17</v>
      </c>
      <c r="C1489" s="166">
        <v>42887</v>
      </c>
      <c r="D1489" s="159" t="s">
        <v>7</v>
      </c>
      <c r="E1489" s="159" t="s">
        <v>8</v>
      </c>
      <c r="F1489" s="159" t="s">
        <v>27</v>
      </c>
      <c r="G1489" s="159" t="s">
        <v>25</v>
      </c>
      <c r="H1489" s="159" t="s">
        <v>32</v>
      </c>
      <c r="I1489" s="178">
        <v>0</v>
      </c>
      <c r="J1489" s="19"/>
    </row>
    <row r="1490" spans="1:10" x14ac:dyDescent="0.25">
      <c r="A1490" s="65" t="str">
        <f t="shared" si="23"/>
        <v>Cohort 201642887Den HaagTotaal23 jaar of ouderOverigInburgeringsexamen behaald</v>
      </c>
      <c r="B1490" s="159" t="s">
        <v>17</v>
      </c>
      <c r="C1490" s="166">
        <v>42887</v>
      </c>
      <c r="D1490" s="159" t="s">
        <v>7</v>
      </c>
      <c r="E1490" s="159" t="s">
        <v>8</v>
      </c>
      <c r="F1490" s="159" t="s">
        <v>27</v>
      </c>
      <c r="G1490" s="159" t="s">
        <v>25</v>
      </c>
      <c r="H1490" s="159" t="s">
        <v>33</v>
      </c>
      <c r="I1490" s="178">
        <v>0</v>
      </c>
      <c r="J1490" s="19"/>
    </row>
    <row r="1491" spans="1:10" x14ac:dyDescent="0.25">
      <c r="A1491" s="65" t="str">
        <f t="shared" si="23"/>
        <v>Cohort 201642887Den HaagTotaal23 jaar of ouderOverigHeeft geen examen behaald</v>
      </c>
      <c r="B1491" s="159" t="s">
        <v>17</v>
      </c>
      <c r="C1491" s="166">
        <v>42887</v>
      </c>
      <c r="D1491" s="159" t="s">
        <v>7</v>
      </c>
      <c r="E1491" s="159" t="s">
        <v>8</v>
      </c>
      <c r="F1491" s="159" t="s">
        <v>27</v>
      </c>
      <c r="G1491" s="159" t="s">
        <v>25</v>
      </c>
      <c r="H1491" s="159" t="s">
        <v>34</v>
      </c>
      <c r="I1491" s="178">
        <v>80</v>
      </c>
      <c r="J1491" s="19"/>
    </row>
    <row r="1492" spans="1:10" x14ac:dyDescent="0.25">
      <c r="A1492" s="65" t="str">
        <f t="shared" si="23"/>
        <v>Cohort 201642887Den HaagManTotaalTotaalTotaal</v>
      </c>
      <c r="B1492" s="159" t="s">
        <v>17</v>
      </c>
      <c r="C1492" s="166">
        <v>42887</v>
      </c>
      <c r="D1492" s="159" t="s">
        <v>7</v>
      </c>
      <c r="E1492" s="159" t="s">
        <v>28</v>
      </c>
      <c r="F1492" s="159" t="s">
        <v>8</v>
      </c>
      <c r="G1492" s="159" t="s">
        <v>8</v>
      </c>
      <c r="H1492" s="159" t="s">
        <v>8</v>
      </c>
      <c r="I1492" s="178">
        <v>500</v>
      </c>
      <c r="J1492" s="19"/>
    </row>
    <row r="1493" spans="1:10" x14ac:dyDescent="0.25">
      <c r="A1493" s="65" t="str">
        <f t="shared" si="23"/>
        <v>Cohort 201642887Den HaagManTotaalTotaalNT2-examen behaald</v>
      </c>
      <c r="B1493" s="159" t="s">
        <v>17</v>
      </c>
      <c r="C1493" s="166">
        <v>42887</v>
      </c>
      <c r="D1493" s="159" t="s">
        <v>7</v>
      </c>
      <c r="E1493" s="159" t="s">
        <v>28</v>
      </c>
      <c r="F1493" s="159" t="s">
        <v>8</v>
      </c>
      <c r="G1493" s="159" t="s">
        <v>8</v>
      </c>
      <c r="H1493" s="159" t="s">
        <v>32</v>
      </c>
      <c r="I1493" s="178">
        <v>0</v>
      </c>
      <c r="J1493" s="19"/>
    </row>
    <row r="1494" spans="1:10" x14ac:dyDescent="0.25">
      <c r="A1494" s="65" t="str">
        <f t="shared" si="23"/>
        <v>Cohort 201642887Den HaagManTotaalTotaalInburgeringsexamen behaald</v>
      </c>
      <c r="B1494" s="159" t="s">
        <v>17</v>
      </c>
      <c r="C1494" s="166">
        <v>42887</v>
      </c>
      <c r="D1494" s="159" t="s">
        <v>7</v>
      </c>
      <c r="E1494" s="159" t="s">
        <v>28</v>
      </c>
      <c r="F1494" s="159" t="s">
        <v>8</v>
      </c>
      <c r="G1494" s="159" t="s">
        <v>8</v>
      </c>
      <c r="H1494" s="159" t="s">
        <v>33</v>
      </c>
      <c r="I1494" s="178">
        <v>0</v>
      </c>
      <c r="J1494" s="19"/>
    </row>
    <row r="1495" spans="1:10" x14ac:dyDescent="0.25">
      <c r="A1495" s="65" t="str">
        <f t="shared" si="23"/>
        <v>Cohort 201642887Den HaagManTotaalTotaalHeeft geen examen behaald</v>
      </c>
      <c r="B1495" s="159" t="s">
        <v>17</v>
      </c>
      <c r="C1495" s="166">
        <v>42887</v>
      </c>
      <c r="D1495" s="159" t="s">
        <v>7</v>
      </c>
      <c r="E1495" s="159" t="s">
        <v>28</v>
      </c>
      <c r="F1495" s="159" t="s">
        <v>8</v>
      </c>
      <c r="G1495" s="159" t="s">
        <v>8</v>
      </c>
      <c r="H1495" s="159" t="s">
        <v>34</v>
      </c>
      <c r="I1495" s="178">
        <v>500</v>
      </c>
      <c r="J1495" s="19"/>
    </row>
    <row r="1496" spans="1:10" x14ac:dyDescent="0.25">
      <c r="A1496" s="65" t="str">
        <f t="shared" si="23"/>
        <v>Cohort 201642887Den HaagManTotaalSyriëTotaal</v>
      </c>
      <c r="B1496" s="159" t="s">
        <v>17</v>
      </c>
      <c r="C1496" s="166">
        <v>42887</v>
      </c>
      <c r="D1496" s="159" t="s">
        <v>7</v>
      </c>
      <c r="E1496" s="159" t="s">
        <v>28</v>
      </c>
      <c r="F1496" s="159" t="s">
        <v>8</v>
      </c>
      <c r="G1496" s="159" t="s">
        <v>23</v>
      </c>
      <c r="H1496" s="159" t="s">
        <v>8</v>
      </c>
      <c r="I1496" s="178">
        <v>240</v>
      </c>
      <c r="J1496" s="19"/>
    </row>
    <row r="1497" spans="1:10" x14ac:dyDescent="0.25">
      <c r="A1497" s="65" t="str">
        <f t="shared" si="23"/>
        <v>Cohort 201642887Den HaagManTotaalSyriëNT2-examen behaald</v>
      </c>
      <c r="B1497" s="159" t="s">
        <v>17</v>
      </c>
      <c r="C1497" s="166">
        <v>42887</v>
      </c>
      <c r="D1497" s="159" t="s">
        <v>7</v>
      </c>
      <c r="E1497" s="159" t="s">
        <v>28</v>
      </c>
      <c r="F1497" s="159" t="s">
        <v>8</v>
      </c>
      <c r="G1497" s="159" t="s">
        <v>23</v>
      </c>
      <c r="H1497" s="159" t="s">
        <v>32</v>
      </c>
      <c r="I1497" s="178">
        <v>0</v>
      </c>
      <c r="J1497" s="19"/>
    </row>
    <row r="1498" spans="1:10" x14ac:dyDescent="0.25">
      <c r="A1498" s="65" t="str">
        <f t="shared" si="23"/>
        <v>Cohort 201642887Den HaagManTotaalSyriëInburgeringsexamen behaald</v>
      </c>
      <c r="B1498" s="159" t="s">
        <v>17</v>
      </c>
      <c r="C1498" s="166">
        <v>42887</v>
      </c>
      <c r="D1498" s="159" t="s">
        <v>7</v>
      </c>
      <c r="E1498" s="159" t="s">
        <v>28</v>
      </c>
      <c r="F1498" s="159" t="s">
        <v>8</v>
      </c>
      <c r="G1498" s="159" t="s">
        <v>23</v>
      </c>
      <c r="H1498" s="159" t="s">
        <v>33</v>
      </c>
      <c r="I1498" s="178">
        <v>0</v>
      </c>
      <c r="J1498" s="19"/>
    </row>
    <row r="1499" spans="1:10" x14ac:dyDescent="0.25">
      <c r="A1499" s="65" t="str">
        <f t="shared" si="23"/>
        <v>Cohort 201642887Den HaagManTotaalSyriëHeeft geen examen behaald</v>
      </c>
      <c r="B1499" s="159" t="s">
        <v>17</v>
      </c>
      <c r="C1499" s="166">
        <v>42887</v>
      </c>
      <c r="D1499" s="159" t="s">
        <v>7</v>
      </c>
      <c r="E1499" s="159" t="s">
        <v>28</v>
      </c>
      <c r="F1499" s="159" t="s">
        <v>8</v>
      </c>
      <c r="G1499" s="159" t="s">
        <v>23</v>
      </c>
      <c r="H1499" s="159" t="s">
        <v>34</v>
      </c>
      <c r="I1499" s="178">
        <v>240</v>
      </c>
      <c r="J1499" s="19"/>
    </row>
    <row r="1500" spans="1:10" x14ac:dyDescent="0.25">
      <c r="A1500" s="65" t="str">
        <f t="shared" si="23"/>
        <v>Cohort 201642887Den HaagManTotaalEritreaTotaal</v>
      </c>
      <c r="B1500" s="159" t="s">
        <v>17</v>
      </c>
      <c r="C1500" s="166">
        <v>42887</v>
      </c>
      <c r="D1500" s="159" t="s">
        <v>7</v>
      </c>
      <c r="E1500" s="159" t="s">
        <v>28</v>
      </c>
      <c r="F1500" s="159" t="s">
        <v>8</v>
      </c>
      <c r="G1500" s="159" t="s">
        <v>24</v>
      </c>
      <c r="H1500" s="159" t="s">
        <v>8</v>
      </c>
      <c r="I1500" s="178">
        <v>200</v>
      </c>
      <c r="J1500" s="19"/>
    </row>
    <row r="1501" spans="1:10" x14ac:dyDescent="0.25">
      <c r="A1501" s="65" t="str">
        <f t="shared" si="23"/>
        <v>Cohort 201642887Den HaagManTotaalEritreaNT2-examen behaald</v>
      </c>
      <c r="B1501" s="159" t="s">
        <v>17</v>
      </c>
      <c r="C1501" s="166">
        <v>42887</v>
      </c>
      <c r="D1501" s="159" t="s">
        <v>7</v>
      </c>
      <c r="E1501" s="159" t="s">
        <v>28</v>
      </c>
      <c r="F1501" s="159" t="s">
        <v>8</v>
      </c>
      <c r="G1501" s="159" t="s">
        <v>24</v>
      </c>
      <c r="H1501" s="159" t="s">
        <v>32</v>
      </c>
      <c r="I1501" s="178">
        <v>0</v>
      </c>
      <c r="J1501" s="19"/>
    </row>
    <row r="1502" spans="1:10" x14ac:dyDescent="0.25">
      <c r="A1502" s="65" t="str">
        <f t="shared" si="23"/>
        <v>Cohort 201642887Den HaagManTotaalEritreaInburgeringsexamen behaald</v>
      </c>
      <c r="B1502" s="159" t="s">
        <v>17</v>
      </c>
      <c r="C1502" s="166">
        <v>42887</v>
      </c>
      <c r="D1502" s="159" t="s">
        <v>7</v>
      </c>
      <c r="E1502" s="159" t="s">
        <v>28</v>
      </c>
      <c r="F1502" s="159" t="s">
        <v>8</v>
      </c>
      <c r="G1502" s="159" t="s">
        <v>24</v>
      </c>
      <c r="H1502" s="159" t="s">
        <v>33</v>
      </c>
      <c r="I1502" s="178">
        <v>0</v>
      </c>
      <c r="J1502" s="19"/>
    </row>
    <row r="1503" spans="1:10" x14ac:dyDescent="0.25">
      <c r="A1503" s="65" t="str">
        <f t="shared" si="23"/>
        <v>Cohort 201642887Den HaagManTotaalEritreaHeeft geen examen behaald</v>
      </c>
      <c r="B1503" s="159" t="s">
        <v>17</v>
      </c>
      <c r="C1503" s="166">
        <v>42887</v>
      </c>
      <c r="D1503" s="159" t="s">
        <v>7</v>
      </c>
      <c r="E1503" s="159" t="s">
        <v>28</v>
      </c>
      <c r="F1503" s="159" t="s">
        <v>8</v>
      </c>
      <c r="G1503" s="159" t="s">
        <v>24</v>
      </c>
      <c r="H1503" s="159" t="s">
        <v>34</v>
      </c>
      <c r="I1503" s="178">
        <v>200</v>
      </c>
      <c r="J1503" s="19"/>
    </row>
    <row r="1504" spans="1:10" x14ac:dyDescent="0.25">
      <c r="A1504" s="65" t="str">
        <f t="shared" si="23"/>
        <v>Cohort 201642887Den HaagManTotaalOverigTotaal</v>
      </c>
      <c r="B1504" s="159" t="s">
        <v>17</v>
      </c>
      <c r="C1504" s="166">
        <v>42887</v>
      </c>
      <c r="D1504" s="159" t="s">
        <v>7</v>
      </c>
      <c r="E1504" s="159" t="s">
        <v>28</v>
      </c>
      <c r="F1504" s="159" t="s">
        <v>8</v>
      </c>
      <c r="G1504" s="159" t="s">
        <v>25</v>
      </c>
      <c r="H1504" s="159" t="s">
        <v>8</v>
      </c>
      <c r="I1504" s="178">
        <v>60</v>
      </c>
      <c r="J1504" s="19"/>
    </row>
    <row r="1505" spans="1:10" x14ac:dyDescent="0.25">
      <c r="A1505" s="65" t="str">
        <f t="shared" si="23"/>
        <v>Cohort 201642887Den HaagManTotaalOverigNT2-examen behaald</v>
      </c>
      <c r="B1505" s="159" t="s">
        <v>17</v>
      </c>
      <c r="C1505" s="166">
        <v>42887</v>
      </c>
      <c r="D1505" s="159" t="s">
        <v>7</v>
      </c>
      <c r="E1505" s="159" t="s">
        <v>28</v>
      </c>
      <c r="F1505" s="159" t="s">
        <v>8</v>
      </c>
      <c r="G1505" s="159" t="s">
        <v>25</v>
      </c>
      <c r="H1505" s="159" t="s">
        <v>32</v>
      </c>
      <c r="I1505" s="178">
        <v>0</v>
      </c>
      <c r="J1505" s="19"/>
    </row>
    <row r="1506" spans="1:10" x14ac:dyDescent="0.25">
      <c r="A1506" s="65" t="str">
        <f t="shared" si="23"/>
        <v>Cohort 201642887Den HaagManTotaalOverigInburgeringsexamen behaald</v>
      </c>
      <c r="B1506" s="159" t="s">
        <v>17</v>
      </c>
      <c r="C1506" s="166">
        <v>42887</v>
      </c>
      <c r="D1506" s="159" t="s">
        <v>7</v>
      </c>
      <c r="E1506" s="159" t="s">
        <v>28</v>
      </c>
      <c r="F1506" s="159" t="s">
        <v>8</v>
      </c>
      <c r="G1506" s="159" t="s">
        <v>25</v>
      </c>
      <c r="H1506" s="159" t="s">
        <v>33</v>
      </c>
      <c r="I1506" s="178">
        <v>0</v>
      </c>
      <c r="J1506" s="19"/>
    </row>
    <row r="1507" spans="1:10" x14ac:dyDescent="0.25">
      <c r="A1507" s="65" t="str">
        <f t="shared" si="23"/>
        <v>Cohort 201642887Den HaagManTotaalOverigHeeft geen examen behaald</v>
      </c>
      <c r="B1507" s="159" t="s">
        <v>17</v>
      </c>
      <c r="C1507" s="166">
        <v>42887</v>
      </c>
      <c r="D1507" s="159" t="s">
        <v>7</v>
      </c>
      <c r="E1507" s="159" t="s">
        <v>28</v>
      </c>
      <c r="F1507" s="159" t="s">
        <v>8</v>
      </c>
      <c r="G1507" s="159" t="s">
        <v>25</v>
      </c>
      <c r="H1507" s="159" t="s">
        <v>34</v>
      </c>
      <c r="I1507" s="178">
        <v>60</v>
      </c>
      <c r="J1507" s="19"/>
    </row>
    <row r="1508" spans="1:10" x14ac:dyDescent="0.25">
      <c r="A1508" s="65" t="str">
        <f t="shared" si="23"/>
        <v>Cohort 201642887Den HaagMan0 tot 23 jaarTotaalTotaal</v>
      </c>
      <c r="B1508" s="159" t="s">
        <v>17</v>
      </c>
      <c r="C1508" s="166">
        <v>42887</v>
      </c>
      <c r="D1508" s="159" t="s">
        <v>7</v>
      </c>
      <c r="E1508" s="159" t="s">
        <v>28</v>
      </c>
      <c r="F1508" s="159" t="s">
        <v>26</v>
      </c>
      <c r="G1508" s="159" t="s">
        <v>8</v>
      </c>
      <c r="H1508" s="159" t="s">
        <v>8</v>
      </c>
      <c r="I1508" s="178">
        <v>85</v>
      </c>
      <c r="J1508" s="19"/>
    </row>
    <row r="1509" spans="1:10" x14ac:dyDescent="0.25">
      <c r="A1509" s="65" t="str">
        <f t="shared" si="23"/>
        <v>Cohort 201642887Den HaagMan0 tot 23 jaarTotaalNT2-examen behaald</v>
      </c>
      <c r="B1509" s="159" t="s">
        <v>17</v>
      </c>
      <c r="C1509" s="166">
        <v>42887</v>
      </c>
      <c r="D1509" s="159" t="s">
        <v>7</v>
      </c>
      <c r="E1509" s="159" t="s">
        <v>28</v>
      </c>
      <c r="F1509" s="159" t="s">
        <v>26</v>
      </c>
      <c r="G1509" s="159" t="s">
        <v>8</v>
      </c>
      <c r="H1509" s="159" t="s">
        <v>32</v>
      </c>
      <c r="I1509" s="178">
        <v>0</v>
      </c>
      <c r="J1509" s="19"/>
    </row>
    <row r="1510" spans="1:10" x14ac:dyDescent="0.25">
      <c r="A1510" s="65" t="str">
        <f t="shared" si="23"/>
        <v>Cohort 201642887Den HaagMan0 tot 23 jaarTotaalInburgeringsexamen behaald</v>
      </c>
      <c r="B1510" s="159" t="s">
        <v>17</v>
      </c>
      <c r="C1510" s="166">
        <v>42887</v>
      </c>
      <c r="D1510" s="159" t="s">
        <v>7</v>
      </c>
      <c r="E1510" s="159" t="s">
        <v>28</v>
      </c>
      <c r="F1510" s="159" t="s">
        <v>26</v>
      </c>
      <c r="G1510" s="159" t="s">
        <v>8</v>
      </c>
      <c r="H1510" s="159" t="s">
        <v>33</v>
      </c>
      <c r="I1510" s="178">
        <v>0</v>
      </c>
      <c r="J1510" s="19"/>
    </row>
    <row r="1511" spans="1:10" x14ac:dyDescent="0.25">
      <c r="A1511" s="65" t="str">
        <f t="shared" si="23"/>
        <v>Cohort 201642887Den HaagMan0 tot 23 jaarTotaalHeeft geen examen behaald</v>
      </c>
      <c r="B1511" s="159" t="s">
        <v>17</v>
      </c>
      <c r="C1511" s="166">
        <v>42887</v>
      </c>
      <c r="D1511" s="159" t="s">
        <v>7</v>
      </c>
      <c r="E1511" s="159" t="s">
        <v>28</v>
      </c>
      <c r="F1511" s="159" t="s">
        <v>26</v>
      </c>
      <c r="G1511" s="159" t="s">
        <v>8</v>
      </c>
      <c r="H1511" s="159" t="s">
        <v>34</v>
      </c>
      <c r="I1511" s="178">
        <v>85</v>
      </c>
      <c r="J1511" s="19"/>
    </row>
    <row r="1512" spans="1:10" x14ac:dyDescent="0.25">
      <c r="A1512" s="65" t="str">
        <f t="shared" si="23"/>
        <v>Cohort 201642887Den HaagMan0 tot 23 jaarSyriëTotaal</v>
      </c>
      <c r="B1512" s="159" t="s">
        <v>17</v>
      </c>
      <c r="C1512" s="166">
        <v>42887</v>
      </c>
      <c r="D1512" s="159" t="s">
        <v>7</v>
      </c>
      <c r="E1512" s="159" t="s">
        <v>28</v>
      </c>
      <c r="F1512" s="159" t="s">
        <v>26</v>
      </c>
      <c r="G1512" s="159" t="s">
        <v>23</v>
      </c>
      <c r="H1512" s="159" t="s">
        <v>8</v>
      </c>
      <c r="I1512" s="178">
        <v>30</v>
      </c>
      <c r="J1512" s="19"/>
    </row>
    <row r="1513" spans="1:10" x14ac:dyDescent="0.25">
      <c r="A1513" s="65" t="str">
        <f t="shared" si="23"/>
        <v>Cohort 201642887Den HaagMan0 tot 23 jaarSyriëNT2-examen behaald</v>
      </c>
      <c r="B1513" s="159" t="s">
        <v>17</v>
      </c>
      <c r="C1513" s="166">
        <v>42887</v>
      </c>
      <c r="D1513" s="159" t="s">
        <v>7</v>
      </c>
      <c r="E1513" s="159" t="s">
        <v>28</v>
      </c>
      <c r="F1513" s="159" t="s">
        <v>26</v>
      </c>
      <c r="G1513" s="159" t="s">
        <v>23</v>
      </c>
      <c r="H1513" s="159" t="s">
        <v>32</v>
      </c>
      <c r="I1513" s="178">
        <v>0</v>
      </c>
      <c r="J1513" s="19"/>
    </row>
    <row r="1514" spans="1:10" x14ac:dyDescent="0.25">
      <c r="A1514" s="65" t="str">
        <f t="shared" si="23"/>
        <v>Cohort 201642887Den HaagMan0 tot 23 jaarSyriëInburgeringsexamen behaald</v>
      </c>
      <c r="B1514" s="159" t="s">
        <v>17</v>
      </c>
      <c r="C1514" s="166">
        <v>42887</v>
      </c>
      <c r="D1514" s="159" t="s">
        <v>7</v>
      </c>
      <c r="E1514" s="159" t="s">
        <v>28</v>
      </c>
      <c r="F1514" s="159" t="s">
        <v>26</v>
      </c>
      <c r="G1514" s="159" t="s">
        <v>23</v>
      </c>
      <c r="H1514" s="159" t="s">
        <v>33</v>
      </c>
      <c r="I1514" s="178">
        <v>0</v>
      </c>
      <c r="J1514" s="19"/>
    </row>
    <row r="1515" spans="1:10" x14ac:dyDescent="0.25">
      <c r="A1515" s="65" t="str">
        <f t="shared" si="23"/>
        <v>Cohort 201642887Den HaagMan0 tot 23 jaarSyriëHeeft geen examen behaald</v>
      </c>
      <c r="B1515" s="159" t="s">
        <v>17</v>
      </c>
      <c r="C1515" s="166">
        <v>42887</v>
      </c>
      <c r="D1515" s="159" t="s">
        <v>7</v>
      </c>
      <c r="E1515" s="159" t="s">
        <v>28</v>
      </c>
      <c r="F1515" s="159" t="s">
        <v>26</v>
      </c>
      <c r="G1515" s="159" t="s">
        <v>23</v>
      </c>
      <c r="H1515" s="159" t="s">
        <v>34</v>
      </c>
      <c r="I1515" s="178">
        <v>30</v>
      </c>
      <c r="J1515" s="19"/>
    </row>
    <row r="1516" spans="1:10" x14ac:dyDescent="0.25">
      <c r="A1516" s="65" t="str">
        <f t="shared" si="23"/>
        <v>Cohort 201642887Den HaagMan0 tot 23 jaarEritreaTotaal</v>
      </c>
      <c r="B1516" s="159" t="s">
        <v>17</v>
      </c>
      <c r="C1516" s="166">
        <v>42887</v>
      </c>
      <c r="D1516" s="159" t="s">
        <v>7</v>
      </c>
      <c r="E1516" s="159" t="s">
        <v>28</v>
      </c>
      <c r="F1516" s="159" t="s">
        <v>26</v>
      </c>
      <c r="G1516" s="159" t="s">
        <v>24</v>
      </c>
      <c r="H1516" s="159" t="s">
        <v>8</v>
      </c>
      <c r="I1516" s="178">
        <v>50</v>
      </c>
      <c r="J1516" s="19"/>
    </row>
    <row r="1517" spans="1:10" x14ac:dyDescent="0.25">
      <c r="A1517" s="65" t="str">
        <f t="shared" si="23"/>
        <v>Cohort 201642887Den HaagMan0 tot 23 jaarEritreaNT2-examen behaald</v>
      </c>
      <c r="B1517" s="159" t="s">
        <v>17</v>
      </c>
      <c r="C1517" s="166">
        <v>42887</v>
      </c>
      <c r="D1517" s="159" t="s">
        <v>7</v>
      </c>
      <c r="E1517" s="159" t="s">
        <v>28</v>
      </c>
      <c r="F1517" s="159" t="s">
        <v>26</v>
      </c>
      <c r="G1517" s="159" t="s">
        <v>24</v>
      </c>
      <c r="H1517" s="159" t="s">
        <v>32</v>
      </c>
      <c r="I1517" s="178">
        <v>0</v>
      </c>
      <c r="J1517" s="19"/>
    </row>
    <row r="1518" spans="1:10" x14ac:dyDescent="0.25">
      <c r="A1518" s="65" t="str">
        <f t="shared" si="23"/>
        <v>Cohort 201642887Den HaagMan0 tot 23 jaarEritreaInburgeringsexamen behaald</v>
      </c>
      <c r="B1518" s="159" t="s">
        <v>17</v>
      </c>
      <c r="C1518" s="166">
        <v>42887</v>
      </c>
      <c r="D1518" s="159" t="s">
        <v>7</v>
      </c>
      <c r="E1518" s="159" t="s">
        <v>28</v>
      </c>
      <c r="F1518" s="159" t="s">
        <v>26</v>
      </c>
      <c r="G1518" s="159" t="s">
        <v>24</v>
      </c>
      <c r="H1518" s="159" t="s">
        <v>33</v>
      </c>
      <c r="I1518" s="178">
        <v>0</v>
      </c>
      <c r="J1518" s="19"/>
    </row>
    <row r="1519" spans="1:10" x14ac:dyDescent="0.25">
      <c r="A1519" s="65" t="str">
        <f t="shared" si="23"/>
        <v>Cohort 201642887Den HaagMan0 tot 23 jaarEritreaHeeft geen examen behaald</v>
      </c>
      <c r="B1519" s="159" t="s">
        <v>17</v>
      </c>
      <c r="C1519" s="166">
        <v>42887</v>
      </c>
      <c r="D1519" s="159" t="s">
        <v>7</v>
      </c>
      <c r="E1519" s="159" t="s">
        <v>28</v>
      </c>
      <c r="F1519" s="159" t="s">
        <v>26</v>
      </c>
      <c r="G1519" s="159" t="s">
        <v>24</v>
      </c>
      <c r="H1519" s="159" t="s">
        <v>34</v>
      </c>
      <c r="I1519" s="178">
        <v>50</v>
      </c>
      <c r="J1519" s="19"/>
    </row>
    <row r="1520" spans="1:10" x14ac:dyDescent="0.25">
      <c r="A1520" s="65" t="str">
        <f t="shared" si="23"/>
        <v>Cohort 201642887Den HaagMan0 tot 23 jaarOverigTotaal</v>
      </c>
      <c r="B1520" s="159" t="s">
        <v>17</v>
      </c>
      <c r="C1520" s="166">
        <v>42887</v>
      </c>
      <c r="D1520" s="159" t="s">
        <v>7</v>
      </c>
      <c r="E1520" s="159" t="s">
        <v>28</v>
      </c>
      <c r="F1520" s="159" t="s">
        <v>26</v>
      </c>
      <c r="G1520" s="159" t="s">
        <v>25</v>
      </c>
      <c r="H1520" s="159" t="s">
        <v>8</v>
      </c>
      <c r="I1520" s="178">
        <v>10</v>
      </c>
      <c r="J1520" s="19"/>
    </row>
    <row r="1521" spans="1:10" x14ac:dyDescent="0.25">
      <c r="A1521" s="65" t="str">
        <f t="shared" si="23"/>
        <v>Cohort 201642887Den HaagMan0 tot 23 jaarOverigNT2-examen behaald</v>
      </c>
      <c r="B1521" s="159" t="s">
        <v>17</v>
      </c>
      <c r="C1521" s="166">
        <v>42887</v>
      </c>
      <c r="D1521" s="159" t="s">
        <v>7</v>
      </c>
      <c r="E1521" s="159" t="s">
        <v>28</v>
      </c>
      <c r="F1521" s="159" t="s">
        <v>26</v>
      </c>
      <c r="G1521" s="159" t="s">
        <v>25</v>
      </c>
      <c r="H1521" s="159" t="s">
        <v>32</v>
      </c>
      <c r="I1521" s="178">
        <v>0</v>
      </c>
      <c r="J1521" s="19"/>
    </row>
    <row r="1522" spans="1:10" x14ac:dyDescent="0.25">
      <c r="A1522" s="65" t="str">
        <f t="shared" si="23"/>
        <v>Cohort 201642887Den HaagMan0 tot 23 jaarOverigInburgeringsexamen behaald</v>
      </c>
      <c r="B1522" s="159" t="s">
        <v>17</v>
      </c>
      <c r="C1522" s="166">
        <v>42887</v>
      </c>
      <c r="D1522" s="159" t="s">
        <v>7</v>
      </c>
      <c r="E1522" s="159" t="s">
        <v>28</v>
      </c>
      <c r="F1522" s="159" t="s">
        <v>26</v>
      </c>
      <c r="G1522" s="159" t="s">
        <v>25</v>
      </c>
      <c r="H1522" s="159" t="s">
        <v>33</v>
      </c>
      <c r="I1522" s="178">
        <v>0</v>
      </c>
      <c r="J1522" s="19"/>
    </row>
    <row r="1523" spans="1:10" x14ac:dyDescent="0.25">
      <c r="A1523" s="65" t="str">
        <f t="shared" si="23"/>
        <v>Cohort 201642887Den HaagMan0 tot 23 jaarOverigHeeft geen examen behaald</v>
      </c>
      <c r="B1523" s="159" t="s">
        <v>17</v>
      </c>
      <c r="C1523" s="166">
        <v>42887</v>
      </c>
      <c r="D1523" s="159" t="s">
        <v>7</v>
      </c>
      <c r="E1523" s="159" t="s">
        <v>28</v>
      </c>
      <c r="F1523" s="159" t="s">
        <v>26</v>
      </c>
      <c r="G1523" s="159" t="s">
        <v>25</v>
      </c>
      <c r="H1523" s="159" t="s">
        <v>34</v>
      </c>
      <c r="I1523" s="178">
        <v>10</v>
      </c>
      <c r="J1523" s="19"/>
    </row>
    <row r="1524" spans="1:10" x14ac:dyDescent="0.25">
      <c r="A1524" s="65" t="str">
        <f t="shared" si="23"/>
        <v>Cohort 201642887Den HaagMan23 jaar of ouderTotaalTotaal</v>
      </c>
      <c r="B1524" s="159" t="s">
        <v>17</v>
      </c>
      <c r="C1524" s="166">
        <v>42887</v>
      </c>
      <c r="D1524" s="159" t="s">
        <v>7</v>
      </c>
      <c r="E1524" s="159" t="s">
        <v>28</v>
      </c>
      <c r="F1524" s="159" t="s">
        <v>27</v>
      </c>
      <c r="G1524" s="159" t="s">
        <v>8</v>
      </c>
      <c r="H1524" s="159" t="s">
        <v>8</v>
      </c>
      <c r="I1524" s="178">
        <v>415</v>
      </c>
      <c r="J1524" s="19"/>
    </row>
    <row r="1525" spans="1:10" x14ac:dyDescent="0.25">
      <c r="A1525" s="65" t="str">
        <f t="shared" si="23"/>
        <v>Cohort 201642887Den HaagMan23 jaar of ouderTotaalNT2-examen behaald</v>
      </c>
      <c r="B1525" s="159" t="s">
        <v>17</v>
      </c>
      <c r="C1525" s="166">
        <v>42887</v>
      </c>
      <c r="D1525" s="159" t="s">
        <v>7</v>
      </c>
      <c r="E1525" s="159" t="s">
        <v>28</v>
      </c>
      <c r="F1525" s="159" t="s">
        <v>27</v>
      </c>
      <c r="G1525" s="159" t="s">
        <v>8</v>
      </c>
      <c r="H1525" s="159" t="s">
        <v>32</v>
      </c>
      <c r="I1525" s="178">
        <v>0</v>
      </c>
      <c r="J1525" s="19"/>
    </row>
    <row r="1526" spans="1:10" x14ac:dyDescent="0.25">
      <c r="A1526" s="65" t="str">
        <f t="shared" si="23"/>
        <v>Cohort 201642887Den HaagMan23 jaar of ouderTotaalInburgeringsexamen behaald</v>
      </c>
      <c r="B1526" s="159" t="s">
        <v>17</v>
      </c>
      <c r="C1526" s="166">
        <v>42887</v>
      </c>
      <c r="D1526" s="159" t="s">
        <v>7</v>
      </c>
      <c r="E1526" s="159" t="s">
        <v>28</v>
      </c>
      <c r="F1526" s="159" t="s">
        <v>27</v>
      </c>
      <c r="G1526" s="159" t="s">
        <v>8</v>
      </c>
      <c r="H1526" s="159" t="s">
        <v>33</v>
      </c>
      <c r="I1526" s="178">
        <v>0</v>
      </c>
      <c r="J1526" s="19"/>
    </row>
    <row r="1527" spans="1:10" x14ac:dyDescent="0.25">
      <c r="A1527" s="65" t="str">
        <f t="shared" si="23"/>
        <v>Cohort 201642887Den HaagMan23 jaar of ouderTotaalHeeft geen examen behaald</v>
      </c>
      <c r="B1527" s="159" t="s">
        <v>17</v>
      </c>
      <c r="C1527" s="166">
        <v>42887</v>
      </c>
      <c r="D1527" s="159" t="s">
        <v>7</v>
      </c>
      <c r="E1527" s="159" t="s">
        <v>28</v>
      </c>
      <c r="F1527" s="159" t="s">
        <v>27</v>
      </c>
      <c r="G1527" s="159" t="s">
        <v>8</v>
      </c>
      <c r="H1527" s="159" t="s">
        <v>34</v>
      </c>
      <c r="I1527" s="178">
        <v>410</v>
      </c>
      <c r="J1527" s="19"/>
    </row>
    <row r="1528" spans="1:10" x14ac:dyDescent="0.25">
      <c r="A1528" s="65" t="str">
        <f t="shared" si="23"/>
        <v>Cohort 201642887Den HaagMan23 jaar of ouderSyriëTotaal</v>
      </c>
      <c r="B1528" s="159" t="s">
        <v>17</v>
      </c>
      <c r="C1528" s="166">
        <v>42887</v>
      </c>
      <c r="D1528" s="159" t="s">
        <v>7</v>
      </c>
      <c r="E1528" s="159" t="s">
        <v>28</v>
      </c>
      <c r="F1528" s="159" t="s">
        <v>27</v>
      </c>
      <c r="G1528" s="159" t="s">
        <v>23</v>
      </c>
      <c r="H1528" s="159" t="s">
        <v>8</v>
      </c>
      <c r="I1528" s="178">
        <v>215</v>
      </c>
      <c r="J1528" s="19"/>
    </row>
    <row r="1529" spans="1:10" x14ac:dyDescent="0.25">
      <c r="A1529" s="65" t="str">
        <f t="shared" si="23"/>
        <v>Cohort 201642887Den HaagMan23 jaar of ouderSyriëNT2-examen behaald</v>
      </c>
      <c r="B1529" s="159" t="s">
        <v>17</v>
      </c>
      <c r="C1529" s="166">
        <v>42887</v>
      </c>
      <c r="D1529" s="159" t="s">
        <v>7</v>
      </c>
      <c r="E1529" s="159" t="s">
        <v>28</v>
      </c>
      <c r="F1529" s="159" t="s">
        <v>27</v>
      </c>
      <c r="G1529" s="159" t="s">
        <v>23</v>
      </c>
      <c r="H1529" s="159" t="s">
        <v>32</v>
      </c>
      <c r="I1529" s="178">
        <v>0</v>
      </c>
      <c r="J1529" s="19"/>
    </row>
    <row r="1530" spans="1:10" x14ac:dyDescent="0.25">
      <c r="A1530" s="65" t="str">
        <f t="shared" si="23"/>
        <v>Cohort 201642887Den HaagMan23 jaar of ouderSyriëInburgeringsexamen behaald</v>
      </c>
      <c r="B1530" s="159" t="s">
        <v>17</v>
      </c>
      <c r="C1530" s="166">
        <v>42887</v>
      </c>
      <c r="D1530" s="159" t="s">
        <v>7</v>
      </c>
      <c r="E1530" s="159" t="s">
        <v>28</v>
      </c>
      <c r="F1530" s="159" t="s">
        <v>27</v>
      </c>
      <c r="G1530" s="159" t="s">
        <v>23</v>
      </c>
      <c r="H1530" s="159" t="s">
        <v>33</v>
      </c>
      <c r="I1530" s="178">
        <v>0</v>
      </c>
      <c r="J1530" s="19"/>
    </row>
    <row r="1531" spans="1:10" x14ac:dyDescent="0.25">
      <c r="A1531" s="65" t="str">
        <f t="shared" si="23"/>
        <v>Cohort 201642887Den HaagMan23 jaar of ouderSyriëHeeft geen examen behaald</v>
      </c>
      <c r="B1531" s="159" t="s">
        <v>17</v>
      </c>
      <c r="C1531" s="166">
        <v>42887</v>
      </c>
      <c r="D1531" s="159" t="s">
        <v>7</v>
      </c>
      <c r="E1531" s="159" t="s">
        <v>28</v>
      </c>
      <c r="F1531" s="159" t="s">
        <v>27</v>
      </c>
      <c r="G1531" s="159" t="s">
        <v>23</v>
      </c>
      <c r="H1531" s="159" t="s">
        <v>34</v>
      </c>
      <c r="I1531" s="178">
        <v>210</v>
      </c>
      <c r="J1531" s="19"/>
    </row>
    <row r="1532" spans="1:10" x14ac:dyDescent="0.25">
      <c r="A1532" s="65" t="str">
        <f t="shared" si="23"/>
        <v>Cohort 201642887Den HaagMan23 jaar of ouderEritreaTotaal</v>
      </c>
      <c r="B1532" s="159" t="s">
        <v>17</v>
      </c>
      <c r="C1532" s="166">
        <v>42887</v>
      </c>
      <c r="D1532" s="159" t="s">
        <v>7</v>
      </c>
      <c r="E1532" s="159" t="s">
        <v>28</v>
      </c>
      <c r="F1532" s="159" t="s">
        <v>27</v>
      </c>
      <c r="G1532" s="159" t="s">
        <v>24</v>
      </c>
      <c r="H1532" s="159" t="s">
        <v>8</v>
      </c>
      <c r="I1532" s="178">
        <v>150</v>
      </c>
      <c r="J1532" s="19"/>
    </row>
    <row r="1533" spans="1:10" x14ac:dyDescent="0.25">
      <c r="A1533" s="65" t="str">
        <f t="shared" si="23"/>
        <v>Cohort 201642887Den HaagMan23 jaar of ouderEritreaNT2-examen behaald</v>
      </c>
      <c r="B1533" s="159" t="s">
        <v>17</v>
      </c>
      <c r="C1533" s="166">
        <v>42887</v>
      </c>
      <c r="D1533" s="159" t="s">
        <v>7</v>
      </c>
      <c r="E1533" s="159" t="s">
        <v>28</v>
      </c>
      <c r="F1533" s="159" t="s">
        <v>27</v>
      </c>
      <c r="G1533" s="159" t="s">
        <v>24</v>
      </c>
      <c r="H1533" s="159" t="s">
        <v>32</v>
      </c>
      <c r="I1533" s="178">
        <v>0</v>
      </c>
      <c r="J1533" s="19"/>
    </row>
    <row r="1534" spans="1:10" x14ac:dyDescent="0.25">
      <c r="A1534" s="65" t="str">
        <f t="shared" si="23"/>
        <v>Cohort 201642887Den HaagMan23 jaar of ouderEritreaInburgeringsexamen behaald</v>
      </c>
      <c r="B1534" s="159" t="s">
        <v>17</v>
      </c>
      <c r="C1534" s="166">
        <v>42887</v>
      </c>
      <c r="D1534" s="159" t="s">
        <v>7</v>
      </c>
      <c r="E1534" s="159" t="s">
        <v>28</v>
      </c>
      <c r="F1534" s="159" t="s">
        <v>27</v>
      </c>
      <c r="G1534" s="159" t="s">
        <v>24</v>
      </c>
      <c r="H1534" s="159" t="s">
        <v>33</v>
      </c>
      <c r="I1534" s="178">
        <v>0</v>
      </c>
      <c r="J1534" s="19"/>
    </row>
    <row r="1535" spans="1:10" x14ac:dyDescent="0.25">
      <c r="A1535" s="65" t="str">
        <f t="shared" si="23"/>
        <v>Cohort 201642887Den HaagMan23 jaar of ouderEritreaHeeft geen examen behaald</v>
      </c>
      <c r="B1535" s="159" t="s">
        <v>17</v>
      </c>
      <c r="C1535" s="166">
        <v>42887</v>
      </c>
      <c r="D1535" s="159" t="s">
        <v>7</v>
      </c>
      <c r="E1535" s="159" t="s">
        <v>28</v>
      </c>
      <c r="F1535" s="159" t="s">
        <v>27</v>
      </c>
      <c r="G1535" s="159" t="s">
        <v>24</v>
      </c>
      <c r="H1535" s="159" t="s">
        <v>34</v>
      </c>
      <c r="I1535" s="178">
        <v>150</v>
      </c>
      <c r="J1535" s="19"/>
    </row>
    <row r="1536" spans="1:10" x14ac:dyDescent="0.25">
      <c r="A1536" s="65" t="str">
        <f t="shared" si="23"/>
        <v>Cohort 201642887Den HaagMan23 jaar of ouderOverigTotaal</v>
      </c>
      <c r="B1536" s="159" t="s">
        <v>17</v>
      </c>
      <c r="C1536" s="166">
        <v>42887</v>
      </c>
      <c r="D1536" s="159" t="s">
        <v>7</v>
      </c>
      <c r="E1536" s="159" t="s">
        <v>28</v>
      </c>
      <c r="F1536" s="159" t="s">
        <v>27</v>
      </c>
      <c r="G1536" s="159" t="s">
        <v>25</v>
      </c>
      <c r="H1536" s="159" t="s">
        <v>8</v>
      </c>
      <c r="I1536" s="178">
        <v>50</v>
      </c>
      <c r="J1536" s="19"/>
    </row>
    <row r="1537" spans="1:10" x14ac:dyDescent="0.25">
      <c r="A1537" s="65" t="str">
        <f t="shared" si="23"/>
        <v>Cohort 201642887Den HaagMan23 jaar of ouderOverigNT2-examen behaald</v>
      </c>
      <c r="B1537" s="159" t="s">
        <v>17</v>
      </c>
      <c r="C1537" s="166">
        <v>42887</v>
      </c>
      <c r="D1537" s="159" t="s">
        <v>7</v>
      </c>
      <c r="E1537" s="159" t="s">
        <v>28</v>
      </c>
      <c r="F1537" s="159" t="s">
        <v>27</v>
      </c>
      <c r="G1537" s="159" t="s">
        <v>25</v>
      </c>
      <c r="H1537" s="159" t="s">
        <v>32</v>
      </c>
      <c r="I1537" s="178">
        <v>0</v>
      </c>
      <c r="J1537" s="19"/>
    </row>
    <row r="1538" spans="1:10" x14ac:dyDescent="0.25">
      <c r="A1538" s="65" t="str">
        <f t="shared" si="23"/>
        <v>Cohort 201642887Den HaagMan23 jaar of ouderOverigInburgeringsexamen behaald</v>
      </c>
      <c r="B1538" s="159" t="s">
        <v>17</v>
      </c>
      <c r="C1538" s="166">
        <v>42887</v>
      </c>
      <c r="D1538" s="159" t="s">
        <v>7</v>
      </c>
      <c r="E1538" s="159" t="s">
        <v>28</v>
      </c>
      <c r="F1538" s="159" t="s">
        <v>27</v>
      </c>
      <c r="G1538" s="159" t="s">
        <v>25</v>
      </c>
      <c r="H1538" s="159" t="s">
        <v>33</v>
      </c>
      <c r="I1538" s="178">
        <v>0</v>
      </c>
      <c r="J1538" s="19"/>
    </row>
    <row r="1539" spans="1:10" x14ac:dyDescent="0.25">
      <c r="A1539" s="65" t="str">
        <f t="shared" si="23"/>
        <v>Cohort 201642887Den HaagMan23 jaar of ouderOverigHeeft geen examen behaald</v>
      </c>
      <c r="B1539" s="159" t="s">
        <v>17</v>
      </c>
      <c r="C1539" s="166">
        <v>42887</v>
      </c>
      <c r="D1539" s="159" t="s">
        <v>7</v>
      </c>
      <c r="E1539" s="159" t="s">
        <v>28</v>
      </c>
      <c r="F1539" s="159" t="s">
        <v>27</v>
      </c>
      <c r="G1539" s="159" t="s">
        <v>25</v>
      </c>
      <c r="H1539" s="159" t="s">
        <v>34</v>
      </c>
      <c r="I1539" s="178">
        <v>50</v>
      </c>
      <c r="J1539" s="19"/>
    </row>
    <row r="1540" spans="1:10" x14ac:dyDescent="0.25">
      <c r="A1540" s="65" t="str">
        <f t="shared" si="23"/>
        <v>Cohort 201642887Den HaagVrouwTotaalTotaalTotaal</v>
      </c>
      <c r="B1540" s="159" t="s">
        <v>17</v>
      </c>
      <c r="C1540" s="166">
        <v>42887</v>
      </c>
      <c r="D1540" s="159" t="s">
        <v>7</v>
      </c>
      <c r="E1540" s="159" t="s">
        <v>29</v>
      </c>
      <c r="F1540" s="159" t="s">
        <v>8</v>
      </c>
      <c r="G1540" s="159" t="s">
        <v>8</v>
      </c>
      <c r="H1540" s="159" t="s">
        <v>8</v>
      </c>
      <c r="I1540" s="178">
        <v>270</v>
      </c>
      <c r="J1540" s="19"/>
    </row>
    <row r="1541" spans="1:10" x14ac:dyDescent="0.25">
      <c r="A1541" s="65" t="str">
        <f t="shared" ref="A1541:A1604" si="24">B1541&amp;C1541&amp;D1541&amp;E1541&amp;F1541&amp;G1541&amp;H1541</f>
        <v>Cohort 201642887Den HaagVrouwTotaalTotaalNT2-examen behaald</v>
      </c>
      <c r="B1541" s="159" t="s">
        <v>17</v>
      </c>
      <c r="C1541" s="166">
        <v>42887</v>
      </c>
      <c r="D1541" s="159" t="s">
        <v>7</v>
      </c>
      <c r="E1541" s="159" t="s">
        <v>29</v>
      </c>
      <c r="F1541" s="159" t="s">
        <v>8</v>
      </c>
      <c r="G1541" s="159" t="s">
        <v>8</v>
      </c>
      <c r="H1541" s="159" t="s">
        <v>32</v>
      </c>
      <c r="I1541" s="178">
        <v>0</v>
      </c>
      <c r="J1541" s="19"/>
    </row>
    <row r="1542" spans="1:10" x14ac:dyDescent="0.25">
      <c r="A1542" s="65" t="str">
        <f t="shared" si="24"/>
        <v>Cohort 201642887Den HaagVrouwTotaalTotaalInburgeringsexamen behaald</v>
      </c>
      <c r="B1542" s="159" t="s">
        <v>17</v>
      </c>
      <c r="C1542" s="166">
        <v>42887</v>
      </c>
      <c r="D1542" s="159" t="s">
        <v>7</v>
      </c>
      <c r="E1542" s="159" t="s">
        <v>29</v>
      </c>
      <c r="F1542" s="159" t="s">
        <v>8</v>
      </c>
      <c r="G1542" s="159" t="s">
        <v>8</v>
      </c>
      <c r="H1542" s="159" t="s">
        <v>33</v>
      </c>
      <c r="I1542" s="178">
        <v>0</v>
      </c>
      <c r="J1542" s="19"/>
    </row>
    <row r="1543" spans="1:10" x14ac:dyDescent="0.25">
      <c r="A1543" s="65" t="str">
        <f t="shared" si="24"/>
        <v>Cohort 201642887Den HaagVrouwTotaalTotaalHeeft geen examen behaald</v>
      </c>
      <c r="B1543" s="159" t="s">
        <v>17</v>
      </c>
      <c r="C1543" s="166">
        <v>42887</v>
      </c>
      <c r="D1543" s="159" t="s">
        <v>7</v>
      </c>
      <c r="E1543" s="159" t="s">
        <v>29</v>
      </c>
      <c r="F1543" s="159" t="s">
        <v>8</v>
      </c>
      <c r="G1543" s="159" t="s">
        <v>8</v>
      </c>
      <c r="H1543" s="159" t="s">
        <v>34</v>
      </c>
      <c r="I1543" s="178">
        <v>270</v>
      </c>
      <c r="J1543" s="19"/>
    </row>
    <row r="1544" spans="1:10" x14ac:dyDescent="0.25">
      <c r="A1544" s="65" t="str">
        <f t="shared" si="24"/>
        <v>Cohort 201642887Den HaagVrouwTotaalSyriëTotaal</v>
      </c>
      <c r="B1544" s="159" t="s">
        <v>17</v>
      </c>
      <c r="C1544" s="166">
        <v>42887</v>
      </c>
      <c r="D1544" s="159" t="s">
        <v>7</v>
      </c>
      <c r="E1544" s="159" t="s">
        <v>29</v>
      </c>
      <c r="F1544" s="159" t="s">
        <v>8</v>
      </c>
      <c r="G1544" s="159" t="s">
        <v>23</v>
      </c>
      <c r="H1544" s="159" t="s">
        <v>8</v>
      </c>
      <c r="I1544" s="178">
        <v>115</v>
      </c>
      <c r="J1544" s="19"/>
    </row>
    <row r="1545" spans="1:10" x14ac:dyDescent="0.25">
      <c r="A1545" s="65" t="str">
        <f t="shared" si="24"/>
        <v>Cohort 201642887Den HaagVrouwTotaalSyriëNT2-examen behaald</v>
      </c>
      <c r="B1545" s="159" t="s">
        <v>17</v>
      </c>
      <c r="C1545" s="166">
        <v>42887</v>
      </c>
      <c r="D1545" s="159" t="s">
        <v>7</v>
      </c>
      <c r="E1545" s="159" t="s">
        <v>29</v>
      </c>
      <c r="F1545" s="159" t="s">
        <v>8</v>
      </c>
      <c r="G1545" s="159" t="s">
        <v>23</v>
      </c>
      <c r="H1545" s="159" t="s">
        <v>32</v>
      </c>
      <c r="I1545" s="178">
        <v>0</v>
      </c>
      <c r="J1545" s="19"/>
    </row>
    <row r="1546" spans="1:10" x14ac:dyDescent="0.25">
      <c r="A1546" s="65" t="str">
        <f t="shared" si="24"/>
        <v>Cohort 201642887Den HaagVrouwTotaalSyriëInburgeringsexamen behaald</v>
      </c>
      <c r="B1546" s="159" t="s">
        <v>17</v>
      </c>
      <c r="C1546" s="166">
        <v>42887</v>
      </c>
      <c r="D1546" s="159" t="s">
        <v>7</v>
      </c>
      <c r="E1546" s="159" t="s">
        <v>29</v>
      </c>
      <c r="F1546" s="159" t="s">
        <v>8</v>
      </c>
      <c r="G1546" s="159" t="s">
        <v>23</v>
      </c>
      <c r="H1546" s="159" t="s">
        <v>33</v>
      </c>
      <c r="I1546" s="178">
        <v>0</v>
      </c>
      <c r="J1546" s="19"/>
    </row>
    <row r="1547" spans="1:10" x14ac:dyDescent="0.25">
      <c r="A1547" s="65" t="str">
        <f t="shared" si="24"/>
        <v>Cohort 201642887Den HaagVrouwTotaalSyriëHeeft geen examen behaald</v>
      </c>
      <c r="B1547" s="159" t="s">
        <v>17</v>
      </c>
      <c r="C1547" s="166">
        <v>42887</v>
      </c>
      <c r="D1547" s="159" t="s">
        <v>7</v>
      </c>
      <c r="E1547" s="159" t="s">
        <v>29</v>
      </c>
      <c r="F1547" s="159" t="s">
        <v>8</v>
      </c>
      <c r="G1547" s="159" t="s">
        <v>23</v>
      </c>
      <c r="H1547" s="159" t="s">
        <v>34</v>
      </c>
      <c r="I1547" s="178">
        <v>115</v>
      </c>
      <c r="J1547" s="19"/>
    </row>
    <row r="1548" spans="1:10" x14ac:dyDescent="0.25">
      <c r="A1548" s="65" t="str">
        <f t="shared" si="24"/>
        <v>Cohort 201642887Den HaagVrouwTotaalEritreaTotaal</v>
      </c>
      <c r="B1548" s="159" t="s">
        <v>17</v>
      </c>
      <c r="C1548" s="166">
        <v>42887</v>
      </c>
      <c r="D1548" s="159" t="s">
        <v>7</v>
      </c>
      <c r="E1548" s="159" t="s">
        <v>29</v>
      </c>
      <c r="F1548" s="159" t="s">
        <v>8</v>
      </c>
      <c r="G1548" s="159" t="s">
        <v>24</v>
      </c>
      <c r="H1548" s="159" t="s">
        <v>8</v>
      </c>
      <c r="I1548" s="178">
        <v>115</v>
      </c>
      <c r="J1548" s="19"/>
    </row>
    <row r="1549" spans="1:10" x14ac:dyDescent="0.25">
      <c r="A1549" s="65" t="str">
        <f t="shared" si="24"/>
        <v>Cohort 201642887Den HaagVrouwTotaalEritreaNT2-examen behaald</v>
      </c>
      <c r="B1549" s="159" t="s">
        <v>17</v>
      </c>
      <c r="C1549" s="166">
        <v>42887</v>
      </c>
      <c r="D1549" s="159" t="s">
        <v>7</v>
      </c>
      <c r="E1549" s="159" t="s">
        <v>29</v>
      </c>
      <c r="F1549" s="159" t="s">
        <v>8</v>
      </c>
      <c r="G1549" s="159" t="s">
        <v>24</v>
      </c>
      <c r="H1549" s="159" t="s">
        <v>32</v>
      </c>
      <c r="I1549" s="178">
        <v>0</v>
      </c>
      <c r="J1549" s="19"/>
    </row>
    <row r="1550" spans="1:10" x14ac:dyDescent="0.25">
      <c r="A1550" s="65" t="str">
        <f t="shared" si="24"/>
        <v>Cohort 201642887Den HaagVrouwTotaalEritreaInburgeringsexamen behaald</v>
      </c>
      <c r="B1550" s="159" t="s">
        <v>17</v>
      </c>
      <c r="C1550" s="166">
        <v>42887</v>
      </c>
      <c r="D1550" s="159" t="s">
        <v>7</v>
      </c>
      <c r="E1550" s="159" t="s">
        <v>29</v>
      </c>
      <c r="F1550" s="159" t="s">
        <v>8</v>
      </c>
      <c r="G1550" s="159" t="s">
        <v>24</v>
      </c>
      <c r="H1550" s="159" t="s">
        <v>33</v>
      </c>
      <c r="I1550" s="178">
        <v>0</v>
      </c>
      <c r="J1550" s="19"/>
    </row>
    <row r="1551" spans="1:10" x14ac:dyDescent="0.25">
      <c r="A1551" s="65" t="str">
        <f t="shared" si="24"/>
        <v>Cohort 201642887Den HaagVrouwTotaalEritreaHeeft geen examen behaald</v>
      </c>
      <c r="B1551" s="159" t="s">
        <v>17</v>
      </c>
      <c r="C1551" s="166">
        <v>42887</v>
      </c>
      <c r="D1551" s="159" t="s">
        <v>7</v>
      </c>
      <c r="E1551" s="159" t="s">
        <v>29</v>
      </c>
      <c r="F1551" s="159" t="s">
        <v>8</v>
      </c>
      <c r="G1551" s="159" t="s">
        <v>24</v>
      </c>
      <c r="H1551" s="159" t="s">
        <v>34</v>
      </c>
      <c r="I1551" s="178">
        <v>115</v>
      </c>
      <c r="J1551" s="19"/>
    </row>
    <row r="1552" spans="1:10" x14ac:dyDescent="0.25">
      <c r="A1552" s="65" t="str">
        <f t="shared" si="24"/>
        <v>Cohort 201642887Den HaagVrouwTotaalOverigTotaal</v>
      </c>
      <c r="B1552" s="159" t="s">
        <v>17</v>
      </c>
      <c r="C1552" s="166">
        <v>42887</v>
      </c>
      <c r="D1552" s="159" t="s">
        <v>7</v>
      </c>
      <c r="E1552" s="159" t="s">
        <v>29</v>
      </c>
      <c r="F1552" s="159" t="s">
        <v>8</v>
      </c>
      <c r="G1552" s="159" t="s">
        <v>25</v>
      </c>
      <c r="H1552" s="159" t="s">
        <v>8</v>
      </c>
      <c r="I1552" s="178">
        <v>40</v>
      </c>
      <c r="J1552" s="19"/>
    </row>
    <row r="1553" spans="1:10" x14ac:dyDescent="0.25">
      <c r="A1553" s="65" t="str">
        <f t="shared" si="24"/>
        <v>Cohort 201642887Den HaagVrouwTotaalOverigNT2-examen behaald</v>
      </c>
      <c r="B1553" s="159" t="s">
        <v>17</v>
      </c>
      <c r="C1553" s="166">
        <v>42887</v>
      </c>
      <c r="D1553" s="159" t="s">
        <v>7</v>
      </c>
      <c r="E1553" s="159" t="s">
        <v>29</v>
      </c>
      <c r="F1553" s="159" t="s">
        <v>8</v>
      </c>
      <c r="G1553" s="159" t="s">
        <v>25</v>
      </c>
      <c r="H1553" s="159" t="s">
        <v>32</v>
      </c>
      <c r="I1553" s="178">
        <v>0</v>
      </c>
      <c r="J1553" s="19"/>
    </row>
    <row r="1554" spans="1:10" x14ac:dyDescent="0.25">
      <c r="A1554" s="65" t="str">
        <f t="shared" si="24"/>
        <v>Cohort 201642887Den HaagVrouwTotaalOverigInburgeringsexamen behaald</v>
      </c>
      <c r="B1554" s="159" t="s">
        <v>17</v>
      </c>
      <c r="C1554" s="166">
        <v>42887</v>
      </c>
      <c r="D1554" s="159" t="s">
        <v>7</v>
      </c>
      <c r="E1554" s="159" t="s">
        <v>29</v>
      </c>
      <c r="F1554" s="159" t="s">
        <v>8</v>
      </c>
      <c r="G1554" s="159" t="s">
        <v>25</v>
      </c>
      <c r="H1554" s="159" t="s">
        <v>33</v>
      </c>
      <c r="I1554" s="178">
        <v>0</v>
      </c>
      <c r="J1554" s="19"/>
    </row>
    <row r="1555" spans="1:10" x14ac:dyDescent="0.25">
      <c r="A1555" s="65" t="str">
        <f t="shared" si="24"/>
        <v>Cohort 201642887Den HaagVrouwTotaalOverigHeeft geen examen behaald</v>
      </c>
      <c r="B1555" s="159" t="s">
        <v>17</v>
      </c>
      <c r="C1555" s="166">
        <v>42887</v>
      </c>
      <c r="D1555" s="159" t="s">
        <v>7</v>
      </c>
      <c r="E1555" s="159" t="s">
        <v>29</v>
      </c>
      <c r="F1555" s="159" t="s">
        <v>8</v>
      </c>
      <c r="G1555" s="159" t="s">
        <v>25</v>
      </c>
      <c r="H1555" s="159" t="s">
        <v>34</v>
      </c>
      <c r="I1555" s="178">
        <v>40</v>
      </c>
      <c r="J1555" s="19"/>
    </row>
    <row r="1556" spans="1:10" x14ac:dyDescent="0.25">
      <c r="A1556" s="65" t="str">
        <f t="shared" si="24"/>
        <v>Cohort 201642887Den HaagVrouw0 tot 23 jaarTotaalTotaal</v>
      </c>
      <c r="B1556" s="159" t="s">
        <v>17</v>
      </c>
      <c r="C1556" s="166">
        <v>42887</v>
      </c>
      <c r="D1556" s="159" t="s">
        <v>7</v>
      </c>
      <c r="E1556" s="159" t="s">
        <v>29</v>
      </c>
      <c r="F1556" s="159" t="s">
        <v>26</v>
      </c>
      <c r="G1556" s="159" t="s">
        <v>8</v>
      </c>
      <c r="H1556" s="159" t="s">
        <v>8</v>
      </c>
      <c r="I1556" s="178">
        <v>35</v>
      </c>
      <c r="J1556" s="19"/>
    </row>
    <row r="1557" spans="1:10" x14ac:dyDescent="0.25">
      <c r="A1557" s="65" t="str">
        <f t="shared" si="24"/>
        <v>Cohort 201642887Den HaagVrouw0 tot 23 jaarTotaalNT2-examen behaald</v>
      </c>
      <c r="B1557" s="159" t="s">
        <v>17</v>
      </c>
      <c r="C1557" s="166">
        <v>42887</v>
      </c>
      <c r="D1557" s="159" t="s">
        <v>7</v>
      </c>
      <c r="E1557" s="159" t="s">
        <v>29</v>
      </c>
      <c r="F1557" s="159" t="s">
        <v>26</v>
      </c>
      <c r="G1557" s="159" t="s">
        <v>8</v>
      </c>
      <c r="H1557" s="159" t="s">
        <v>32</v>
      </c>
      <c r="I1557" s="178">
        <v>0</v>
      </c>
      <c r="J1557" s="19"/>
    </row>
    <row r="1558" spans="1:10" x14ac:dyDescent="0.25">
      <c r="A1558" s="65" t="str">
        <f t="shared" si="24"/>
        <v>Cohort 201642887Den HaagVrouw0 tot 23 jaarTotaalInburgeringsexamen behaald</v>
      </c>
      <c r="B1558" s="159" t="s">
        <v>17</v>
      </c>
      <c r="C1558" s="166">
        <v>42887</v>
      </c>
      <c r="D1558" s="159" t="s">
        <v>7</v>
      </c>
      <c r="E1558" s="159" t="s">
        <v>29</v>
      </c>
      <c r="F1558" s="159" t="s">
        <v>26</v>
      </c>
      <c r="G1558" s="159" t="s">
        <v>8</v>
      </c>
      <c r="H1558" s="159" t="s">
        <v>33</v>
      </c>
      <c r="I1558" s="178">
        <v>0</v>
      </c>
      <c r="J1558" s="19"/>
    </row>
    <row r="1559" spans="1:10" x14ac:dyDescent="0.25">
      <c r="A1559" s="65" t="str">
        <f t="shared" si="24"/>
        <v>Cohort 201642887Den HaagVrouw0 tot 23 jaarTotaalHeeft geen examen behaald</v>
      </c>
      <c r="B1559" s="159" t="s">
        <v>17</v>
      </c>
      <c r="C1559" s="166">
        <v>42887</v>
      </c>
      <c r="D1559" s="159" t="s">
        <v>7</v>
      </c>
      <c r="E1559" s="159" t="s">
        <v>29</v>
      </c>
      <c r="F1559" s="159" t="s">
        <v>26</v>
      </c>
      <c r="G1559" s="159" t="s">
        <v>8</v>
      </c>
      <c r="H1559" s="159" t="s">
        <v>34</v>
      </c>
      <c r="I1559" s="178">
        <v>35</v>
      </c>
      <c r="J1559" s="19"/>
    </row>
    <row r="1560" spans="1:10" x14ac:dyDescent="0.25">
      <c r="A1560" s="65" t="str">
        <f t="shared" si="24"/>
        <v>Cohort 201642887Den HaagVrouw0 tot 23 jaarSyriëTotaal</v>
      </c>
      <c r="B1560" s="159" t="s">
        <v>17</v>
      </c>
      <c r="C1560" s="166">
        <v>42887</v>
      </c>
      <c r="D1560" s="159" t="s">
        <v>7</v>
      </c>
      <c r="E1560" s="159" t="s">
        <v>29</v>
      </c>
      <c r="F1560" s="159" t="s">
        <v>26</v>
      </c>
      <c r="G1560" s="159" t="s">
        <v>23</v>
      </c>
      <c r="H1560" s="159" t="s">
        <v>8</v>
      </c>
      <c r="I1560" s="178">
        <v>10</v>
      </c>
      <c r="J1560" s="19"/>
    </row>
    <row r="1561" spans="1:10" x14ac:dyDescent="0.25">
      <c r="A1561" s="65" t="str">
        <f t="shared" si="24"/>
        <v>Cohort 201642887Den HaagVrouw0 tot 23 jaarSyriëNT2-examen behaald</v>
      </c>
      <c r="B1561" s="159" t="s">
        <v>17</v>
      </c>
      <c r="C1561" s="166">
        <v>42887</v>
      </c>
      <c r="D1561" s="159" t="s">
        <v>7</v>
      </c>
      <c r="E1561" s="159" t="s">
        <v>29</v>
      </c>
      <c r="F1561" s="159" t="s">
        <v>26</v>
      </c>
      <c r="G1561" s="159" t="s">
        <v>23</v>
      </c>
      <c r="H1561" s="159" t="s">
        <v>32</v>
      </c>
      <c r="I1561" s="178">
        <v>0</v>
      </c>
      <c r="J1561" s="19"/>
    </row>
    <row r="1562" spans="1:10" x14ac:dyDescent="0.25">
      <c r="A1562" s="65" t="str">
        <f t="shared" si="24"/>
        <v>Cohort 201642887Den HaagVrouw0 tot 23 jaarSyriëInburgeringsexamen behaald</v>
      </c>
      <c r="B1562" s="159" t="s">
        <v>17</v>
      </c>
      <c r="C1562" s="166">
        <v>42887</v>
      </c>
      <c r="D1562" s="159" t="s">
        <v>7</v>
      </c>
      <c r="E1562" s="159" t="s">
        <v>29</v>
      </c>
      <c r="F1562" s="159" t="s">
        <v>26</v>
      </c>
      <c r="G1562" s="159" t="s">
        <v>23</v>
      </c>
      <c r="H1562" s="159" t="s">
        <v>33</v>
      </c>
      <c r="I1562" s="178">
        <v>0</v>
      </c>
      <c r="J1562" s="19"/>
    </row>
    <row r="1563" spans="1:10" x14ac:dyDescent="0.25">
      <c r="A1563" s="65" t="str">
        <f t="shared" si="24"/>
        <v>Cohort 201642887Den HaagVrouw0 tot 23 jaarSyriëHeeft geen examen behaald</v>
      </c>
      <c r="B1563" s="159" t="s">
        <v>17</v>
      </c>
      <c r="C1563" s="166">
        <v>42887</v>
      </c>
      <c r="D1563" s="159" t="s">
        <v>7</v>
      </c>
      <c r="E1563" s="159" t="s">
        <v>29</v>
      </c>
      <c r="F1563" s="159" t="s">
        <v>26</v>
      </c>
      <c r="G1563" s="159" t="s">
        <v>23</v>
      </c>
      <c r="H1563" s="159" t="s">
        <v>34</v>
      </c>
      <c r="I1563" s="178">
        <v>10</v>
      </c>
      <c r="J1563" s="19"/>
    </row>
    <row r="1564" spans="1:10" x14ac:dyDescent="0.25">
      <c r="A1564" s="65" t="str">
        <f t="shared" si="24"/>
        <v>Cohort 201642887Den HaagVrouw0 tot 23 jaarEritreaTotaal</v>
      </c>
      <c r="B1564" s="159" t="s">
        <v>17</v>
      </c>
      <c r="C1564" s="166">
        <v>42887</v>
      </c>
      <c r="D1564" s="159" t="s">
        <v>7</v>
      </c>
      <c r="E1564" s="159" t="s">
        <v>29</v>
      </c>
      <c r="F1564" s="159" t="s">
        <v>26</v>
      </c>
      <c r="G1564" s="159" t="s">
        <v>24</v>
      </c>
      <c r="H1564" s="159" t="s">
        <v>8</v>
      </c>
      <c r="I1564" s="178">
        <v>20</v>
      </c>
      <c r="J1564" s="19"/>
    </row>
    <row r="1565" spans="1:10" x14ac:dyDescent="0.25">
      <c r="A1565" s="65" t="str">
        <f t="shared" si="24"/>
        <v>Cohort 201642887Den HaagVrouw0 tot 23 jaarEritreaNT2-examen behaald</v>
      </c>
      <c r="B1565" s="159" t="s">
        <v>17</v>
      </c>
      <c r="C1565" s="166">
        <v>42887</v>
      </c>
      <c r="D1565" s="159" t="s">
        <v>7</v>
      </c>
      <c r="E1565" s="159" t="s">
        <v>29</v>
      </c>
      <c r="F1565" s="159" t="s">
        <v>26</v>
      </c>
      <c r="G1565" s="159" t="s">
        <v>24</v>
      </c>
      <c r="H1565" s="159" t="s">
        <v>32</v>
      </c>
      <c r="I1565" s="178">
        <v>0</v>
      </c>
      <c r="J1565" s="19"/>
    </row>
    <row r="1566" spans="1:10" x14ac:dyDescent="0.25">
      <c r="A1566" s="65" t="str">
        <f t="shared" si="24"/>
        <v>Cohort 201642887Den HaagVrouw0 tot 23 jaarEritreaInburgeringsexamen behaald</v>
      </c>
      <c r="B1566" s="159" t="s">
        <v>17</v>
      </c>
      <c r="C1566" s="166">
        <v>42887</v>
      </c>
      <c r="D1566" s="159" t="s">
        <v>7</v>
      </c>
      <c r="E1566" s="159" t="s">
        <v>29</v>
      </c>
      <c r="F1566" s="159" t="s">
        <v>26</v>
      </c>
      <c r="G1566" s="159" t="s">
        <v>24</v>
      </c>
      <c r="H1566" s="159" t="s">
        <v>33</v>
      </c>
      <c r="I1566" s="178">
        <v>0</v>
      </c>
      <c r="J1566" s="19"/>
    </row>
    <row r="1567" spans="1:10" x14ac:dyDescent="0.25">
      <c r="A1567" s="65" t="str">
        <f t="shared" si="24"/>
        <v>Cohort 201642887Den HaagVrouw0 tot 23 jaarEritreaHeeft geen examen behaald</v>
      </c>
      <c r="B1567" s="159" t="s">
        <v>17</v>
      </c>
      <c r="C1567" s="166">
        <v>42887</v>
      </c>
      <c r="D1567" s="159" t="s">
        <v>7</v>
      </c>
      <c r="E1567" s="159" t="s">
        <v>29</v>
      </c>
      <c r="F1567" s="159" t="s">
        <v>26</v>
      </c>
      <c r="G1567" s="159" t="s">
        <v>24</v>
      </c>
      <c r="H1567" s="159" t="s">
        <v>34</v>
      </c>
      <c r="I1567" s="178">
        <v>20</v>
      </c>
      <c r="J1567" s="19"/>
    </row>
    <row r="1568" spans="1:10" x14ac:dyDescent="0.25">
      <c r="A1568" s="65" t="str">
        <f t="shared" si="24"/>
        <v>Cohort 201642887Den HaagVrouw0 tot 23 jaarOverigTotaal</v>
      </c>
      <c r="B1568" s="159" t="s">
        <v>17</v>
      </c>
      <c r="C1568" s="166">
        <v>42887</v>
      </c>
      <c r="D1568" s="159" t="s">
        <v>7</v>
      </c>
      <c r="E1568" s="159" t="s">
        <v>29</v>
      </c>
      <c r="F1568" s="159" t="s">
        <v>26</v>
      </c>
      <c r="G1568" s="159" t="s">
        <v>25</v>
      </c>
      <c r="H1568" s="159" t="s">
        <v>8</v>
      </c>
      <c r="I1568" s="178">
        <v>5</v>
      </c>
      <c r="J1568" s="19"/>
    </row>
    <row r="1569" spans="1:10" x14ac:dyDescent="0.25">
      <c r="A1569" s="65" t="str">
        <f t="shared" si="24"/>
        <v>Cohort 201642887Den HaagVrouw0 tot 23 jaarOverigNT2-examen behaald</v>
      </c>
      <c r="B1569" s="159" t="s">
        <v>17</v>
      </c>
      <c r="C1569" s="166">
        <v>42887</v>
      </c>
      <c r="D1569" s="159" t="s">
        <v>7</v>
      </c>
      <c r="E1569" s="159" t="s">
        <v>29</v>
      </c>
      <c r="F1569" s="159" t="s">
        <v>26</v>
      </c>
      <c r="G1569" s="159" t="s">
        <v>25</v>
      </c>
      <c r="H1569" s="159" t="s">
        <v>32</v>
      </c>
      <c r="I1569" s="178">
        <v>0</v>
      </c>
      <c r="J1569" s="19"/>
    </row>
    <row r="1570" spans="1:10" x14ac:dyDescent="0.25">
      <c r="A1570" s="65" t="str">
        <f t="shared" si="24"/>
        <v>Cohort 201642887Den HaagVrouw0 tot 23 jaarOverigInburgeringsexamen behaald</v>
      </c>
      <c r="B1570" s="159" t="s">
        <v>17</v>
      </c>
      <c r="C1570" s="166">
        <v>42887</v>
      </c>
      <c r="D1570" s="159" t="s">
        <v>7</v>
      </c>
      <c r="E1570" s="159" t="s">
        <v>29</v>
      </c>
      <c r="F1570" s="159" t="s">
        <v>26</v>
      </c>
      <c r="G1570" s="159" t="s">
        <v>25</v>
      </c>
      <c r="H1570" s="159" t="s">
        <v>33</v>
      </c>
      <c r="I1570" s="178">
        <v>0</v>
      </c>
      <c r="J1570" s="19"/>
    </row>
    <row r="1571" spans="1:10" x14ac:dyDescent="0.25">
      <c r="A1571" s="65" t="str">
        <f t="shared" si="24"/>
        <v>Cohort 201642887Den HaagVrouw0 tot 23 jaarOverigHeeft geen examen behaald</v>
      </c>
      <c r="B1571" s="159" t="s">
        <v>17</v>
      </c>
      <c r="C1571" s="166">
        <v>42887</v>
      </c>
      <c r="D1571" s="159" t="s">
        <v>7</v>
      </c>
      <c r="E1571" s="159" t="s">
        <v>29</v>
      </c>
      <c r="F1571" s="159" t="s">
        <v>26</v>
      </c>
      <c r="G1571" s="159" t="s">
        <v>25</v>
      </c>
      <c r="H1571" s="159" t="s">
        <v>34</v>
      </c>
      <c r="I1571" s="178">
        <v>5</v>
      </c>
      <c r="J1571" s="19"/>
    </row>
    <row r="1572" spans="1:10" x14ac:dyDescent="0.25">
      <c r="A1572" s="65" t="str">
        <f t="shared" si="24"/>
        <v>Cohort 201642887Den HaagVrouw23 jaar of ouderTotaalTotaal</v>
      </c>
      <c r="B1572" s="159" t="s">
        <v>17</v>
      </c>
      <c r="C1572" s="166">
        <v>42887</v>
      </c>
      <c r="D1572" s="159" t="s">
        <v>7</v>
      </c>
      <c r="E1572" s="159" t="s">
        <v>29</v>
      </c>
      <c r="F1572" s="159" t="s">
        <v>27</v>
      </c>
      <c r="G1572" s="159" t="s">
        <v>8</v>
      </c>
      <c r="H1572" s="159" t="s">
        <v>8</v>
      </c>
      <c r="I1572" s="178">
        <v>235</v>
      </c>
      <c r="J1572" s="19"/>
    </row>
    <row r="1573" spans="1:10" x14ac:dyDescent="0.25">
      <c r="A1573" s="65" t="str">
        <f t="shared" si="24"/>
        <v>Cohort 201642887Den HaagVrouw23 jaar of ouderTotaalNT2-examen behaald</v>
      </c>
      <c r="B1573" s="159" t="s">
        <v>17</v>
      </c>
      <c r="C1573" s="166">
        <v>42887</v>
      </c>
      <c r="D1573" s="159" t="s">
        <v>7</v>
      </c>
      <c r="E1573" s="159" t="s">
        <v>29</v>
      </c>
      <c r="F1573" s="159" t="s">
        <v>27</v>
      </c>
      <c r="G1573" s="159" t="s">
        <v>8</v>
      </c>
      <c r="H1573" s="159" t="s">
        <v>32</v>
      </c>
      <c r="I1573" s="178">
        <v>0</v>
      </c>
      <c r="J1573" s="19"/>
    </row>
    <row r="1574" spans="1:10" x14ac:dyDescent="0.25">
      <c r="A1574" s="65" t="str">
        <f t="shared" si="24"/>
        <v>Cohort 201642887Den HaagVrouw23 jaar of ouderTotaalInburgeringsexamen behaald</v>
      </c>
      <c r="B1574" s="159" t="s">
        <v>17</v>
      </c>
      <c r="C1574" s="166">
        <v>42887</v>
      </c>
      <c r="D1574" s="159" t="s">
        <v>7</v>
      </c>
      <c r="E1574" s="159" t="s">
        <v>29</v>
      </c>
      <c r="F1574" s="159" t="s">
        <v>27</v>
      </c>
      <c r="G1574" s="159" t="s">
        <v>8</v>
      </c>
      <c r="H1574" s="159" t="s">
        <v>33</v>
      </c>
      <c r="I1574" s="178">
        <v>0</v>
      </c>
      <c r="J1574" s="19"/>
    </row>
    <row r="1575" spans="1:10" x14ac:dyDescent="0.25">
      <c r="A1575" s="65" t="str">
        <f t="shared" si="24"/>
        <v>Cohort 201642887Den HaagVrouw23 jaar of ouderTotaalHeeft geen examen behaald</v>
      </c>
      <c r="B1575" s="159" t="s">
        <v>17</v>
      </c>
      <c r="C1575" s="166">
        <v>42887</v>
      </c>
      <c r="D1575" s="159" t="s">
        <v>7</v>
      </c>
      <c r="E1575" s="159" t="s">
        <v>29</v>
      </c>
      <c r="F1575" s="159" t="s">
        <v>27</v>
      </c>
      <c r="G1575" s="159" t="s">
        <v>8</v>
      </c>
      <c r="H1575" s="159" t="s">
        <v>34</v>
      </c>
      <c r="I1575" s="178">
        <v>235</v>
      </c>
      <c r="J1575" s="19"/>
    </row>
    <row r="1576" spans="1:10" x14ac:dyDescent="0.25">
      <c r="A1576" s="65" t="str">
        <f t="shared" si="24"/>
        <v>Cohort 201642887Den HaagVrouw23 jaar of ouderSyriëTotaal</v>
      </c>
      <c r="B1576" s="159" t="s">
        <v>17</v>
      </c>
      <c r="C1576" s="166">
        <v>42887</v>
      </c>
      <c r="D1576" s="159" t="s">
        <v>7</v>
      </c>
      <c r="E1576" s="159" t="s">
        <v>29</v>
      </c>
      <c r="F1576" s="159" t="s">
        <v>27</v>
      </c>
      <c r="G1576" s="159" t="s">
        <v>23</v>
      </c>
      <c r="H1576" s="159" t="s">
        <v>8</v>
      </c>
      <c r="I1576" s="178">
        <v>100</v>
      </c>
      <c r="J1576" s="19"/>
    </row>
    <row r="1577" spans="1:10" x14ac:dyDescent="0.25">
      <c r="A1577" s="65" t="str">
        <f t="shared" si="24"/>
        <v>Cohort 201642887Den HaagVrouw23 jaar of ouderSyriëNT2-examen behaald</v>
      </c>
      <c r="B1577" s="159" t="s">
        <v>17</v>
      </c>
      <c r="C1577" s="166">
        <v>42887</v>
      </c>
      <c r="D1577" s="159" t="s">
        <v>7</v>
      </c>
      <c r="E1577" s="159" t="s">
        <v>29</v>
      </c>
      <c r="F1577" s="159" t="s">
        <v>27</v>
      </c>
      <c r="G1577" s="159" t="s">
        <v>23</v>
      </c>
      <c r="H1577" s="159" t="s">
        <v>32</v>
      </c>
      <c r="I1577" s="178">
        <v>0</v>
      </c>
      <c r="J1577" s="19"/>
    </row>
    <row r="1578" spans="1:10" x14ac:dyDescent="0.25">
      <c r="A1578" s="65" t="str">
        <f t="shared" si="24"/>
        <v>Cohort 201642887Den HaagVrouw23 jaar of ouderSyriëInburgeringsexamen behaald</v>
      </c>
      <c r="B1578" s="159" t="s">
        <v>17</v>
      </c>
      <c r="C1578" s="166">
        <v>42887</v>
      </c>
      <c r="D1578" s="159" t="s">
        <v>7</v>
      </c>
      <c r="E1578" s="159" t="s">
        <v>29</v>
      </c>
      <c r="F1578" s="159" t="s">
        <v>27</v>
      </c>
      <c r="G1578" s="159" t="s">
        <v>23</v>
      </c>
      <c r="H1578" s="159" t="s">
        <v>33</v>
      </c>
      <c r="I1578" s="178">
        <v>0</v>
      </c>
      <c r="J1578" s="19"/>
    </row>
    <row r="1579" spans="1:10" x14ac:dyDescent="0.25">
      <c r="A1579" s="65" t="str">
        <f t="shared" si="24"/>
        <v>Cohort 201642887Den HaagVrouw23 jaar of ouderSyriëHeeft geen examen behaald</v>
      </c>
      <c r="B1579" s="159" t="s">
        <v>17</v>
      </c>
      <c r="C1579" s="166">
        <v>42887</v>
      </c>
      <c r="D1579" s="159" t="s">
        <v>7</v>
      </c>
      <c r="E1579" s="159" t="s">
        <v>29</v>
      </c>
      <c r="F1579" s="159" t="s">
        <v>27</v>
      </c>
      <c r="G1579" s="159" t="s">
        <v>23</v>
      </c>
      <c r="H1579" s="159" t="s">
        <v>34</v>
      </c>
      <c r="I1579" s="178">
        <v>100</v>
      </c>
      <c r="J1579" s="19"/>
    </row>
    <row r="1580" spans="1:10" x14ac:dyDescent="0.25">
      <c r="A1580" s="65" t="str">
        <f t="shared" si="24"/>
        <v>Cohort 201642887Den HaagVrouw23 jaar of ouderEritreaTotaal</v>
      </c>
      <c r="B1580" s="159" t="s">
        <v>17</v>
      </c>
      <c r="C1580" s="166">
        <v>42887</v>
      </c>
      <c r="D1580" s="159" t="s">
        <v>7</v>
      </c>
      <c r="E1580" s="159" t="s">
        <v>29</v>
      </c>
      <c r="F1580" s="159" t="s">
        <v>27</v>
      </c>
      <c r="G1580" s="159" t="s">
        <v>24</v>
      </c>
      <c r="H1580" s="159" t="s">
        <v>8</v>
      </c>
      <c r="I1580" s="178">
        <v>95</v>
      </c>
      <c r="J1580" s="19"/>
    </row>
    <row r="1581" spans="1:10" x14ac:dyDescent="0.25">
      <c r="A1581" s="65" t="str">
        <f t="shared" si="24"/>
        <v>Cohort 201642887Den HaagVrouw23 jaar of ouderEritreaNT2-examen behaald</v>
      </c>
      <c r="B1581" s="159" t="s">
        <v>17</v>
      </c>
      <c r="C1581" s="166">
        <v>42887</v>
      </c>
      <c r="D1581" s="159" t="s">
        <v>7</v>
      </c>
      <c r="E1581" s="159" t="s">
        <v>29</v>
      </c>
      <c r="F1581" s="159" t="s">
        <v>27</v>
      </c>
      <c r="G1581" s="159" t="s">
        <v>24</v>
      </c>
      <c r="H1581" s="159" t="s">
        <v>32</v>
      </c>
      <c r="I1581" s="178">
        <v>0</v>
      </c>
      <c r="J1581" s="19"/>
    </row>
    <row r="1582" spans="1:10" x14ac:dyDescent="0.25">
      <c r="A1582" s="65" t="str">
        <f t="shared" si="24"/>
        <v>Cohort 201642887Den HaagVrouw23 jaar of ouderEritreaInburgeringsexamen behaald</v>
      </c>
      <c r="B1582" s="159" t="s">
        <v>17</v>
      </c>
      <c r="C1582" s="166">
        <v>42887</v>
      </c>
      <c r="D1582" s="159" t="s">
        <v>7</v>
      </c>
      <c r="E1582" s="159" t="s">
        <v>29</v>
      </c>
      <c r="F1582" s="159" t="s">
        <v>27</v>
      </c>
      <c r="G1582" s="159" t="s">
        <v>24</v>
      </c>
      <c r="H1582" s="159" t="s">
        <v>33</v>
      </c>
      <c r="I1582" s="178">
        <v>0</v>
      </c>
      <c r="J1582" s="19"/>
    </row>
    <row r="1583" spans="1:10" x14ac:dyDescent="0.25">
      <c r="A1583" s="65" t="str">
        <f t="shared" si="24"/>
        <v>Cohort 201642887Den HaagVrouw23 jaar of ouderEritreaHeeft geen examen behaald</v>
      </c>
      <c r="B1583" s="159" t="s">
        <v>17</v>
      </c>
      <c r="C1583" s="166">
        <v>42887</v>
      </c>
      <c r="D1583" s="159" t="s">
        <v>7</v>
      </c>
      <c r="E1583" s="159" t="s">
        <v>29</v>
      </c>
      <c r="F1583" s="159" t="s">
        <v>27</v>
      </c>
      <c r="G1583" s="159" t="s">
        <v>24</v>
      </c>
      <c r="H1583" s="159" t="s">
        <v>34</v>
      </c>
      <c r="I1583" s="178">
        <v>95</v>
      </c>
      <c r="J1583" s="19"/>
    </row>
    <row r="1584" spans="1:10" x14ac:dyDescent="0.25">
      <c r="A1584" s="65" t="str">
        <f t="shared" si="24"/>
        <v>Cohort 201642887Den HaagVrouw23 jaar of ouderOverigTotaal</v>
      </c>
      <c r="B1584" s="159" t="s">
        <v>17</v>
      </c>
      <c r="C1584" s="166">
        <v>42887</v>
      </c>
      <c r="D1584" s="159" t="s">
        <v>7</v>
      </c>
      <c r="E1584" s="159" t="s">
        <v>29</v>
      </c>
      <c r="F1584" s="159" t="s">
        <v>27</v>
      </c>
      <c r="G1584" s="159" t="s">
        <v>25</v>
      </c>
      <c r="H1584" s="159" t="s">
        <v>8</v>
      </c>
      <c r="I1584" s="178">
        <v>35</v>
      </c>
      <c r="J1584" s="19"/>
    </row>
    <row r="1585" spans="1:10" x14ac:dyDescent="0.25">
      <c r="A1585" s="65" t="str">
        <f t="shared" si="24"/>
        <v>Cohort 201642887Den HaagVrouw23 jaar of ouderOverigNT2-examen behaald</v>
      </c>
      <c r="B1585" s="159" t="s">
        <v>17</v>
      </c>
      <c r="C1585" s="166">
        <v>42887</v>
      </c>
      <c r="D1585" s="159" t="s">
        <v>7</v>
      </c>
      <c r="E1585" s="159" t="s">
        <v>29</v>
      </c>
      <c r="F1585" s="159" t="s">
        <v>27</v>
      </c>
      <c r="G1585" s="159" t="s">
        <v>25</v>
      </c>
      <c r="H1585" s="159" t="s">
        <v>32</v>
      </c>
      <c r="I1585" s="178">
        <v>0</v>
      </c>
      <c r="J1585" s="19"/>
    </row>
    <row r="1586" spans="1:10" x14ac:dyDescent="0.25">
      <c r="A1586" s="65" t="str">
        <f t="shared" si="24"/>
        <v>Cohort 201642887Den HaagVrouw23 jaar of ouderOverigInburgeringsexamen behaald</v>
      </c>
      <c r="B1586" s="159" t="s">
        <v>17</v>
      </c>
      <c r="C1586" s="166">
        <v>42887</v>
      </c>
      <c r="D1586" s="159" t="s">
        <v>7</v>
      </c>
      <c r="E1586" s="159" t="s">
        <v>29</v>
      </c>
      <c r="F1586" s="159" t="s">
        <v>27</v>
      </c>
      <c r="G1586" s="159" t="s">
        <v>25</v>
      </c>
      <c r="H1586" s="159" t="s">
        <v>33</v>
      </c>
      <c r="I1586" s="178">
        <v>0</v>
      </c>
      <c r="J1586" s="19"/>
    </row>
    <row r="1587" spans="1:10" x14ac:dyDescent="0.25">
      <c r="A1587" s="65" t="str">
        <f t="shared" si="24"/>
        <v>Cohort 201642887Den HaagVrouw23 jaar of ouderOverigHeeft geen examen behaald</v>
      </c>
      <c r="B1587" s="159" t="s">
        <v>17</v>
      </c>
      <c r="C1587" s="166">
        <v>42887</v>
      </c>
      <c r="D1587" s="159" t="s">
        <v>7</v>
      </c>
      <c r="E1587" s="159" t="s">
        <v>29</v>
      </c>
      <c r="F1587" s="159" t="s">
        <v>27</v>
      </c>
      <c r="G1587" s="159" t="s">
        <v>25</v>
      </c>
      <c r="H1587" s="159" t="s">
        <v>34</v>
      </c>
      <c r="I1587" s="178">
        <v>35</v>
      </c>
      <c r="J1587" s="19"/>
    </row>
    <row r="1588" spans="1:10" x14ac:dyDescent="0.25">
      <c r="A1588" s="65" t="str">
        <f t="shared" si="24"/>
        <v>Cohort 201642887G4 (exclusief Den Haag)TotaalTotaalTotaalTotaal</v>
      </c>
      <c r="B1588" s="159" t="s">
        <v>17</v>
      </c>
      <c r="C1588" s="166">
        <v>42887</v>
      </c>
      <c r="D1588" s="159" t="s">
        <v>15</v>
      </c>
      <c r="E1588" s="159" t="s">
        <v>8</v>
      </c>
      <c r="F1588" s="159" t="s">
        <v>8</v>
      </c>
      <c r="G1588" s="159" t="s">
        <v>8</v>
      </c>
      <c r="H1588" s="159" t="s">
        <v>8</v>
      </c>
      <c r="I1588" s="178">
        <v>2940</v>
      </c>
      <c r="J1588" s="19"/>
    </row>
    <row r="1589" spans="1:10" x14ac:dyDescent="0.25">
      <c r="A1589" s="65" t="str">
        <f t="shared" si="24"/>
        <v>Cohort 201642887G4 (exclusief Den Haag)TotaalTotaalTotaalNT2-examen behaald</v>
      </c>
      <c r="B1589" s="159" t="s">
        <v>17</v>
      </c>
      <c r="C1589" s="166">
        <v>42887</v>
      </c>
      <c r="D1589" s="159" t="s">
        <v>15</v>
      </c>
      <c r="E1589" s="159" t="s">
        <v>8</v>
      </c>
      <c r="F1589" s="159" t="s">
        <v>8</v>
      </c>
      <c r="G1589" s="159" t="s">
        <v>8</v>
      </c>
      <c r="H1589" s="159" t="s">
        <v>32</v>
      </c>
      <c r="I1589" s="178">
        <v>0</v>
      </c>
      <c r="J1589" s="19"/>
    </row>
    <row r="1590" spans="1:10" x14ac:dyDescent="0.25">
      <c r="A1590" s="65" t="str">
        <f t="shared" si="24"/>
        <v>Cohort 201642887G4 (exclusief Den Haag)TotaalTotaalTotaalInburgeringsexamen behaald</v>
      </c>
      <c r="B1590" s="159" t="s">
        <v>17</v>
      </c>
      <c r="C1590" s="166">
        <v>42887</v>
      </c>
      <c r="D1590" s="159" t="s">
        <v>15</v>
      </c>
      <c r="E1590" s="159" t="s">
        <v>8</v>
      </c>
      <c r="F1590" s="159" t="s">
        <v>8</v>
      </c>
      <c r="G1590" s="159" t="s">
        <v>8</v>
      </c>
      <c r="H1590" s="159" t="s">
        <v>33</v>
      </c>
      <c r="I1590" s="178">
        <v>5</v>
      </c>
      <c r="J1590" s="19"/>
    </row>
    <row r="1591" spans="1:10" x14ac:dyDescent="0.25">
      <c r="A1591" s="65" t="str">
        <f t="shared" si="24"/>
        <v>Cohort 201642887G4 (exclusief Den Haag)TotaalTotaalTotaalHeeft geen examen behaald</v>
      </c>
      <c r="B1591" s="159" t="s">
        <v>17</v>
      </c>
      <c r="C1591" s="166">
        <v>42887</v>
      </c>
      <c r="D1591" s="159" t="s">
        <v>15</v>
      </c>
      <c r="E1591" s="159" t="s">
        <v>8</v>
      </c>
      <c r="F1591" s="159" t="s">
        <v>8</v>
      </c>
      <c r="G1591" s="159" t="s">
        <v>8</v>
      </c>
      <c r="H1591" s="159" t="s">
        <v>34</v>
      </c>
      <c r="I1591" s="178">
        <v>2935</v>
      </c>
      <c r="J1591" s="19"/>
    </row>
    <row r="1592" spans="1:10" x14ac:dyDescent="0.25">
      <c r="A1592" s="65" t="str">
        <f t="shared" si="24"/>
        <v>Cohort 201642887G4 (exclusief Den Haag)TotaalTotaalSyriëTotaal</v>
      </c>
      <c r="B1592" s="159" t="s">
        <v>17</v>
      </c>
      <c r="C1592" s="166">
        <v>42887</v>
      </c>
      <c r="D1592" s="159" t="s">
        <v>15</v>
      </c>
      <c r="E1592" s="159" t="s">
        <v>8</v>
      </c>
      <c r="F1592" s="159" t="s">
        <v>8</v>
      </c>
      <c r="G1592" s="159" t="s">
        <v>23</v>
      </c>
      <c r="H1592" s="159" t="s">
        <v>8</v>
      </c>
      <c r="I1592" s="178">
        <v>1750</v>
      </c>
      <c r="J1592" s="19"/>
    </row>
    <row r="1593" spans="1:10" x14ac:dyDescent="0.25">
      <c r="A1593" s="65" t="str">
        <f t="shared" si="24"/>
        <v>Cohort 201642887G4 (exclusief Den Haag)TotaalTotaalSyriëNT2-examen behaald</v>
      </c>
      <c r="B1593" s="159" t="s">
        <v>17</v>
      </c>
      <c r="C1593" s="166">
        <v>42887</v>
      </c>
      <c r="D1593" s="159" t="s">
        <v>15</v>
      </c>
      <c r="E1593" s="159" t="s">
        <v>8</v>
      </c>
      <c r="F1593" s="159" t="s">
        <v>8</v>
      </c>
      <c r="G1593" s="159" t="s">
        <v>23</v>
      </c>
      <c r="H1593" s="159" t="s">
        <v>32</v>
      </c>
      <c r="I1593" s="178">
        <v>0</v>
      </c>
      <c r="J1593" s="19"/>
    </row>
    <row r="1594" spans="1:10" x14ac:dyDescent="0.25">
      <c r="A1594" s="65" t="str">
        <f t="shared" si="24"/>
        <v>Cohort 201642887G4 (exclusief Den Haag)TotaalTotaalSyriëInburgeringsexamen behaald</v>
      </c>
      <c r="B1594" s="159" t="s">
        <v>17</v>
      </c>
      <c r="C1594" s="166">
        <v>42887</v>
      </c>
      <c r="D1594" s="159" t="s">
        <v>15</v>
      </c>
      <c r="E1594" s="159" t="s">
        <v>8</v>
      </c>
      <c r="F1594" s="159" t="s">
        <v>8</v>
      </c>
      <c r="G1594" s="159" t="s">
        <v>23</v>
      </c>
      <c r="H1594" s="159" t="s">
        <v>33</v>
      </c>
      <c r="I1594" s="178">
        <v>5</v>
      </c>
      <c r="J1594" s="19"/>
    </row>
    <row r="1595" spans="1:10" x14ac:dyDescent="0.25">
      <c r="A1595" s="65" t="str">
        <f t="shared" si="24"/>
        <v>Cohort 201642887G4 (exclusief Den Haag)TotaalTotaalSyriëHeeft geen examen behaald</v>
      </c>
      <c r="B1595" s="159" t="s">
        <v>17</v>
      </c>
      <c r="C1595" s="166">
        <v>42887</v>
      </c>
      <c r="D1595" s="159" t="s">
        <v>15</v>
      </c>
      <c r="E1595" s="159" t="s">
        <v>8</v>
      </c>
      <c r="F1595" s="159" t="s">
        <v>8</v>
      </c>
      <c r="G1595" s="159" t="s">
        <v>23</v>
      </c>
      <c r="H1595" s="159" t="s">
        <v>34</v>
      </c>
      <c r="I1595" s="178">
        <v>1745</v>
      </c>
      <c r="J1595" s="19"/>
    </row>
    <row r="1596" spans="1:10" x14ac:dyDescent="0.25">
      <c r="A1596" s="65" t="str">
        <f t="shared" si="24"/>
        <v>Cohort 201642887G4 (exclusief Den Haag)TotaalTotaalEritreaTotaal</v>
      </c>
      <c r="B1596" s="159" t="s">
        <v>17</v>
      </c>
      <c r="C1596" s="166">
        <v>42887</v>
      </c>
      <c r="D1596" s="159" t="s">
        <v>15</v>
      </c>
      <c r="E1596" s="159" t="s">
        <v>8</v>
      </c>
      <c r="F1596" s="159" t="s">
        <v>8</v>
      </c>
      <c r="G1596" s="159" t="s">
        <v>24</v>
      </c>
      <c r="H1596" s="159" t="s">
        <v>8</v>
      </c>
      <c r="I1596" s="178">
        <v>675</v>
      </c>
      <c r="J1596" s="19"/>
    </row>
    <row r="1597" spans="1:10" x14ac:dyDescent="0.25">
      <c r="A1597" s="65" t="str">
        <f t="shared" si="24"/>
        <v>Cohort 201642887G4 (exclusief Den Haag)TotaalTotaalEritreaNT2-examen behaald</v>
      </c>
      <c r="B1597" s="159" t="s">
        <v>17</v>
      </c>
      <c r="C1597" s="166">
        <v>42887</v>
      </c>
      <c r="D1597" s="159" t="s">
        <v>15</v>
      </c>
      <c r="E1597" s="159" t="s">
        <v>8</v>
      </c>
      <c r="F1597" s="159" t="s">
        <v>8</v>
      </c>
      <c r="G1597" s="159" t="s">
        <v>24</v>
      </c>
      <c r="H1597" s="159" t="s">
        <v>32</v>
      </c>
      <c r="I1597" s="178">
        <v>0</v>
      </c>
      <c r="J1597" s="19"/>
    </row>
    <row r="1598" spans="1:10" x14ac:dyDescent="0.25">
      <c r="A1598" s="65" t="str">
        <f t="shared" si="24"/>
        <v>Cohort 201642887G4 (exclusief Den Haag)TotaalTotaalEritreaInburgeringsexamen behaald</v>
      </c>
      <c r="B1598" s="159" t="s">
        <v>17</v>
      </c>
      <c r="C1598" s="166">
        <v>42887</v>
      </c>
      <c r="D1598" s="159" t="s">
        <v>15</v>
      </c>
      <c r="E1598" s="159" t="s">
        <v>8</v>
      </c>
      <c r="F1598" s="159" t="s">
        <v>8</v>
      </c>
      <c r="G1598" s="159" t="s">
        <v>24</v>
      </c>
      <c r="H1598" s="159" t="s">
        <v>33</v>
      </c>
      <c r="I1598" s="178">
        <v>0</v>
      </c>
      <c r="J1598" s="19"/>
    </row>
    <row r="1599" spans="1:10" x14ac:dyDescent="0.25">
      <c r="A1599" s="65" t="str">
        <f t="shared" si="24"/>
        <v>Cohort 201642887G4 (exclusief Den Haag)TotaalTotaalEritreaHeeft geen examen behaald</v>
      </c>
      <c r="B1599" s="159" t="s">
        <v>17</v>
      </c>
      <c r="C1599" s="166">
        <v>42887</v>
      </c>
      <c r="D1599" s="159" t="s">
        <v>15</v>
      </c>
      <c r="E1599" s="159" t="s">
        <v>8</v>
      </c>
      <c r="F1599" s="159" t="s">
        <v>8</v>
      </c>
      <c r="G1599" s="159" t="s">
        <v>24</v>
      </c>
      <c r="H1599" s="159" t="s">
        <v>34</v>
      </c>
      <c r="I1599" s="178">
        <v>675</v>
      </c>
      <c r="J1599" s="19"/>
    </row>
    <row r="1600" spans="1:10" x14ac:dyDescent="0.25">
      <c r="A1600" s="65" t="str">
        <f t="shared" si="24"/>
        <v>Cohort 201642887G4 (exclusief Den Haag)TotaalTotaalOverigTotaal</v>
      </c>
      <c r="B1600" s="159" t="s">
        <v>17</v>
      </c>
      <c r="C1600" s="166">
        <v>42887</v>
      </c>
      <c r="D1600" s="159" t="s">
        <v>15</v>
      </c>
      <c r="E1600" s="159" t="s">
        <v>8</v>
      </c>
      <c r="F1600" s="159" t="s">
        <v>8</v>
      </c>
      <c r="G1600" s="159" t="s">
        <v>25</v>
      </c>
      <c r="H1600" s="159" t="s">
        <v>8</v>
      </c>
      <c r="I1600" s="178">
        <v>515</v>
      </c>
      <c r="J1600" s="19"/>
    </row>
    <row r="1601" spans="1:10" x14ac:dyDescent="0.25">
      <c r="A1601" s="65" t="str">
        <f t="shared" si="24"/>
        <v>Cohort 201642887G4 (exclusief Den Haag)TotaalTotaalOverigNT2-examen behaald</v>
      </c>
      <c r="B1601" s="159" t="s">
        <v>17</v>
      </c>
      <c r="C1601" s="166">
        <v>42887</v>
      </c>
      <c r="D1601" s="159" t="s">
        <v>15</v>
      </c>
      <c r="E1601" s="159" t="s">
        <v>8</v>
      </c>
      <c r="F1601" s="159" t="s">
        <v>8</v>
      </c>
      <c r="G1601" s="159" t="s">
        <v>25</v>
      </c>
      <c r="H1601" s="159" t="s">
        <v>32</v>
      </c>
      <c r="I1601" s="178">
        <v>0</v>
      </c>
      <c r="J1601" s="19"/>
    </row>
    <row r="1602" spans="1:10" x14ac:dyDescent="0.25">
      <c r="A1602" s="65" t="str">
        <f t="shared" si="24"/>
        <v>Cohort 201642887G4 (exclusief Den Haag)TotaalTotaalOverigInburgeringsexamen behaald</v>
      </c>
      <c r="B1602" s="159" t="s">
        <v>17</v>
      </c>
      <c r="C1602" s="166">
        <v>42887</v>
      </c>
      <c r="D1602" s="159" t="s">
        <v>15</v>
      </c>
      <c r="E1602" s="159" t="s">
        <v>8</v>
      </c>
      <c r="F1602" s="159" t="s">
        <v>8</v>
      </c>
      <c r="G1602" s="159" t="s">
        <v>25</v>
      </c>
      <c r="H1602" s="159" t="s">
        <v>33</v>
      </c>
      <c r="I1602" s="178">
        <v>0</v>
      </c>
      <c r="J1602" s="19"/>
    </row>
    <row r="1603" spans="1:10" x14ac:dyDescent="0.25">
      <c r="A1603" s="65" t="str">
        <f t="shared" si="24"/>
        <v>Cohort 201642887G4 (exclusief Den Haag)TotaalTotaalOverigHeeft geen examen behaald</v>
      </c>
      <c r="B1603" s="159" t="s">
        <v>17</v>
      </c>
      <c r="C1603" s="166">
        <v>42887</v>
      </c>
      <c r="D1603" s="159" t="s">
        <v>15</v>
      </c>
      <c r="E1603" s="159" t="s">
        <v>8</v>
      </c>
      <c r="F1603" s="159" t="s">
        <v>8</v>
      </c>
      <c r="G1603" s="159" t="s">
        <v>25</v>
      </c>
      <c r="H1603" s="159" t="s">
        <v>34</v>
      </c>
      <c r="I1603" s="178">
        <v>510</v>
      </c>
      <c r="J1603" s="19"/>
    </row>
    <row r="1604" spans="1:10" x14ac:dyDescent="0.25">
      <c r="A1604" s="65" t="str">
        <f t="shared" si="24"/>
        <v>Cohort 201642887G4 (exclusief Den Haag)Totaal0 tot 23 jaarTotaalTotaal</v>
      </c>
      <c r="B1604" s="159" t="s">
        <v>17</v>
      </c>
      <c r="C1604" s="166">
        <v>42887</v>
      </c>
      <c r="D1604" s="159" t="s">
        <v>15</v>
      </c>
      <c r="E1604" s="159" t="s">
        <v>8</v>
      </c>
      <c r="F1604" s="159" t="s">
        <v>26</v>
      </c>
      <c r="G1604" s="159" t="s">
        <v>8</v>
      </c>
      <c r="H1604" s="159" t="s">
        <v>8</v>
      </c>
      <c r="I1604" s="178">
        <v>455</v>
      </c>
      <c r="J1604" s="19"/>
    </row>
    <row r="1605" spans="1:10" x14ac:dyDescent="0.25">
      <c r="A1605" s="65" t="str">
        <f t="shared" ref="A1605:A1668" si="25">B1605&amp;C1605&amp;D1605&amp;E1605&amp;F1605&amp;G1605&amp;H1605</f>
        <v>Cohort 201642887G4 (exclusief Den Haag)Totaal0 tot 23 jaarTotaalNT2-examen behaald</v>
      </c>
      <c r="B1605" s="159" t="s">
        <v>17</v>
      </c>
      <c r="C1605" s="166">
        <v>42887</v>
      </c>
      <c r="D1605" s="159" t="s">
        <v>15</v>
      </c>
      <c r="E1605" s="159" t="s">
        <v>8</v>
      </c>
      <c r="F1605" s="159" t="s">
        <v>26</v>
      </c>
      <c r="G1605" s="159" t="s">
        <v>8</v>
      </c>
      <c r="H1605" s="159" t="s">
        <v>32</v>
      </c>
      <c r="I1605" s="178">
        <v>0</v>
      </c>
      <c r="J1605" s="19"/>
    </row>
    <row r="1606" spans="1:10" x14ac:dyDescent="0.25">
      <c r="A1606" s="65" t="str">
        <f t="shared" si="25"/>
        <v>Cohort 201642887G4 (exclusief Den Haag)Totaal0 tot 23 jaarTotaalInburgeringsexamen behaald</v>
      </c>
      <c r="B1606" s="159" t="s">
        <v>17</v>
      </c>
      <c r="C1606" s="166">
        <v>42887</v>
      </c>
      <c r="D1606" s="159" t="s">
        <v>15</v>
      </c>
      <c r="E1606" s="159" t="s">
        <v>8</v>
      </c>
      <c r="F1606" s="159" t="s">
        <v>26</v>
      </c>
      <c r="G1606" s="159" t="s">
        <v>8</v>
      </c>
      <c r="H1606" s="159" t="s">
        <v>33</v>
      </c>
      <c r="I1606" s="178">
        <v>0</v>
      </c>
      <c r="J1606" s="19"/>
    </row>
    <row r="1607" spans="1:10" x14ac:dyDescent="0.25">
      <c r="A1607" s="65" t="str">
        <f t="shared" si="25"/>
        <v>Cohort 201642887G4 (exclusief Den Haag)Totaal0 tot 23 jaarTotaalHeeft geen examen behaald</v>
      </c>
      <c r="B1607" s="159" t="s">
        <v>17</v>
      </c>
      <c r="C1607" s="166">
        <v>42887</v>
      </c>
      <c r="D1607" s="159" t="s">
        <v>15</v>
      </c>
      <c r="E1607" s="159" t="s">
        <v>8</v>
      </c>
      <c r="F1607" s="159" t="s">
        <v>26</v>
      </c>
      <c r="G1607" s="159" t="s">
        <v>8</v>
      </c>
      <c r="H1607" s="159" t="s">
        <v>34</v>
      </c>
      <c r="I1607" s="178">
        <v>455</v>
      </c>
      <c r="J1607" s="19"/>
    </row>
    <row r="1608" spans="1:10" x14ac:dyDescent="0.25">
      <c r="A1608" s="65" t="str">
        <f t="shared" si="25"/>
        <v>Cohort 201642887G4 (exclusief Den Haag)Totaal0 tot 23 jaarSyriëTotaal</v>
      </c>
      <c r="B1608" s="159" t="s">
        <v>17</v>
      </c>
      <c r="C1608" s="166">
        <v>42887</v>
      </c>
      <c r="D1608" s="159" t="s">
        <v>15</v>
      </c>
      <c r="E1608" s="159" t="s">
        <v>8</v>
      </c>
      <c r="F1608" s="159" t="s">
        <v>26</v>
      </c>
      <c r="G1608" s="159" t="s">
        <v>23</v>
      </c>
      <c r="H1608" s="159" t="s">
        <v>8</v>
      </c>
      <c r="I1608" s="178">
        <v>280</v>
      </c>
      <c r="J1608" s="19"/>
    </row>
    <row r="1609" spans="1:10" x14ac:dyDescent="0.25">
      <c r="A1609" s="65" t="str">
        <f t="shared" si="25"/>
        <v>Cohort 201642887G4 (exclusief Den Haag)Totaal0 tot 23 jaarSyriëNT2-examen behaald</v>
      </c>
      <c r="B1609" s="159" t="s">
        <v>17</v>
      </c>
      <c r="C1609" s="166">
        <v>42887</v>
      </c>
      <c r="D1609" s="159" t="s">
        <v>15</v>
      </c>
      <c r="E1609" s="159" t="s">
        <v>8</v>
      </c>
      <c r="F1609" s="159" t="s">
        <v>26</v>
      </c>
      <c r="G1609" s="159" t="s">
        <v>23</v>
      </c>
      <c r="H1609" s="159" t="s">
        <v>32</v>
      </c>
      <c r="I1609" s="178">
        <v>0</v>
      </c>
      <c r="J1609" s="19"/>
    </row>
    <row r="1610" spans="1:10" x14ac:dyDescent="0.25">
      <c r="A1610" s="65" t="str">
        <f t="shared" si="25"/>
        <v>Cohort 201642887G4 (exclusief Den Haag)Totaal0 tot 23 jaarSyriëInburgeringsexamen behaald</v>
      </c>
      <c r="B1610" s="159" t="s">
        <v>17</v>
      </c>
      <c r="C1610" s="166">
        <v>42887</v>
      </c>
      <c r="D1610" s="159" t="s">
        <v>15</v>
      </c>
      <c r="E1610" s="159" t="s">
        <v>8</v>
      </c>
      <c r="F1610" s="159" t="s">
        <v>26</v>
      </c>
      <c r="G1610" s="159" t="s">
        <v>23</v>
      </c>
      <c r="H1610" s="159" t="s">
        <v>33</v>
      </c>
      <c r="I1610" s="178">
        <v>0</v>
      </c>
      <c r="J1610" s="19"/>
    </row>
    <row r="1611" spans="1:10" x14ac:dyDescent="0.25">
      <c r="A1611" s="65" t="str">
        <f t="shared" si="25"/>
        <v>Cohort 201642887G4 (exclusief Den Haag)Totaal0 tot 23 jaarSyriëHeeft geen examen behaald</v>
      </c>
      <c r="B1611" s="159" t="s">
        <v>17</v>
      </c>
      <c r="C1611" s="166">
        <v>42887</v>
      </c>
      <c r="D1611" s="159" t="s">
        <v>15</v>
      </c>
      <c r="E1611" s="159" t="s">
        <v>8</v>
      </c>
      <c r="F1611" s="159" t="s">
        <v>26</v>
      </c>
      <c r="G1611" s="159" t="s">
        <v>23</v>
      </c>
      <c r="H1611" s="159" t="s">
        <v>34</v>
      </c>
      <c r="I1611" s="178">
        <v>280</v>
      </c>
      <c r="J1611" s="19"/>
    </row>
    <row r="1612" spans="1:10" x14ac:dyDescent="0.25">
      <c r="A1612" s="65" t="str">
        <f t="shared" si="25"/>
        <v>Cohort 201642887G4 (exclusief Den Haag)Totaal0 tot 23 jaarEritreaTotaal</v>
      </c>
      <c r="B1612" s="159" t="s">
        <v>17</v>
      </c>
      <c r="C1612" s="166">
        <v>42887</v>
      </c>
      <c r="D1612" s="159" t="s">
        <v>15</v>
      </c>
      <c r="E1612" s="159" t="s">
        <v>8</v>
      </c>
      <c r="F1612" s="159" t="s">
        <v>26</v>
      </c>
      <c r="G1612" s="159" t="s">
        <v>24</v>
      </c>
      <c r="H1612" s="159" t="s">
        <v>8</v>
      </c>
      <c r="I1612" s="178">
        <v>115</v>
      </c>
      <c r="J1612" s="19"/>
    </row>
    <row r="1613" spans="1:10" x14ac:dyDescent="0.25">
      <c r="A1613" s="65" t="str">
        <f t="shared" si="25"/>
        <v>Cohort 201642887G4 (exclusief Den Haag)Totaal0 tot 23 jaarEritreaNT2-examen behaald</v>
      </c>
      <c r="B1613" s="159" t="s">
        <v>17</v>
      </c>
      <c r="C1613" s="166">
        <v>42887</v>
      </c>
      <c r="D1613" s="159" t="s">
        <v>15</v>
      </c>
      <c r="E1613" s="159" t="s">
        <v>8</v>
      </c>
      <c r="F1613" s="159" t="s">
        <v>26</v>
      </c>
      <c r="G1613" s="159" t="s">
        <v>24</v>
      </c>
      <c r="H1613" s="159" t="s">
        <v>32</v>
      </c>
      <c r="I1613" s="178">
        <v>0</v>
      </c>
      <c r="J1613" s="19"/>
    </row>
    <row r="1614" spans="1:10" x14ac:dyDescent="0.25">
      <c r="A1614" s="65" t="str">
        <f t="shared" si="25"/>
        <v>Cohort 201642887G4 (exclusief Den Haag)Totaal0 tot 23 jaarEritreaInburgeringsexamen behaald</v>
      </c>
      <c r="B1614" s="159" t="s">
        <v>17</v>
      </c>
      <c r="C1614" s="166">
        <v>42887</v>
      </c>
      <c r="D1614" s="159" t="s">
        <v>15</v>
      </c>
      <c r="E1614" s="159" t="s">
        <v>8</v>
      </c>
      <c r="F1614" s="159" t="s">
        <v>26</v>
      </c>
      <c r="G1614" s="159" t="s">
        <v>24</v>
      </c>
      <c r="H1614" s="159" t="s">
        <v>33</v>
      </c>
      <c r="I1614" s="178">
        <v>0</v>
      </c>
      <c r="J1614" s="19"/>
    </row>
    <row r="1615" spans="1:10" x14ac:dyDescent="0.25">
      <c r="A1615" s="65" t="str">
        <f t="shared" si="25"/>
        <v>Cohort 201642887G4 (exclusief Den Haag)Totaal0 tot 23 jaarEritreaHeeft geen examen behaald</v>
      </c>
      <c r="B1615" s="159" t="s">
        <v>17</v>
      </c>
      <c r="C1615" s="166">
        <v>42887</v>
      </c>
      <c r="D1615" s="159" t="s">
        <v>15</v>
      </c>
      <c r="E1615" s="159" t="s">
        <v>8</v>
      </c>
      <c r="F1615" s="159" t="s">
        <v>26</v>
      </c>
      <c r="G1615" s="159" t="s">
        <v>24</v>
      </c>
      <c r="H1615" s="159" t="s">
        <v>34</v>
      </c>
      <c r="I1615" s="178">
        <v>115</v>
      </c>
      <c r="J1615" s="19"/>
    </row>
    <row r="1616" spans="1:10" x14ac:dyDescent="0.25">
      <c r="A1616" s="65" t="str">
        <f t="shared" si="25"/>
        <v>Cohort 201642887G4 (exclusief Den Haag)Totaal0 tot 23 jaarOverigTotaal</v>
      </c>
      <c r="B1616" s="159" t="s">
        <v>17</v>
      </c>
      <c r="C1616" s="166">
        <v>42887</v>
      </c>
      <c r="D1616" s="159" t="s">
        <v>15</v>
      </c>
      <c r="E1616" s="159" t="s">
        <v>8</v>
      </c>
      <c r="F1616" s="159" t="s">
        <v>26</v>
      </c>
      <c r="G1616" s="159" t="s">
        <v>25</v>
      </c>
      <c r="H1616" s="159" t="s">
        <v>8</v>
      </c>
      <c r="I1616" s="178">
        <v>60</v>
      </c>
      <c r="J1616" s="19"/>
    </row>
    <row r="1617" spans="1:10" x14ac:dyDescent="0.25">
      <c r="A1617" s="65" t="str">
        <f t="shared" si="25"/>
        <v>Cohort 201642887G4 (exclusief Den Haag)Totaal0 tot 23 jaarOverigNT2-examen behaald</v>
      </c>
      <c r="B1617" s="159" t="s">
        <v>17</v>
      </c>
      <c r="C1617" s="166">
        <v>42887</v>
      </c>
      <c r="D1617" s="159" t="s">
        <v>15</v>
      </c>
      <c r="E1617" s="159" t="s">
        <v>8</v>
      </c>
      <c r="F1617" s="159" t="s">
        <v>26</v>
      </c>
      <c r="G1617" s="159" t="s">
        <v>25</v>
      </c>
      <c r="H1617" s="159" t="s">
        <v>32</v>
      </c>
      <c r="I1617" s="178">
        <v>0</v>
      </c>
      <c r="J1617" s="19"/>
    </row>
    <row r="1618" spans="1:10" x14ac:dyDescent="0.25">
      <c r="A1618" s="65" t="str">
        <f t="shared" si="25"/>
        <v>Cohort 201642887G4 (exclusief Den Haag)Totaal0 tot 23 jaarOverigInburgeringsexamen behaald</v>
      </c>
      <c r="B1618" s="159" t="s">
        <v>17</v>
      </c>
      <c r="C1618" s="166">
        <v>42887</v>
      </c>
      <c r="D1618" s="159" t="s">
        <v>15</v>
      </c>
      <c r="E1618" s="159" t="s">
        <v>8</v>
      </c>
      <c r="F1618" s="159" t="s">
        <v>26</v>
      </c>
      <c r="G1618" s="159" t="s">
        <v>25</v>
      </c>
      <c r="H1618" s="159" t="s">
        <v>33</v>
      </c>
      <c r="I1618" s="178">
        <v>0</v>
      </c>
      <c r="J1618" s="19"/>
    </row>
    <row r="1619" spans="1:10" x14ac:dyDescent="0.25">
      <c r="A1619" s="65" t="str">
        <f t="shared" si="25"/>
        <v>Cohort 201642887G4 (exclusief Den Haag)Totaal0 tot 23 jaarOverigHeeft geen examen behaald</v>
      </c>
      <c r="B1619" s="159" t="s">
        <v>17</v>
      </c>
      <c r="C1619" s="166">
        <v>42887</v>
      </c>
      <c r="D1619" s="159" t="s">
        <v>15</v>
      </c>
      <c r="E1619" s="159" t="s">
        <v>8</v>
      </c>
      <c r="F1619" s="159" t="s">
        <v>26</v>
      </c>
      <c r="G1619" s="159" t="s">
        <v>25</v>
      </c>
      <c r="H1619" s="159" t="s">
        <v>34</v>
      </c>
      <c r="I1619" s="178">
        <v>60</v>
      </c>
      <c r="J1619" s="19"/>
    </row>
    <row r="1620" spans="1:10" x14ac:dyDescent="0.25">
      <c r="A1620" s="65" t="str">
        <f t="shared" si="25"/>
        <v>Cohort 201642887G4 (exclusief Den Haag)Totaal23 jaar of ouderTotaalTotaal</v>
      </c>
      <c r="B1620" s="159" t="s">
        <v>17</v>
      </c>
      <c r="C1620" s="166">
        <v>42887</v>
      </c>
      <c r="D1620" s="159" t="s">
        <v>15</v>
      </c>
      <c r="E1620" s="159" t="s">
        <v>8</v>
      </c>
      <c r="F1620" s="159" t="s">
        <v>27</v>
      </c>
      <c r="G1620" s="159" t="s">
        <v>8</v>
      </c>
      <c r="H1620" s="159" t="s">
        <v>8</v>
      </c>
      <c r="I1620" s="178">
        <v>2480</v>
      </c>
      <c r="J1620" s="19"/>
    </row>
    <row r="1621" spans="1:10" x14ac:dyDescent="0.25">
      <c r="A1621" s="65" t="str">
        <f t="shared" si="25"/>
        <v>Cohort 201642887G4 (exclusief Den Haag)Totaal23 jaar of ouderTotaalNT2-examen behaald</v>
      </c>
      <c r="B1621" s="159" t="s">
        <v>17</v>
      </c>
      <c r="C1621" s="166">
        <v>42887</v>
      </c>
      <c r="D1621" s="159" t="s">
        <v>15</v>
      </c>
      <c r="E1621" s="159" t="s">
        <v>8</v>
      </c>
      <c r="F1621" s="159" t="s">
        <v>27</v>
      </c>
      <c r="G1621" s="159" t="s">
        <v>8</v>
      </c>
      <c r="H1621" s="159" t="s">
        <v>32</v>
      </c>
      <c r="I1621" s="178">
        <v>0</v>
      </c>
      <c r="J1621" s="19"/>
    </row>
    <row r="1622" spans="1:10" x14ac:dyDescent="0.25">
      <c r="A1622" s="65" t="str">
        <f t="shared" si="25"/>
        <v>Cohort 201642887G4 (exclusief Den Haag)Totaal23 jaar of ouderTotaalInburgeringsexamen behaald</v>
      </c>
      <c r="B1622" s="159" t="s">
        <v>17</v>
      </c>
      <c r="C1622" s="166">
        <v>42887</v>
      </c>
      <c r="D1622" s="159" t="s">
        <v>15</v>
      </c>
      <c r="E1622" s="159" t="s">
        <v>8</v>
      </c>
      <c r="F1622" s="159" t="s">
        <v>27</v>
      </c>
      <c r="G1622" s="159" t="s">
        <v>8</v>
      </c>
      <c r="H1622" s="159" t="s">
        <v>33</v>
      </c>
      <c r="I1622" s="178">
        <v>5</v>
      </c>
      <c r="J1622" s="19"/>
    </row>
    <row r="1623" spans="1:10" x14ac:dyDescent="0.25">
      <c r="A1623" s="65" t="str">
        <f t="shared" si="25"/>
        <v>Cohort 201642887G4 (exclusief Den Haag)Totaal23 jaar of ouderTotaalHeeft geen examen behaald</v>
      </c>
      <c r="B1623" s="159" t="s">
        <v>17</v>
      </c>
      <c r="C1623" s="166">
        <v>42887</v>
      </c>
      <c r="D1623" s="159" t="s">
        <v>15</v>
      </c>
      <c r="E1623" s="159" t="s">
        <v>8</v>
      </c>
      <c r="F1623" s="159" t="s">
        <v>27</v>
      </c>
      <c r="G1623" s="159" t="s">
        <v>8</v>
      </c>
      <c r="H1623" s="159" t="s">
        <v>34</v>
      </c>
      <c r="I1623" s="178">
        <v>2480</v>
      </c>
      <c r="J1623" s="19"/>
    </row>
    <row r="1624" spans="1:10" x14ac:dyDescent="0.25">
      <c r="A1624" s="65" t="str">
        <f t="shared" si="25"/>
        <v>Cohort 201642887G4 (exclusief Den Haag)Totaal23 jaar of ouderSyriëTotaal</v>
      </c>
      <c r="B1624" s="159" t="s">
        <v>17</v>
      </c>
      <c r="C1624" s="166">
        <v>42887</v>
      </c>
      <c r="D1624" s="159" t="s">
        <v>15</v>
      </c>
      <c r="E1624" s="159" t="s">
        <v>8</v>
      </c>
      <c r="F1624" s="159" t="s">
        <v>27</v>
      </c>
      <c r="G1624" s="159" t="s">
        <v>23</v>
      </c>
      <c r="H1624" s="159" t="s">
        <v>8</v>
      </c>
      <c r="I1624" s="178">
        <v>1470</v>
      </c>
      <c r="J1624" s="19"/>
    </row>
    <row r="1625" spans="1:10" x14ac:dyDescent="0.25">
      <c r="A1625" s="65" t="str">
        <f t="shared" si="25"/>
        <v>Cohort 201642887G4 (exclusief Den Haag)Totaal23 jaar of ouderSyriëNT2-examen behaald</v>
      </c>
      <c r="B1625" s="159" t="s">
        <v>17</v>
      </c>
      <c r="C1625" s="166">
        <v>42887</v>
      </c>
      <c r="D1625" s="159" t="s">
        <v>15</v>
      </c>
      <c r="E1625" s="159" t="s">
        <v>8</v>
      </c>
      <c r="F1625" s="159" t="s">
        <v>27</v>
      </c>
      <c r="G1625" s="159" t="s">
        <v>23</v>
      </c>
      <c r="H1625" s="159" t="s">
        <v>32</v>
      </c>
      <c r="I1625" s="178">
        <v>0</v>
      </c>
      <c r="J1625" s="19"/>
    </row>
    <row r="1626" spans="1:10" x14ac:dyDescent="0.25">
      <c r="A1626" s="65" t="str">
        <f t="shared" si="25"/>
        <v>Cohort 201642887G4 (exclusief Den Haag)Totaal23 jaar of ouderSyriëInburgeringsexamen behaald</v>
      </c>
      <c r="B1626" s="159" t="s">
        <v>17</v>
      </c>
      <c r="C1626" s="166">
        <v>42887</v>
      </c>
      <c r="D1626" s="159" t="s">
        <v>15</v>
      </c>
      <c r="E1626" s="159" t="s">
        <v>8</v>
      </c>
      <c r="F1626" s="159" t="s">
        <v>27</v>
      </c>
      <c r="G1626" s="159" t="s">
        <v>23</v>
      </c>
      <c r="H1626" s="159" t="s">
        <v>33</v>
      </c>
      <c r="I1626" s="178">
        <v>0</v>
      </c>
      <c r="J1626" s="19"/>
    </row>
    <row r="1627" spans="1:10" x14ac:dyDescent="0.25">
      <c r="A1627" s="65" t="str">
        <f t="shared" si="25"/>
        <v>Cohort 201642887G4 (exclusief Den Haag)Totaal23 jaar of ouderSyriëHeeft geen examen behaald</v>
      </c>
      <c r="B1627" s="159" t="s">
        <v>17</v>
      </c>
      <c r="C1627" s="166">
        <v>42887</v>
      </c>
      <c r="D1627" s="159" t="s">
        <v>15</v>
      </c>
      <c r="E1627" s="159" t="s">
        <v>8</v>
      </c>
      <c r="F1627" s="159" t="s">
        <v>27</v>
      </c>
      <c r="G1627" s="159" t="s">
        <v>23</v>
      </c>
      <c r="H1627" s="159" t="s">
        <v>34</v>
      </c>
      <c r="I1627" s="178">
        <v>1465</v>
      </c>
      <c r="J1627" s="19"/>
    </row>
    <row r="1628" spans="1:10" x14ac:dyDescent="0.25">
      <c r="A1628" s="65" t="str">
        <f t="shared" si="25"/>
        <v>Cohort 201642887G4 (exclusief Den Haag)Totaal23 jaar of ouderEritreaTotaal</v>
      </c>
      <c r="B1628" s="159" t="s">
        <v>17</v>
      </c>
      <c r="C1628" s="166">
        <v>42887</v>
      </c>
      <c r="D1628" s="159" t="s">
        <v>15</v>
      </c>
      <c r="E1628" s="159" t="s">
        <v>8</v>
      </c>
      <c r="F1628" s="159" t="s">
        <v>27</v>
      </c>
      <c r="G1628" s="159" t="s">
        <v>24</v>
      </c>
      <c r="H1628" s="159" t="s">
        <v>8</v>
      </c>
      <c r="I1628" s="178">
        <v>565</v>
      </c>
      <c r="J1628" s="19"/>
    </row>
    <row r="1629" spans="1:10" x14ac:dyDescent="0.25">
      <c r="A1629" s="65" t="str">
        <f t="shared" si="25"/>
        <v>Cohort 201642887G4 (exclusief Den Haag)Totaal23 jaar of ouderEritreaNT2-examen behaald</v>
      </c>
      <c r="B1629" s="159" t="s">
        <v>17</v>
      </c>
      <c r="C1629" s="166">
        <v>42887</v>
      </c>
      <c r="D1629" s="159" t="s">
        <v>15</v>
      </c>
      <c r="E1629" s="159" t="s">
        <v>8</v>
      </c>
      <c r="F1629" s="159" t="s">
        <v>27</v>
      </c>
      <c r="G1629" s="159" t="s">
        <v>24</v>
      </c>
      <c r="H1629" s="159" t="s">
        <v>32</v>
      </c>
      <c r="I1629" s="178">
        <v>0</v>
      </c>
      <c r="J1629" s="19"/>
    </row>
    <row r="1630" spans="1:10" x14ac:dyDescent="0.25">
      <c r="A1630" s="65" t="str">
        <f t="shared" si="25"/>
        <v>Cohort 201642887G4 (exclusief Den Haag)Totaal23 jaar of ouderEritreaInburgeringsexamen behaald</v>
      </c>
      <c r="B1630" s="159" t="s">
        <v>17</v>
      </c>
      <c r="C1630" s="166">
        <v>42887</v>
      </c>
      <c r="D1630" s="159" t="s">
        <v>15</v>
      </c>
      <c r="E1630" s="159" t="s">
        <v>8</v>
      </c>
      <c r="F1630" s="159" t="s">
        <v>27</v>
      </c>
      <c r="G1630" s="159" t="s">
        <v>24</v>
      </c>
      <c r="H1630" s="159" t="s">
        <v>33</v>
      </c>
      <c r="I1630" s="178">
        <v>0</v>
      </c>
      <c r="J1630" s="19"/>
    </row>
    <row r="1631" spans="1:10" x14ac:dyDescent="0.25">
      <c r="A1631" s="65" t="str">
        <f t="shared" si="25"/>
        <v>Cohort 201642887G4 (exclusief Den Haag)Totaal23 jaar of ouderEritreaHeeft geen examen behaald</v>
      </c>
      <c r="B1631" s="159" t="s">
        <v>17</v>
      </c>
      <c r="C1631" s="166">
        <v>42887</v>
      </c>
      <c r="D1631" s="159" t="s">
        <v>15</v>
      </c>
      <c r="E1631" s="159" t="s">
        <v>8</v>
      </c>
      <c r="F1631" s="159" t="s">
        <v>27</v>
      </c>
      <c r="G1631" s="159" t="s">
        <v>24</v>
      </c>
      <c r="H1631" s="159" t="s">
        <v>34</v>
      </c>
      <c r="I1631" s="178">
        <v>565</v>
      </c>
      <c r="J1631" s="19"/>
    </row>
    <row r="1632" spans="1:10" x14ac:dyDescent="0.25">
      <c r="A1632" s="65" t="str">
        <f t="shared" si="25"/>
        <v>Cohort 201642887G4 (exclusief Den Haag)Totaal23 jaar of ouderOverigTotaal</v>
      </c>
      <c r="B1632" s="159" t="s">
        <v>17</v>
      </c>
      <c r="C1632" s="166">
        <v>42887</v>
      </c>
      <c r="D1632" s="159" t="s">
        <v>15</v>
      </c>
      <c r="E1632" s="159" t="s">
        <v>8</v>
      </c>
      <c r="F1632" s="159" t="s">
        <v>27</v>
      </c>
      <c r="G1632" s="159" t="s">
        <v>25</v>
      </c>
      <c r="H1632" s="159" t="s">
        <v>8</v>
      </c>
      <c r="I1632" s="178">
        <v>450</v>
      </c>
      <c r="J1632" s="19"/>
    </row>
    <row r="1633" spans="1:10" x14ac:dyDescent="0.25">
      <c r="A1633" s="65" t="str">
        <f t="shared" si="25"/>
        <v>Cohort 201642887G4 (exclusief Den Haag)Totaal23 jaar of ouderOverigNT2-examen behaald</v>
      </c>
      <c r="B1633" s="159" t="s">
        <v>17</v>
      </c>
      <c r="C1633" s="166">
        <v>42887</v>
      </c>
      <c r="D1633" s="159" t="s">
        <v>15</v>
      </c>
      <c r="E1633" s="159" t="s">
        <v>8</v>
      </c>
      <c r="F1633" s="159" t="s">
        <v>27</v>
      </c>
      <c r="G1633" s="159" t="s">
        <v>25</v>
      </c>
      <c r="H1633" s="159" t="s">
        <v>32</v>
      </c>
      <c r="I1633" s="178">
        <v>0</v>
      </c>
      <c r="J1633" s="19"/>
    </row>
    <row r="1634" spans="1:10" x14ac:dyDescent="0.25">
      <c r="A1634" s="65" t="str">
        <f t="shared" si="25"/>
        <v>Cohort 201642887G4 (exclusief Den Haag)Totaal23 jaar of ouderOverigInburgeringsexamen behaald</v>
      </c>
      <c r="B1634" s="159" t="s">
        <v>17</v>
      </c>
      <c r="C1634" s="166">
        <v>42887</v>
      </c>
      <c r="D1634" s="159" t="s">
        <v>15</v>
      </c>
      <c r="E1634" s="159" t="s">
        <v>8</v>
      </c>
      <c r="F1634" s="159" t="s">
        <v>27</v>
      </c>
      <c r="G1634" s="159" t="s">
        <v>25</v>
      </c>
      <c r="H1634" s="159" t="s">
        <v>33</v>
      </c>
      <c r="I1634" s="178">
        <v>0</v>
      </c>
      <c r="J1634" s="19"/>
    </row>
    <row r="1635" spans="1:10" x14ac:dyDescent="0.25">
      <c r="A1635" s="65" t="str">
        <f t="shared" si="25"/>
        <v>Cohort 201642887G4 (exclusief Den Haag)Totaal23 jaar of ouderOverigHeeft geen examen behaald</v>
      </c>
      <c r="B1635" s="159" t="s">
        <v>17</v>
      </c>
      <c r="C1635" s="166">
        <v>42887</v>
      </c>
      <c r="D1635" s="159" t="s">
        <v>15</v>
      </c>
      <c r="E1635" s="159" t="s">
        <v>8</v>
      </c>
      <c r="F1635" s="159" t="s">
        <v>27</v>
      </c>
      <c r="G1635" s="159" t="s">
        <v>25</v>
      </c>
      <c r="H1635" s="159" t="s">
        <v>34</v>
      </c>
      <c r="I1635" s="178">
        <v>450</v>
      </c>
      <c r="J1635" s="19"/>
    </row>
    <row r="1636" spans="1:10" x14ac:dyDescent="0.25">
      <c r="A1636" s="65" t="str">
        <f t="shared" si="25"/>
        <v>Cohort 201642887G4 (exclusief Den Haag)ManTotaalTotaalTotaal</v>
      </c>
      <c r="B1636" s="159" t="s">
        <v>17</v>
      </c>
      <c r="C1636" s="166">
        <v>42887</v>
      </c>
      <c r="D1636" s="159" t="s">
        <v>15</v>
      </c>
      <c r="E1636" s="159" t="s">
        <v>28</v>
      </c>
      <c r="F1636" s="159" t="s">
        <v>8</v>
      </c>
      <c r="G1636" s="159" t="s">
        <v>8</v>
      </c>
      <c r="H1636" s="159" t="s">
        <v>8</v>
      </c>
      <c r="I1636" s="178">
        <v>2065</v>
      </c>
      <c r="J1636" s="19"/>
    </row>
    <row r="1637" spans="1:10" x14ac:dyDescent="0.25">
      <c r="A1637" s="65" t="str">
        <f t="shared" si="25"/>
        <v>Cohort 201642887G4 (exclusief Den Haag)ManTotaalTotaalNT2-examen behaald</v>
      </c>
      <c r="B1637" s="159" t="s">
        <v>17</v>
      </c>
      <c r="C1637" s="166">
        <v>42887</v>
      </c>
      <c r="D1637" s="159" t="s">
        <v>15</v>
      </c>
      <c r="E1637" s="159" t="s">
        <v>28</v>
      </c>
      <c r="F1637" s="159" t="s">
        <v>8</v>
      </c>
      <c r="G1637" s="159" t="s">
        <v>8</v>
      </c>
      <c r="H1637" s="159" t="s">
        <v>32</v>
      </c>
      <c r="I1637" s="178">
        <v>0</v>
      </c>
      <c r="J1637" s="19"/>
    </row>
    <row r="1638" spans="1:10" x14ac:dyDescent="0.25">
      <c r="A1638" s="65" t="str">
        <f t="shared" si="25"/>
        <v>Cohort 201642887G4 (exclusief Den Haag)ManTotaalTotaalInburgeringsexamen behaald</v>
      </c>
      <c r="B1638" s="159" t="s">
        <v>17</v>
      </c>
      <c r="C1638" s="166">
        <v>42887</v>
      </c>
      <c r="D1638" s="159" t="s">
        <v>15</v>
      </c>
      <c r="E1638" s="159" t="s">
        <v>28</v>
      </c>
      <c r="F1638" s="159" t="s">
        <v>8</v>
      </c>
      <c r="G1638" s="159" t="s">
        <v>8</v>
      </c>
      <c r="H1638" s="159" t="s">
        <v>33</v>
      </c>
      <c r="I1638" s="178">
        <v>5</v>
      </c>
      <c r="J1638" s="19"/>
    </row>
    <row r="1639" spans="1:10" x14ac:dyDescent="0.25">
      <c r="A1639" s="65" t="str">
        <f t="shared" si="25"/>
        <v>Cohort 201642887G4 (exclusief Den Haag)ManTotaalTotaalHeeft geen examen behaald</v>
      </c>
      <c r="B1639" s="159" t="s">
        <v>17</v>
      </c>
      <c r="C1639" s="166">
        <v>42887</v>
      </c>
      <c r="D1639" s="159" t="s">
        <v>15</v>
      </c>
      <c r="E1639" s="159" t="s">
        <v>28</v>
      </c>
      <c r="F1639" s="159" t="s">
        <v>8</v>
      </c>
      <c r="G1639" s="159" t="s">
        <v>8</v>
      </c>
      <c r="H1639" s="159" t="s">
        <v>34</v>
      </c>
      <c r="I1639" s="178">
        <v>2060</v>
      </c>
      <c r="J1639" s="19"/>
    </row>
    <row r="1640" spans="1:10" x14ac:dyDescent="0.25">
      <c r="A1640" s="65" t="str">
        <f t="shared" si="25"/>
        <v>Cohort 201642887G4 (exclusief Den Haag)ManTotaalSyriëTotaal</v>
      </c>
      <c r="B1640" s="159" t="s">
        <v>17</v>
      </c>
      <c r="C1640" s="166">
        <v>42887</v>
      </c>
      <c r="D1640" s="159" t="s">
        <v>15</v>
      </c>
      <c r="E1640" s="159" t="s">
        <v>28</v>
      </c>
      <c r="F1640" s="159" t="s">
        <v>8</v>
      </c>
      <c r="G1640" s="159" t="s">
        <v>23</v>
      </c>
      <c r="H1640" s="159" t="s">
        <v>8</v>
      </c>
      <c r="I1640" s="178">
        <v>1295</v>
      </c>
      <c r="J1640" s="19"/>
    </row>
    <row r="1641" spans="1:10" x14ac:dyDescent="0.25">
      <c r="A1641" s="65" t="str">
        <f t="shared" si="25"/>
        <v>Cohort 201642887G4 (exclusief Den Haag)ManTotaalSyriëNT2-examen behaald</v>
      </c>
      <c r="B1641" s="159" t="s">
        <v>17</v>
      </c>
      <c r="C1641" s="166">
        <v>42887</v>
      </c>
      <c r="D1641" s="159" t="s">
        <v>15</v>
      </c>
      <c r="E1641" s="159" t="s">
        <v>28</v>
      </c>
      <c r="F1641" s="159" t="s">
        <v>8</v>
      </c>
      <c r="G1641" s="159" t="s">
        <v>23</v>
      </c>
      <c r="H1641" s="159" t="s">
        <v>32</v>
      </c>
      <c r="I1641" s="178">
        <v>0</v>
      </c>
      <c r="J1641" s="19"/>
    </row>
    <row r="1642" spans="1:10" x14ac:dyDescent="0.25">
      <c r="A1642" s="65" t="str">
        <f t="shared" si="25"/>
        <v>Cohort 201642887G4 (exclusief Den Haag)ManTotaalSyriëInburgeringsexamen behaald</v>
      </c>
      <c r="B1642" s="159" t="s">
        <v>17</v>
      </c>
      <c r="C1642" s="166">
        <v>42887</v>
      </c>
      <c r="D1642" s="159" t="s">
        <v>15</v>
      </c>
      <c r="E1642" s="159" t="s">
        <v>28</v>
      </c>
      <c r="F1642" s="159" t="s">
        <v>8</v>
      </c>
      <c r="G1642" s="159" t="s">
        <v>23</v>
      </c>
      <c r="H1642" s="159" t="s">
        <v>33</v>
      </c>
      <c r="I1642" s="178">
        <v>0</v>
      </c>
      <c r="J1642" s="19"/>
    </row>
    <row r="1643" spans="1:10" x14ac:dyDescent="0.25">
      <c r="A1643" s="65" t="str">
        <f t="shared" si="25"/>
        <v>Cohort 201642887G4 (exclusief Den Haag)ManTotaalSyriëHeeft geen examen behaald</v>
      </c>
      <c r="B1643" s="159" t="s">
        <v>17</v>
      </c>
      <c r="C1643" s="166">
        <v>42887</v>
      </c>
      <c r="D1643" s="159" t="s">
        <v>15</v>
      </c>
      <c r="E1643" s="159" t="s">
        <v>28</v>
      </c>
      <c r="F1643" s="159" t="s">
        <v>8</v>
      </c>
      <c r="G1643" s="159" t="s">
        <v>23</v>
      </c>
      <c r="H1643" s="159" t="s">
        <v>34</v>
      </c>
      <c r="I1643" s="178">
        <v>1295</v>
      </c>
      <c r="J1643" s="19"/>
    </row>
    <row r="1644" spans="1:10" x14ac:dyDescent="0.25">
      <c r="A1644" s="65" t="str">
        <f t="shared" si="25"/>
        <v>Cohort 201642887G4 (exclusief Den Haag)ManTotaalEritreaTotaal</v>
      </c>
      <c r="B1644" s="159" t="s">
        <v>17</v>
      </c>
      <c r="C1644" s="166">
        <v>42887</v>
      </c>
      <c r="D1644" s="159" t="s">
        <v>15</v>
      </c>
      <c r="E1644" s="159" t="s">
        <v>28</v>
      </c>
      <c r="F1644" s="159" t="s">
        <v>8</v>
      </c>
      <c r="G1644" s="159" t="s">
        <v>24</v>
      </c>
      <c r="H1644" s="159" t="s">
        <v>8</v>
      </c>
      <c r="I1644" s="178">
        <v>420</v>
      </c>
      <c r="J1644" s="19"/>
    </row>
    <row r="1645" spans="1:10" x14ac:dyDescent="0.25">
      <c r="A1645" s="65" t="str">
        <f t="shared" si="25"/>
        <v>Cohort 201642887G4 (exclusief Den Haag)ManTotaalEritreaNT2-examen behaald</v>
      </c>
      <c r="B1645" s="159" t="s">
        <v>17</v>
      </c>
      <c r="C1645" s="166">
        <v>42887</v>
      </c>
      <c r="D1645" s="159" t="s">
        <v>15</v>
      </c>
      <c r="E1645" s="159" t="s">
        <v>28</v>
      </c>
      <c r="F1645" s="159" t="s">
        <v>8</v>
      </c>
      <c r="G1645" s="159" t="s">
        <v>24</v>
      </c>
      <c r="H1645" s="159" t="s">
        <v>32</v>
      </c>
      <c r="I1645" s="178">
        <v>0</v>
      </c>
      <c r="J1645" s="19"/>
    </row>
    <row r="1646" spans="1:10" x14ac:dyDescent="0.25">
      <c r="A1646" s="65" t="str">
        <f t="shared" si="25"/>
        <v>Cohort 201642887G4 (exclusief Den Haag)ManTotaalEritreaInburgeringsexamen behaald</v>
      </c>
      <c r="B1646" s="159" t="s">
        <v>17</v>
      </c>
      <c r="C1646" s="166">
        <v>42887</v>
      </c>
      <c r="D1646" s="159" t="s">
        <v>15</v>
      </c>
      <c r="E1646" s="159" t="s">
        <v>28</v>
      </c>
      <c r="F1646" s="159" t="s">
        <v>8</v>
      </c>
      <c r="G1646" s="159" t="s">
        <v>24</v>
      </c>
      <c r="H1646" s="159" t="s">
        <v>33</v>
      </c>
      <c r="I1646" s="178">
        <v>0</v>
      </c>
      <c r="J1646" s="19"/>
    </row>
    <row r="1647" spans="1:10" x14ac:dyDescent="0.25">
      <c r="A1647" s="65" t="str">
        <f t="shared" si="25"/>
        <v>Cohort 201642887G4 (exclusief Den Haag)ManTotaalEritreaHeeft geen examen behaald</v>
      </c>
      <c r="B1647" s="159" t="s">
        <v>17</v>
      </c>
      <c r="C1647" s="166">
        <v>42887</v>
      </c>
      <c r="D1647" s="159" t="s">
        <v>15</v>
      </c>
      <c r="E1647" s="159" t="s">
        <v>28</v>
      </c>
      <c r="F1647" s="159" t="s">
        <v>8</v>
      </c>
      <c r="G1647" s="159" t="s">
        <v>24</v>
      </c>
      <c r="H1647" s="159" t="s">
        <v>34</v>
      </c>
      <c r="I1647" s="178">
        <v>420</v>
      </c>
      <c r="J1647" s="19"/>
    </row>
    <row r="1648" spans="1:10" x14ac:dyDescent="0.25">
      <c r="A1648" s="65" t="str">
        <f t="shared" si="25"/>
        <v>Cohort 201642887G4 (exclusief Den Haag)ManTotaalOverigTotaal</v>
      </c>
      <c r="B1648" s="159" t="s">
        <v>17</v>
      </c>
      <c r="C1648" s="166">
        <v>42887</v>
      </c>
      <c r="D1648" s="159" t="s">
        <v>15</v>
      </c>
      <c r="E1648" s="159" t="s">
        <v>28</v>
      </c>
      <c r="F1648" s="159" t="s">
        <v>8</v>
      </c>
      <c r="G1648" s="159" t="s">
        <v>25</v>
      </c>
      <c r="H1648" s="159" t="s">
        <v>8</v>
      </c>
      <c r="I1648" s="178">
        <v>345</v>
      </c>
      <c r="J1648" s="19"/>
    </row>
    <row r="1649" spans="1:10" x14ac:dyDescent="0.25">
      <c r="A1649" s="65" t="str">
        <f t="shared" si="25"/>
        <v>Cohort 201642887G4 (exclusief Den Haag)ManTotaalOverigNT2-examen behaald</v>
      </c>
      <c r="B1649" s="159" t="s">
        <v>17</v>
      </c>
      <c r="C1649" s="166">
        <v>42887</v>
      </c>
      <c r="D1649" s="159" t="s">
        <v>15</v>
      </c>
      <c r="E1649" s="159" t="s">
        <v>28</v>
      </c>
      <c r="F1649" s="159" t="s">
        <v>8</v>
      </c>
      <c r="G1649" s="159" t="s">
        <v>25</v>
      </c>
      <c r="H1649" s="159" t="s">
        <v>32</v>
      </c>
      <c r="I1649" s="178">
        <v>0</v>
      </c>
      <c r="J1649" s="19"/>
    </row>
    <row r="1650" spans="1:10" x14ac:dyDescent="0.25">
      <c r="A1650" s="65" t="str">
        <f t="shared" si="25"/>
        <v>Cohort 201642887G4 (exclusief Den Haag)ManTotaalOverigInburgeringsexamen behaald</v>
      </c>
      <c r="B1650" s="159" t="s">
        <v>17</v>
      </c>
      <c r="C1650" s="166">
        <v>42887</v>
      </c>
      <c r="D1650" s="159" t="s">
        <v>15</v>
      </c>
      <c r="E1650" s="159" t="s">
        <v>28</v>
      </c>
      <c r="F1650" s="159" t="s">
        <v>8</v>
      </c>
      <c r="G1650" s="159" t="s">
        <v>25</v>
      </c>
      <c r="H1650" s="159" t="s">
        <v>33</v>
      </c>
      <c r="I1650" s="178">
        <v>0</v>
      </c>
      <c r="J1650" s="19"/>
    </row>
    <row r="1651" spans="1:10" x14ac:dyDescent="0.25">
      <c r="A1651" s="65" t="str">
        <f t="shared" si="25"/>
        <v>Cohort 201642887G4 (exclusief Den Haag)ManTotaalOverigHeeft geen examen behaald</v>
      </c>
      <c r="B1651" s="159" t="s">
        <v>17</v>
      </c>
      <c r="C1651" s="166">
        <v>42887</v>
      </c>
      <c r="D1651" s="159" t="s">
        <v>15</v>
      </c>
      <c r="E1651" s="159" t="s">
        <v>28</v>
      </c>
      <c r="F1651" s="159" t="s">
        <v>8</v>
      </c>
      <c r="G1651" s="159" t="s">
        <v>25</v>
      </c>
      <c r="H1651" s="159" t="s">
        <v>34</v>
      </c>
      <c r="I1651" s="178">
        <v>345</v>
      </c>
      <c r="J1651" s="19"/>
    </row>
    <row r="1652" spans="1:10" x14ac:dyDescent="0.25">
      <c r="A1652" s="65" t="str">
        <f t="shared" si="25"/>
        <v>Cohort 201642887G4 (exclusief Den Haag)Man0 tot 23 jaarTotaalTotaal</v>
      </c>
      <c r="B1652" s="159" t="s">
        <v>17</v>
      </c>
      <c r="C1652" s="166">
        <v>42887</v>
      </c>
      <c r="D1652" s="159" t="s">
        <v>15</v>
      </c>
      <c r="E1652" s="159" t="s">
        <v>28</v>
      </c>
      <c r="F1652" s="159" t="s">
        <v>26</v>
      </c>
      <c r="G1652" s="159" t="s">
        <v>8</v>
      </c>
      <c r="H1652" s="159" t="s">
        <v>8</v>
      </c>
      <c r="I1652" s="178">
        <v>335</v>
      </c>
      <c r="J1652" s="19"/>
    </row>
    <row r="1653" spans="1:10" x14ac:dyDescent="0.25">
      <c r="A1653" s="65" t="str">
        <f t="shared" si="25"/>
        <v>Cohort 201642887G4 (exclusief Den Haag)Man0 tot 23 jaarTotaalNT2-examen behaald</v>
      </c>
      <c r="B1653" s="159" t="s">
        <v>17</v>
      </c>
      <c r="C1653" s="166">
        <v>42887</v>
      </c>
      <c r="D1653" s="159" t="s">
        <v>15</v>
      </c>
      <c r="E1653" s="159" t="s">
        <v>28</v>
      </c>
      <c r="F1653" s="159" t="s">
        <v>26</v>
      </c>
      <c r="G1653" s="159" t="s">
        <v>8</v>
      </c>
      <c r="H1653" s="159" t="s">
        <v>32</v>
      </c>
      <c r="I1653" s="178">
        <v>0</v>
      </c>
      <c r="J1653" s="19"/>
    </row>
    <row r="1654" spans="1:10" x14ac:dyDescent="0.25">
      <c r="A1654" s="65" t="str">
        <f t="shared" si="25"/>
        <v>Cohort 201642887G4 (exclusief Den Haag)Man0 tot 23 jaarTotaalInburgeringsexamen behaald</v>
      </c>
      <c r="B1654" s="159" t="s">
        <v>17</v>
      </c>
      <c r="C1654" s="166">
        <v>42887</v>
      </c>
      <c r="D1654" s="159" t="s">
        <v>15</v>
      </c>
      <c r="E1654" s="159" t="s">
        <v>28</v>
      </c>
      <c r="F1654" s="159" t="s">
        <v>26</v>
      </c>
      <c r="G1654" s="159" t="s">
        <v>8</v>
      </c>
      <c r="H1654" s="159" t="s">
        <v>33</v>
      </c>
      <c r="I1654" s="178">
        <v>0</v>
      </c>
      <c r="J1654" s="19"/>
    </row>
    <row r="1655" spans="1:10" x14ac:dyDescent="0.25">
      <c r="A1655" s="65" t="str">
        <f t="shared" si="25"/>
        <v>Cohort 201642887G4 (exclusief Den Haag)Man0 tot 23 jaarTotaalHeeft geen examen behaald</v>
      </c>
      <c r="B1655" s="159" t="s">
        <v>17</v>
      </c>
      <c r="C1655" s="166">
        <v>42887</v>
      </c>
      <c r="D1655" s="159" t="s">
        <v>15</v>
      </c>
      <c r="E1655" s="159" t="s">
        <v>28</v>
      </c>
      <c r="F1655" s="159" t="s">
        <v>26</v>
      </c>
      <c r="G1655" s="159" t="s">
        <v>8</v>
      </c>
      <c r="H1655" s="159" t="s">
        <v>34</v>
      </c>
      <c r="I1655" s="178">
        <v>335</v>
      </c>
      <c r="J1655" s="19"/>
    </row>
    <row r="1656" spans="1:10" x14ac:dyDescent="0.25">
      <c r="A1656" s="65" t="str">
        <f t="shared" si="25"/>
        <v>Cohort 201642887G4 (exclusief Den Haag)Man0 tot 23 jaarSyriëTotaal</v>
      </c>
      <c r="B1656" s="159" t="s">
        <v>17</v>
      </c>
      <c r="C1656" s="166">
        <v>42887</v>
      </c>
      <c r="D1656" s="159" t="s">
        <v>15</v>
      </c>
      <c r="E1656" s="159" t="s">
        <v>28</v>
      </c>
      <c r="F1656" s="159" t="s">
        <v>26</v>
      </c>
      <c r="G1656" s="159" t="s">
        <v>23</v>
      </c>
      <c r="H1656" s="159" t="s">
        <v>8</v>
      </c>
      <c r="I1656" s="178">
        <v>215</v>
      </c>
      <c r="J1656" s="19"/>
    </row>
    <row r="1657" spans="1:10" x14ac:dyDescent="0.25">
      <c r="A1657" s="65" t="str">
        <f t="shared" si="25"/>
        <v>Cohort 201642887G4 (exclusief Den Haag)Man0 tot 23 jaarSyriëNT2-examen behaald</v>
      </c>
      <c r="B1657" s="159" t="s">
        <v>17</v>
      </c>
      <c r="C1657" s="166">
        <v>42887</v>
      </c>
      <c r="D1657" s="159" t="s">
        <v>15</v>
      </c>
      <c r="E1657" s="159" t="s">
        <v>28</v>
      </c>
      <c r="F1657" s="159" t="s">
        <v>26</v>
      </c>
      <c r="G1657" s="159" t="s">
        <v>23</v>
      </c>
      <c r="H1657" s="159" t="s">
        <v>32</v>
      </c>
      <c r="I1657" s="178">
        <v>0</v>
      </c>
      <c r="J1657" s="19"/>
    </row>
    <row r="1658" spans="1:10" x14ac:dyDescent="0.25">
      <c r="A1658" s="65" t="str">
        <f t="shared" si="25"/>
        <v>Cohort 201642887G4 (exclusief Den Haag)Man0 tot 23 jaarSyriëInburgeringsexamen behaald</v>
      </c>
      <c r="B1658" s="159" t="s">
        <v>17</v>
      </c>
      <c r="C1658" s="166">
        <v>42887</v>
      </c>
      <c r="D1658" s="159" t="s">
        <v>15</v>
      </c>
      <c r="E1658" s="159" t="s">
        <v>28</v>
      </c>
      <c r="F1658" s="159" t="s">
        <v>26</v>
      </c>
      <c r="G1658" s="159" t="s">
        <v>23</v>
      </c>
      <c r="H1658" s="159" t="s">
        <v>33</v>
      </c>
      <c r="I1658" s="178">
        <v>0</v>
      </c>
      <c r="J1658" s="19"/>
    </row>
    <row r="1659" spans="1:10" x14ac:dyDescent="0.25">
      <c r="A1659" s="65" t="str">
        <f t="shared" si="25"/>
        <v>Cohort 201642887G4 (exclusief Den Haag)Man0 tot 23 jaarSyriëHeeft geen examen behaald</v>
      </c>
      <c r="B1659" s="159" t="s">
        <v>17</v>
      </c>
      <c r="C1659" s="166">
        <v>42887</v>
      </c>
      <c r="D1659" s="159" t="s">
        <v>15</v>
      </c>
      <c r="E1659" s="159" t="s">
        <v>28</v>
      </c>
      <c r="F1659" s="159" t="s">
        <v>26</v>
      </c>
      <c r="G1659" s="159" t="s">
        <v>23</v>
      </c>
      <c r="H1659" s="159" t="s">
        <v>34</v>
      </c>
      <c r="I1659" s="178">
        <v>215</v>
      </c>
      <c r="J1659" s="19"/>
    </row>
    <row r="1660" spans="1:10" x14ac:dyDescent="0.25">
      <c r="A1660" s="65" t="str">
        <f t="shared" si="25"/>
        <v>Cohort 201642887G4 (exclusief Den Haag)Man0 tot 23 jaarEritreaTotaal</v>
      </c>
      <c r="B1660" s="159" t="s">
        <v>17</v>
      </c>
      <c r="C1660" s="166">
        <v>42887</v>
      </c>
      <c r="D1660" s="159" t="s">
        <v>15</v>
      </c>
      <c r="E1660" s="159" t="s">
        <v>28</v>
      </c>
      <c r="F1660" s="159" t="s">
        <v>26</v>
      </c>
      <c r="G1660" s="159" t="s">
        <v>24</v>
      </c>
      <c r="H1660" s="159" t="s">
        <v>8</v>
      </c>
      <c r="I1660" s="178">
        <v>75</v>
      </c>
      <c r="J1660" s="19"/>
    </row>
    <row r="1661" spans="1:10" x14ac:dyDescent="0.25">
      <c r="A1661" s="65" t="str">
        <f t="shared" si="25"/>
        <v>Cohort 201642887G4 (exclusief Den Haag)Man0 tot 23 jaarEritreaNT2-examen behaald</v>
      </c>
      <c r="B1661" s="159" t="s">
        <v>17</v>
      </c>
      <c r="C1661" s="166">
        <v>42887</v>
      </c>
      <c r="D1661" s="159" t="s">
        <v>15</v>
      </c>
      <c r="E1661" s="159" t="s">
        <v>28</v>
      </c>
      <c r="F1661" s="159" t="s">
        <v>26</v>
      </c>
      <c r="G1661" s="159" t="s">
        <v>24</v>
      </c>
      <c r="H1661" s="159" t="s">
        <v>32</v>
      </c>
      <c r="I1661" s="178">
        <v>0</v>
      </c>
      <c r="J1661" s="19"/>
    </row>
    <row r="1662" spans="1:10" x14ac:dyDescent="0.25">
      <c r="A1662" s="65" t="str">
        <f t="shared" si="25"/>
        <v>Cohort 201642887G4 (exclusief Den Haag)Man0 tot 23 jaarEritreaInburgeringsexamen behaald</v>
      </c>
      <c r="B1662" s="159" t="s">
        <v>17</v>
      </c>
      <c r="C1662" s="166">
        <v>42887</v>
      </c>
      <c r="D1662" s="159" t="s">
        <v>15</v>
      </c>
      <c r="E1662" s="159" t="s">
        <v>28</v>
      </c>
      <c r="F1662" s="159" t="s">
        <v>26</v>
      </c>
      <c r="G1662" s="159" t="s">
        <v>24</v>
      </c>
      <c r="H1662" s="159" t="s">
        <v>33</v>
      </c>
      <c r="I1662" s="178">
        <v>0</v>
      </c>
      <c r="J1662" s="19"/>
    </row>
    <row r="1663" spans="1:10" x14ac:dyDescent="0.25">
      <c r="A1663" s="65" t="str">
        <f t="shared" si="25"/>
        <v>Cohort 201642887G4 (exclusief Den Haag)Man0 tot 23 jaarEritreaHeeft geen examen behaald</v>
      </c>
      <c r="B1663" s="159" t="s">
        <v>17</v>
      </c>
      <c r="C1663" s="166">
        <v>42887</v>
      </c>
      <c r="D1663" s="159" t="s">
        <v>15</v>
      </c>
      <c r="E1663" s="159" t="s">
        <v>28</v>
      </c>
      <c r="F1663" s="159" t="s">
        <v>26</v>
      </c>
      <c r="G1663" s="159" t="s">
        <v>24</v>
      </c>
      <c r="H1663" s="159" t="s">
        <v>34</v>
      </c>
      <c r="I1663" s="178">
        <v>75</v>
      </c>
      <c r="J1663" s="19"/>
    </row>
    <row r="1664" spans="1:10" x14ac:dyDescent="0.25">
      <c r="A1664" s="65" t="str">
        <f t="shared" si="25"/>
        <v>Cohort 201642887G4 (exclusief Den Haag)Man0 tot 23 jaarOverigTotaal</v>
      </c>
      <c r="B1664" s="159" t="s">
        <v>17</v>
      </c>
      <c r="C1664" s="166">
        <v>42887</v>
      </c>
      <c r="D1664" s="159" t="s">
        <v>15</v>
      </c>
      <c r="E1664" s="159" t="s">
        <v>28</v>
      </c>
      <c r="F1664" s="159" t="s">
        <v>26</v>
      </c>
      <c r="G1664" s="159" t="s">
        <v>25</v>
      </c>
      <c r="H1664" s="159" t="s">
        <v>8</v>
      </c>
      <c r="I1664" s="178">
        <v>45</v>
      </c>
      <c r="J1664" s="19"/>
    </row>
    <row r="1665" spans="1:10" x14ac:dyDescent="0.25">
      <c r="A1665" s="65" t="str">
        <f t="shared" si="25"/>
        <v>Cohort 201642887G4 (exclusief Den Haag)Man0 tot 23 jaarOverigNT2-examen behaald</v>
      </c>
      <c r="B1665" s="159" t="s">
        <v>17</v>
      </c>
      <c r="C1665" s="166">
        <v>42887</v>
      </c>
      <c r="D1665" s="159" t="s">
        <v>15</v>
      </c>
      <c r="E1665" s="159" t="s">
        <v>28</v>
      </c>
      <c r="F1665" s="159" t="s">
        <v>26</v>
      </c>
      <c r="G1665" s="159" t="s">
        <v>25</v>
      </c>
      <c r="H1665" s="159" t="s">
        <v>32</v>
      </c>
      <c r="I1665" s="178">
        <v>0</v>
      </c>
      <c r="J1665" s="19"/>
    </row>
    <row r="1666" spans="1:10" x14ac:dyDescent="0.25">
      <c r="A1666" s="65" t="str">
        <f t="shared" si="25"/>
        <v>Cohort 201642887G4 (exclusief Den Haag)Man0 tot 23 jaarOverigInburgeringsexamen behaald</v>
      </c>
      <c r="B1666" s="159" t="s">
        <v>17</v>
      </c>
      <c r="C1666" s="166">
        <v>42887</v>
      </c>
      <c r="D1666" s="159" t="s">
        <v>15</v>
      </c>
      <c r="E1666" s="159" t="s">
        <v>28</v>
      </c>
      <c r="F1666" s="159" t="s">
        <v>26</v>
      </c>
      <c r="G1666" s="159" t="s">
        <v>25</v>
      </c>
      <c r="H1666" s="159" t="s">
        <v>33</v>
      </c>
      <c r="I1666" s="178">
        <v>0</v>
      </c>
      <c r="J1666" s="19"/>
    </row>
    <row r="1667" spans="1:10" x14ac:dyDescent="0.25">
      <c r="A1667" s="65" t="str">
        <f t="shared" si="25"/>
        <v>Cohort 201642887G4 (exclusief Den Haag)Man0 tot 23 jaarOverigHeeft geen examen behaald</v>
      </c>
      <c r="B1667" s="159" t="s">
        <v>17</v>
      </c>
      <c r="C1667" s="166">
        <v>42887</v>
      </c>
      <c r="D1667" s="159" t="s">
        <v>15</v>
      </c>
      <c r="E1667" s="159" t="s">
        <v>28</v>
      </c>
      <c r="F1667" s="159" t="s">
        <v>26</v>
      </c>
      <c r="G1667" s="159" t="s">
        <v>25</v>
      </c>
      <c r="H1667" s="159" t="s">
        <v>34</v>
      </c>
      <c r="I1667" s="178">
        <v>45</v>
      </c>
      <c r="J1667" s="19"/>
    </row>
    <row r="1668" spans="1:10" x14ac:dyDescent="0.25">
      <c r="A1668" s="65" t="str">
        <f t="shared" si="25"/>
        <v>Cohort 201642887G4 (exclusief Den Haag)Man23 jaar of ouderTotaalTotaal</v>
      </c>
      <c r="B1668" s="159" t="s">
        <v>17</v>
      </c>
      <c r="C1668" s="166">
        <v>42887</v>
      </c>
      <c r="D1668" s="159" t="s">
        <v>15</v>
      </c>
      <c r="E1668" s="159" t="s">
        <v>28</v>
      </c>
      <c r="F1668" s="159" t="s">
        <v>27</v>
      </c>
      <c r="G1668" s="159" t="s">
        <v>8</v>
      </c>
      <c r="H1668" s="159" t="s">
        <v>8</v>
      </c>
      <c r="I1668" s="178">
        <v>1730</v>
      </c>
      <c r="J1668" s="19"/>
    </row>
    <row r="1669" spans="1:10" x14ac:dyDescent="0.25">
      <c r="A1669" s="65" t="str">
        <f t="shared" ref="A1669:A1732" si="26">B1669&amp;C1669&amp;D1669&amp;E1669&amp;F1669&amp;G1669&amp;H1669</f>
        <v>Cohort 201642887G4 (exclusief Den Haag)Man23 jaar of ouderTotaalNT2-examen behaald</v>
      </c>
      <c r="B1669" s="159" t="s">
        <v>17</v>
      </c>
      <c r="C1669" s="166">
        <v>42887</v>
      </c>
      <c r="D1669" s="159" t="s">
        <v>15</v>
      </c>
      <c r="E1669" s="159" t="s">
        <v>28</v>
      </c>
      <c r="F1669" s="159" t="s">
        <v>27</v>
      </c>
      <c r="G1669" s="159" t="s">
        <v>8</v>
      </c>
      <c r="H1669" s="159" t="s">
        <v>32</v>
      </c>
      <c r="I1669" s="178">
        <v>0</v>
      </c>
      <c r="J1669" s="19"/>
    </row>
    <row r="1670" spans="1:10" x14ac:dyDescent="0.25">
      <c r="A1670" s="65" t="str">
        <f t="shared" si="26"/>
        <v>Cohort 201642887G4 (exclusief Den Haag)Man23 jaar of ouderTotaalInburgeringsexamen behaald</v>
      </c>
      <c r="B1670" s="159" t="s">
        <v>17</v>
      </c>
      <c r="C1670" s="166">
        <v>42887</v>
      </c>
      <c r="D1670" s="159" t="s">
        <v>15</v>
      </c>
      <c r="E1670" s="159" t="s">
        <v>28</v>
      </c>
      <c r="F1670" s="159" t="s">
        <v>27</v>
      </c>
      <c r="G1670" s="159" t="s">
        <v>8</v>
      </c>
      <c r="H1670" s="159" t="s">
        <v>33</v>
      </c>
      <c r="I1670" s="178">
        <v>0</v>
      </c>
      <c r="J1670" s="19"/>
    </row>
    <row r="1671" spans="1:10" x14ac:dyDescent="0.25">
      <c r="A1671" s="65" t="str">
        <f t="shared" si="26"/>
        <v>Cohort 201642887G4 (exclusief Den Haag)Man23 jaar of ouderTotaalHeeft geen examen behaald</v>
      </c>
      <c r="B1671" s="159" t="s">
        <v>17</v>
      </c>
      <c r="C1671" s="166">
        <v>42887</v>
      </c>
      <c r="D1671" s="159" t="s">
        <v>15</v>
      </c>
      <c r="E1671" s="159" t="s">
        <v>28</v>
      </c>
      <c r="F1671" s="159" t="s">
        <v>27</v>
      </c>
      <c r="G1671" s="159" t="s">
        <v>8</v>
      </c>
      <c r="H1671" s="159" t="s">
        <v>34</v>
      </c>
      <c r="I1671" s="178">
        <v>1725</v>
      </c>
      <c r="J1671" s="19"/>
    </row>
    <row r="1672" spans="1:10" x14ac:dyDescent="0.25">
      <c r="A1672" s="65" t="str">
        <f t="shared" si="26"/>
        <v>Cohort 201642887G4 (exclusief Den Haag)Man23 jaar of ouderSyriëTotaal</v>
      </c>
      <c r="B1672" s="159" t="s">
        <v>17</v>
      </c>
      <c r="C1672" s="166">
        <v>42887</v>
      </c>
      <c r="D1672" s="159" t="s">
        <v>15</v>
      </c>
      <c r="E1672" s="159" t="s">
        <v>28</v>
      </c>
      <c r="F1672" s="159" t="s">
        <v>27</v>
      </c>
      <c r="G1672" s="159" t="s">
        <v>23</v>
      </c>
      <c r="H1672" s="159" t="s">
        <v>8</v>
      </c>
      <c r="I1672" s="178">
        <v>1080</v>
      </c>
      <c r="J1672" s="19"/>
    </row>
    <row r="1673" spans="1:10" x14ac:dyDescent="0.25">
      <c r="A1673" s="65" t="str">
        <f t="shared" si="26"/>
        <v>Cohort 201642887G4 (exclusief Den Haag)Man23 jaar of ouderSyriëNT2-examen behaald</v>
      </c>
      <c r="B1673" s="159" t="s">
        <v>17</v>
      </c>
      <c r="C1673" s="166">
        <v>42887</v>
      </c>
      <c r="D1673" s="159" t="s">
        <v>15</v>
      </c>
      <c r="E1673" s="159" t="s">
        <v>28</v>
      </c>
      <c r="F1673" s="159" t="s">
        <v>27</v>
      </c>
      <c r="G1673" s="159" t="s">
        <v>23</v>
      </c>
      <c r="H1673" s="159" t="s">
        <v>32</v>
      </c>
      <c r="I1673" s="178">
        <v>0</v>
      </c>
      <c r="J1673" s="19"/>
    </row>
    <row r="1674" spans="1:10" x14ac:dyDescent="0.25">
      <c r="A1674" s="65" t="str">
        <f t="shared" si="26"/>
        <v>Cohort 201642887G4 (exclusief Den Haag)Man23 jaar of ouderSyriëInburgeringsexamen behaald</v>
      </c>
      <c r="B1674" s="159" t="s">
        <v>17</v>
      </c>
      <c r="C1674" s="166">
        <v>42887</v>
      </c>
      <c r="D1674" s="159" t="s">
        <v>15</v>
      </c>
      <c r="E1674" s="159" t="s">
        <v>28</v>
      </c>
      <c r="F1674" s="159" t="s">
        <v>27</v>
      </c>
      <c r="G1674" s="159" t="s">
        <v>23</v>
      </c>
      <c r="H1674" s="159" t="s">
        <v>33</v>
      </c>
      <c r="I1674" s="178">
        <v>0</v>
      </c>
      <c r="J1674" s="19"/>
    </row>
    <row r="1675" spans="1:10" x14ac:dyDescent="0.25">
      <c r="A1675" s="65" t="str">
        <f t="shared" si="26"/>
        <v>Cohort 201642887G4 (exclusief Den Haag)Man23 jaar of ouderSyriëHeeft geen examen behaald</v>
      </c>
      <c r="B1675" s="159" t="s">
        <v>17</v>
      </c>
      <c r="C1675" s="166">
        <v>42887</v>
      </c>
      <c r="D1675" s="159" t="s">
        <v>15</v>
      </c>
      <c r="E1675" s="159" t="s">
        <v>28</v>
      </c>
      <c r="F1675" s="159" t="s">
        <v>27</v>
      </c>
      <c r="G1675" s="159" t="s">
        <v>23</v>
      </c>
      <c r="H1675" s="159" t="s">
        <v>34</v>
      </c>
      <c r="I1675" s="178">
        <v>1080</v>
      </c>
      <c r="J1675" s="19"/>
    </row>
    <row r="1676" spans="1:10" x14ac:dyDescent="0.25">
      <c r="A1676" s="65" t="str">
        <f t="shared" si="26"/>
        <v>Cohort 201642887G4 (exclusief Den Haag)Man23 jaar of ouderEritreaTotaal</v>
      </c>
      <c r="B1676" s="159" t="s">
        <v>17</v>
      </c>
      <c r="C1676" s="166">
        <v>42887</v>
      </c>
      <c r="D1676" s="159" t="s">
        <v>15</v>
      </c>
      <c r="E1676" s="159" t="s">
        <v>28</v>
      </c>
      <c r="F1676" s="159" t="s">
        <v>27</v>
      </c>
      <c r="G1676" s="159" t="s">
        <v>24</v>
      </c>
      <c r="H1676" s="159" t="s">
        <v>8</v>
      </c>
      <c r="I1676" s="178">
        <v>345</v>
      </c>
      <c r="J1676" s="19"/>
    </row>
    <row r="1677" spans="1:10" x14ac:dyDescent="0.25">
      <c r="A1677" s="65" t="str">
        <f t="shared" si="26"/>
        <v>Cohort 201642887G4 (exclusief Den Haag)Man23 jaar of ouderEritreaNT2-examen behaald</v>
      </c>
      <c r="B1677" s="159" t="s">
        <v>17</v>
      </c>
      <c r="C1677" s="166">
        <v>42887</v>
      </c>
      <c r="D1677" s="159" t="s">
        <v>15</v>
      </c>
      <c r="E1677" s="159" t="s">
        <v>28</v>
      </c>
      <c r="F1677" s="159" t="s">
        <v>27</v>
      </c>
      <c r="G1677" s="159" t="s">
        <v>24</v>
      </c>
      <c r="H1677" s="159" t="s">
        <v>32</v>
      </c>
      <c r="I1677" s="178">
        <v>0</v>
      </c>
      <c r="J1677" s="19"/>
    </row>
    <row r="1678" spans="1:10" x14ac:dyDescent="0.25">
      <c r="A1678" s="65" t="str">
        <f t="shared" si="26"/>
        <v>Cohort 201642887G4 (exclusief Den Haag)Man23 jaar of ouderEritreaInburgeringsexamen behaald</v>
      </c>
      <c r="B1678" s="159" t="s">
        <v>17</v>
      </c>
      <c r="C1678" s="166">
        <v>42887</v>
      </c>
      <c r="D1678" s="159" t="s">
        <v>15</v>
      </c>
      <c r="E1678" s="159" t="s">
        <v>28</v>
      </c>
      <c r="F1678" s="159" t="s">
        <v>27</v>
      </c>
      <c r="G1678" s="159" t="s">
        <v>24</v>
      </c>
      <c r="H1678" s="159" t="s">
        <v>33</v>
      </c>
      <c r="I1678" s="178">
        <v>0</v>
      </c>
      <c r="J1678" s="19"/>
    </row>
    <row r="1679" spans="1:10" x14ac:dyDescent="0.25">
      <c r="A1679" s="65" t="str">
        <f t="shared" si="26"/>
        <v>Cohort 201642887G4 (exclusief Den Haag)Man23 jaar of ouderEritreaHeeft geen examen behaald</v>
      </c>
      <c r="B1679" s="159" t="s">
        <v>17</v>
      </c>
      <c r="C1679" s="166">
        <v>42887</v>
      </c>
      <c r="D1679" s="159" t="s">
        <v>15</v>
      </c>
      <c r="E1679" s="159" t="s">
        <v>28</v>
      </c>
      <c r="F1679" s="159" t="s">
        <v>27</v>
      </c>
      <c r="G1679" s="159" t="s">
        <v>24</v>
      </c>
      <c r="H1679" s="159" t="s">
        <v>34</v>
      </c>
      <c r="I1679" s="178">
        <v>345</v>
      </c>
      <c r="J1679" s="19"/>
    </row>
    <row r="1680" spans="1:10" x14ac:dyDescent="0.25">
      <c r="A1680" s="65" t="str">
        <f t="shared" si="26"/>
        <v>Cohort 201642887G4 (exclusief Den Haag)Man23 jaar of ouderOverigTotaal</v>
      </c>
      <c r="B1680" s="159" t="s">
        <v>17</v>
      </c>
      <c r="C1680" s="166">
        <v>42887</v>
      </c>
      <c r="D1680" s="159" t="s">
        <v>15</v>
      </c>
      <c r="E1680" s="159" t="s">
        <v>28</v>
      </c>
      <c r="F1680" s="159" t="s">
        <v>27</v>
      </c>
      <c r="G1680" s="159" t="s">
        <v>25</v>
      </c>
      <c r="H1680" s="159" t="s">
        <v>8</v>
      </c>
      <c r="I1680" s="178">
        <v>300</v>
      </c>
      <c r="J1680" s="19"/>
    </row>
    <row r="1681" spans="1:10" x14ac:dyDescent="0.25">
      <c r="A1681" s="65" t="str">
        <f t="shared" si="26"/>
        <v>Cohort 201642887G4 (exclusief Den Haag)Man23 jaar of ouderOverigNT2-examen behaald</v>
      </c>
      <c r="B1681" s="159" t="s">
        <v>17</v>
      </c>
      <c r="C1681" s="166">
        <v>42887</v>
      </c>
      <c r="D1681" s="159" t="s">
        <v>15</v>
      </c>
      <c r="E1681" s="159" t="s">
        <v>28</v>
      </c>
      <c r="F1681" s="159" t="s">
        <v>27</v>
      </c>
      <c r="G1681" s="159" t="s">
        <v>25</v>
      </c>
      <c r="H1681" s="159" t="s">
        <v>32</v>
      </c>
      <c r="I1681" s="178">
        <v>0</v>
      </c>
      <c r="J1681" s="19"/>
    </row>
    <row r="1682" spans="1:10" x14ac:dyDescent="0.25">
      <c r="A1682" s="65" t="str">
        <f t="shared" si="26"/>
        <v>Cohort 201642887G4 (exclusief Den Haag)Man23 jaar of ouderOverigInburgeringsexamen behaald</v>
      </c>
      <c r="B1682" s="159" t="s">
        <v>17</v>
      </c>
      <c r="C1682" s="166">
        <v>42887</v>
      </c>
      <c r="D1682" s="159" t="s">
        <v>15</v>
      </c>
      <c r="E1682" s="159" t="s">
        <v>28</v>
      </c>
      <c r="F1682" s="159" t="s">
        <v>27</v>
      </c>
      <c r="G1682" s="159" t="s">
        <v>25</v>
      </c>
      <c r="H1682" s="159" t="s">
        <v>33</v>
      </c>
      <c r="I1682" s="178">
        <v>0</v>
      </c>
      <c r="J1682" s="19"/>
    </row>
    <row r="1683" spans="1:10" x14ac:dyDescent="0.25">
      <c r="A1683" s="65" t="str">
        <f t="shared" si="26"/>
        <v>Cohort 201642887G4 (exclusief Den Haag)Man23 jaar of ouderOverigHeeft geen examen behaald</v>
      </c>
      <c r="B1683" s="159" t="s">
        <v>17</v>
      </c>
      <c r="C1683" s="166">
        <v>42887</v>
      </c>
      <c r="D1683" s="159" t="s">
        <v>15</v>
      </c>
      <c r="E1683" s="159" t="s">
        <v>28</v>
      </c>
      <c r="F1683" s="159" t="s">
        <v>27</v>
      </c>
      <c r="G1683" s="159" t="s">
        <v>25</v>
      </c>
      <c r="H1683" s="159" t="s">
        <v>34</v>
      </c>
      <c r="I1683" s="178">
        <v>300</v>
      </c>
      <c r="J1683" s="19"/>
    </row>
    <row r="1684" spans="1:10" x14ac:dyDescent="0.25">
      <c r="A1684" s="65" t="str">
        <f t="shared" si="26"/>
        <v>Cohort 201642887G4 (exclusief Den Haag)VrouwTotaalTotaalTotaal</v>
      </c>
      <c r="B1684" s="159" t="s">
        <v>17</v>
      </c>
      <c r="C1684" s="166">
        <v>42887</v>
      </c>
      <c r="D1684" s="159" t="s">
        <v>15</v>
      </c>
      <c r="E1684" s="159" t="s">
        <v>29</v>
      </c>
      <c r="F1684" s="159" t="s">
        <v>8</v>
      </c>
      <c r="G1684" s="159" t="s">
        <v>8</v>
      </c>
      <c r="H1684" s="159" t="s">
        <v>8</v>
      </c>
      <c r="I1684" s="178">
        <v>875</v>
      </c>
      <c r="J1684" s="19"/>
    </row>
    <row r="1685" spans="1:10" x14ac:dyDescent="0.25">
      <c r="A1685" s="65" t="str">
        <f t="shared" si="26"/>
        <v>Cohort 201642887G4 (exclusief Den Haag)VrouwTotaalTotaalNT2-examen behaald</v>
      </c>
      <c r="B1685" s="159" t="s">
        <v>17</v>
      </c>
      <c r="C1685" s="166">
        <v>42887</v>
      </c>
      <c r="D1685" s="159" t="s">
        <v>15</v>
      </c>
      <c r="E1685" s="159" t="s">
        <v>29</v>
      </c>
      <c r="F1685" s="159" t="s">
        <v>8</v>
      </c>
      <c r="G1685" s="159" t="s">
        <v>8</v>
      </c>
      <c r="H1685" s="159" t="s">
        <v>32</v>
      </c>
      <c r="I1685" s="178">
        <v>0</v>
      </c>
      <c r="J1685" s="19"/>
    </row>
    <row r="1686" spans="1:10" x14ac:dyDescent="0.25">
      <c r="A1686" s="65" t="str">
        <f t="shared" si="26"/>
        <v>Cohort 201642887G4 (exclusief Den Haag)VrouwTotaalTotaalInburgeringsexamen behaald</v>
      </c>
      <c r="B1686" s="159" t="s">
        <v>17</v>
      </c>
      <c r="C1686" s="166">
        <v>42887</v>
      </c>
      <c r="D1686" s="159" t="s">
        <v>15</v>
      </c>
      <c r="E1686" s="159" t="s">
        <v>29</v>
      </c>
      <c r="F1686" s="159" t="s">
        <v>8</v>
      </c>
      <c r="G1686" s="159" t="s">
        <v>8</v>
      </c>
      <c r="H1686" s="159" t="s">
        <v>33</v>
      </c>
      <c r="I1686" s="178">
        <v>0</v>
      </c>
      <c r="J1686" s="19"/>
    </row>
    <row r="1687" spans="1:10" x14ac:dyDescent="0.25">
      <c r="A1687" s="65" t="str">
        <f t="shared" si="26"/>
        <v>Cohort 201642887G4 (exclusief Den Haag)VrouwTotaalTotaalHeeft geen examen behaald</v>
      </c>
      <c r="B1687" s="159" t="s">
        <v>17</v>
      </c>
      <c r="C1687" s="166">
        <v>42887</v>
      </c>
      <c r="D1687" s="159" t="s">
        <v>15</v>
      </c>
      <c r="E1687" s="159" t="s">
        <v>29</v>
      </c>
      <c r="F1687" s="159" t="s">
        <v>8</v>
      </c>
      <c r="G1687" s="159" t="s">
        <v>8</v>
      </c>
      <c r="H1687" s="159" t="s">
        <v>34</v>
      </c>
      <c r="I1687" s="178">
        <v>875</v>
      </c>
      <c r="J1687" s="19"/>
    </row>
    <row r="1688" spans="1:10" x14ac:dyDescent="0.25">
      <c r="A1688" s="65" t="str">
        <f t="shared" si="26"/>
        <v>Cohort 201642887G4 (exclusief Den Haag)VrouwTotaalSyriëTotaal</v>
      </c>
      <c r="B1688" s="159" t="s">
        <v>17</v>
      </c>
      <c r="C1688" s="166">
        <v>42887</v>
      </c>
      <c r="D1688" s="159" t="s">
        <v>15</v>
      </c>
      <c r="E1688" s="159" t="s">
        <v>29</v>
      </c>
      <c r="F1688" s="159" t="s">
        <v>8</v>
      </c>
      <c r="G1688" s="159" t="s">
        <v>23</v>
      </c>
      <c r="H1688" s="159" t="s">
        <v>8</v>
      </c>
      <c r="I1688" s="178">
        <v>455</v>
      </c>
      <c r="J1688" s="19"/>
    </row>
    <row r="1689" spans="1:10" x14ac:dyDescent="0.25">
      <c r="A1689" s="65" t="str">
        <f t="shared" si="26"/>
        <v>Cohort 201642887G4 (exclusief Den Haag)VrouwTotaalSyriëNT2-examen behaald</v>
      </c>
      <c r="B1689" s="159" t="s">
        <v>17</v>
      </c>
      <c r="C1689" s="166">
        <v>42887</v>
      </c>
      <c r="D1689" s="159" t="s">
        <v>15</v>
      </c>
      <c r="E1689" s="159" t="s">
        <v>29</v>
      </c>
      <c r="F1689" s="159" t="s">
        <v>8</v>
      </c>
      <c r="G1689" s="159" t="s">
        <v>23</v>
      </c>
      <c r="H1689" s="159" t="s">
        <v>32</v>
      </c>
      <c r="I1689" s="178">
        <v>0</v>
      </c>
      <c r="J1689" s="19"/>
    </row>
    <row r="1690" spans="1:10" x14ac:dyDescent="0.25">
      <c r="A1690" s="65" t="str">
        <f t="shared" si="26"/>
        <v>Cohort 201642887G4 (exclusief Den Haag)VrouwTotaalSyriëInburgeringsexamen behaald</v>
      </c>
      <c r="B1690" s="159" t="s">
        <v>17</v>
      </c>
      <c r="C1690" s="166">
        <v>42887</v>
      </c>
      <c r="D1690" s="159" t="s">
        <v>15</v>
      </c>
      <c r="E1690" s="159" t="s">
        <v>29</v>
      </c>
      <c r="F1690" s="159" t="s">
        <v>8</v>
      </c>
      <c r="G1690" s="159" t="s">
        <v>23</v>
      </c>
      <c r="H1690" s="159" t="s">
        <v>33</v>
      </c>
      <c r="I1690" s="178">
        <v>0</v>
      </c>
      <c r="J1690" s="19"/>
    </row>
    <row r="1691" spans="1:10" x14ac:dyDescent="0.25">
      <c r="A1691" s="65" t="str">
        <f t="shared" si="26"/>
        <v>Cohort 201642887G4 (exclusief Den Haag)VrouwTotaalSyriëHeeft geen examen behaald</v>
      </c>
      <c r="B1691" s="159" t="s">
        <v>17</v>
      </c>
      <c r="C1691" s="166">
        <v>42887</v>
      </c>
      <c r="D1691" s="159" t="s">
        <v>15</v>
      </c>
      <c r="E1691" s="159" t="s">
        <v>29</v>
      </c>
      <c r="F1691" s="159" t="s">
        <v>8</v>
      </c>
      <c r="G1691" s="159" t="s">
        <v>23</v>
      </c>
      <c r="H1691" s="159" t="s">
        <v>34</v>
      </c>
      <c r="I1691" s="178">
        <v>455</v>
      </c>
      <c r="J1691" s="19"/>
    </row>
    <row r="1692" spans="1:10" x14ac:dyDescent="0.25">
      <c r="A1692" s="65" t="str">
        <f t="shared" si="26"/>
        <v>Cohort 201642887G4 (exclusief Den Haag)VrouwTotaalEritreaTotaal</v>
      </c>
      <c r="B1692" s="159" t="s">
        <v>17</v>
      </c>
      <c r="C1692" s="166">
        <v>42887</v>
      </c>
      <c r="D1692" s="159" t="s">
        <v>15</v>
      </c>
      <c r="E1692" s="159" t="s">
        <v>29</v>
      </c>
      <c r="F1692" s="159" t="s">
        <v>8</v>
      </c>
      <c r="G1692" s="159" t="s">
        <v>24</v>
      </c>
      <c r="H1692" s="159" t="s">
        <v>8</v>
      </c>
      <c r="I1692" s="178">
        <v>255</v>
      </c>
      <c r="J1692" s="19"/>
    </row>
    <row r="1693" spans="1:10" x14ac:dyDescent="0.25">
      <c r="A1693" s="65" t="str">
        <f t="shared" si="26"/>
        <v>Cohort 201642887G4 (exclusief Den Haag)VrouwTotaalEritreaNT2-examen behaald</v>
      </c>
      <c r="B1693" s="159" t="s">
        <v>17</v>
      </c>
      <c r="C1693" s="166">
        <v>42887</v>
      </c>
      <c r="D1693" s="159" t="s">
        <v>15</v>
      </c>
      <c r="E1693" s="159" t="s">
        <v>29</v>
      </c>
      <c r="F1693" s="159" t="s">
        <v>8</v>
      </c>
      <c r="G1693" s="159" t="s">
        <v>24</v>
      </c>
      <c r="H1693" s="159" t="s">
        <v>32</v>
      </c>
      <c r="I1693" s="178">
        <v>0</v>
      </c>
      <c r="J1693" s="19"/>
    </row>
    <row r="1694" spans="1:10" x14ac:dyDescent="0.25">
      <c r="A1694" s="65" t="str">
        <f t="shared" si="26"/>
        <v>Cohort 201642887G4 (exclusief Den Haag)VrouwTotaalEritreaInburgeringsexamen behaald</v>
      </c>
      <c r="B1694" s="159" t="s">
        <v>17</v>
      </c>
      <c r="C1694" s="166">
        <v>42887</v>
      </c>
      <c r="D1694" s="159" t="s">
        <v>15</v>
      </c>
      <c r="E1694" s="159" t="s">
        <v>29</v>
      </c>
      <c r="F1694" s="159" t="s">
        <v>8</v>
      </c>
      <c r="G1694" s="159" t="s">
        <v>24</v>
      </c>
      <c r="H1694" s="159" t="s">
        <v>33</v>
      </c>
      <c r="I1694" s="178">
        <v>0</v>
      </c>
      <c r="J1694" s="19"/>
    </row>
    <row r="1695" spans="1:10" x14ac:dyDescent="0.25">
      <c r="A1695" s="65" t="str">
        <f t="shared" si="26"/>
        <v>Cohort 201642887G4 (exclusief Den Haag)VrouwTotaalEritreaHeeft geen examen behaald</v>
      </c>
      <c r="B1695" s="159" t="s">
        <v>17</v>
      </c>
      <c r="C1695" s="166">
        <v>42887</v>
      </c>
      <c r="D1695" s="159" t="s">
        <v>15</v>
      </c>
      <c r="E1695" s="159" t="s">
        <v>29</v>
      </c>
      <c r="F1695" s="159" t="s">
        <v>8</v>
      </c>
      <c r="G1695" s="159" t="s">
        <v>24</v>
      </c>
      <c r="H1695" s="159" t="s">
        <v>34</v>
      </c>
      <c r="I1695" s="178">
        <v>255</v>
      </c>
      <c r="J1695" s="19"/>
    </row>
    <row r="1696" spans="1:10" x14ac:dyDescent="0.25">
      <c r="A1696" s="65" t="str">
        <f t="shared" si="26"/>
        <v>Cohort 201642887G4 (exclusief Den Haag)VrouwTotaalOverigTotaal</v>
      </c>
      <c r="B1696" s="159" t="s">
        <v>17</v>
      </c>
      <c r="C1696" s="166">
        <v>42887</v>
      </c>
      <c r="D1696" s="159" t="s">
        <v>15</v>
      </c>
      <c r="E1696" s="159" t="s">
        <v>29</v>
      </c>
      <c r="F1696" s="159" t="s">
        <v>8</v>
      </c>
      <c r="G1696" s="159" t="s">
        <v>25</v>
      </c>
      <c r="H1696" s="159" t="s">
        <v>8</v>
      </c>
      <c r="I1696" s="178">
        <v>170</v>
      </c>
      <c r="J1696" s="19"/>
    </row>
    <row r="1697" spans="1:10" x14ac:dyDescent="0.25">
      <c r="A1697" s="65" t="str">
        <f t="shared" si="26"/>
        <v>Cohort 201642887G4 (exclusief Den Haag)VrouwTotaalOverigNT2-examen behaald</v>
      </c>
      <c r="B1697" s="159" t="s">
        <v>17</v>
      </c>
      <c r="C1697" s="166">
        <v>42887</v>
      </c>
      <c r="D1697" s="159" t="s">
        <v>15</v>
      </c>
      <c r="E1697" s="159" t="s">
        <v>29</v>
      </c>
      <c r="F1697" s="159" t="s">
        <v>8</v>
      </c>
      <c r="G1697" s="159" t="s">
        <v>25</v>
      </c>
      <c r="H1697" s="159" t="s">
        <v>32</v>
      </c>
      <c r="I1697" s="178">
        <v>0</v>
      </c>
      <c r="J1697" s="19"/>
    </row>
    <row r="1698" spans="1:10" x14ac:dyDescent="0.25">
      <c r="A1698" s="65" t="str">
        <f t="shared" si="26"/>
        <v>Cohort 201642887G4 (exclusief Den Haag)VrouwTotaalOverigInburgeringsexamen behaald</v>
      </c>
      <c r="B1698" s="159" t="s">
        <v>17</v>
      </c>
      <c r="C1698" s="166">
        <v>42887</v>
      </c>
      <c r="D1698" s="159" t="s">
        <v>15</v>
      </c>
      <c r="E1698" s="159" t="s">
        <v>29</v>
      </c>
      <c r="F1698" s="159" t="s">
        <v>8</v>
      </c>
      <c r="G1698" s="159" t="s">
        <v>25</v>
      </c>
      <c r="H1698" s="159" t="s">
        <v>33</v>
      </c>
      <c r="I1698" s="178">
        <v>0</v>
      </c>
      <c r="J1698" s="19"/>
    </row>
    <row r="1699" spans="1:10" x14ac:dyDescent="0.25">
      <c r="A1699" s="65" t="str">
        <f t="shared" si="26"/>
        <v>Cohort 201642887G4 (exclusief Den Haag)VrouwTotaalOverigHeeft geen examen behaald</v>
      </c>
      <c r="B1699" s="159" t="s">
        <v>17</v>
      </c>
      <c r="C1699" s="166">
        <v>42887</v>
      </c>
      <c r="D1699" s="159" t="s">
        <v>15</v>
      </c>
      <c r="E1699" s="159" t="s">
        <v>29</v>
      </c>
      <c r="F1699" s="159" t="s">
        <v>8</v>
      </c>
      <c r="G1699" s="159" t="s">
        <v>25</v>
      </c>
      <c r="H1699" s="159" t="s">
        <v>34</v>
      </c>
      <c r="I1699" s="178">
        <v>165</v>
      </c>
      <c r="J1699" s="19"/>
    </row>
    <row r="1700" spans="1:10" x14ac:dyDescent="0.25">
      <c r="A1700" s="65" t="str">
        <f t="shared" si="26"/>
        <v>Cohort 201642887G4 (exclusief Den Haag)Vrouw0 tot 23 jaarTotaalTotaal</v>
      </c>
      <c r="B1700" s="159" t="s">
        <v>17</v>
      </c>
      <c r="C1700" s="166">
        <v>42887</v>
      </c>
      <c r="D1700" s="159" t="s">
        <v>15</v>
      </c>
      <c r="E1700" s="159" t="s">
        <v>29</v>
      </c>
      <c r="F1700" s="159" t="s">
        <v>26</v>
      </c>
      <c r="G1700" s="159" t="s">
        <v>8</v>
      </c>
      <c r="H1700" s="159" t="s">
        <v>8</v>
      </c>
      <c r="I1700" s="178">
        <v>125</v>
      </c>
      <c r="J1700" s="19"/>
    </row>
    <row r="1701" spans="1:10" x14ac:dyDescent="0.25">
      <c r="A1701" s="65" t="str">
        <f t="shared" si="26"/>
        <v>Cohort 201642887G4 (exclusief Den Haag)Vrouw0 tot 23 jaarTotaalNT2-examen behaald</v>
      </c>
      <c r="B1701" s="159" t="s">
        <v>17</v>
      </c>
      <c r="C1701" s="166">
        <v>42887</v>
      </c>
      <c r="D1701" s="159" t="s">
        <v>15</v>
      </c>
      <c r="E1701" s="159" t="s">
        <v>29</v>
      </c>
      <c r="F1701" s="159" t="s">
        <v>26</v>
      </c>
      <c r="G1701" s="159" t="s">
        <v>8</v>
      </c>
      <c r="H1701" s="159" t="s">
        <v>32</v>
      </c>
      <c r="I1701" s="178">
        <v>0</v>
      </c>
      <c r="J1701" s="19"/>
    </row>
    <row r="1702" spans="1:10" x14ac:dyDescent="0.25">
      <c r="A1702" s="65" t="str">
        <f t="shared" si="26"/>
        <v>Cohort 201642887G4 (exclusief Den Haag)Vrouw0 tot 23 jaarTotaalInburgeringsexamen behaald</v>
      </c>
      <c r="B1702" s="159" t="s">
        <v>17</v>
      </c>
      <c r="C1702" s="166">
        <v>42887</v>
      </c>
      <c r="D1702" s="159" t="s">
        <v>15</v>
      </c>
      <c r="E1702" s="159" t="s">
        <v>29</v>
      </c>
      <c r="F1702" s="159" t="s">
        <v>26</v>
      </c>
      <c r="G1702" s="159" t="s">
        <v>8</v>
      </c>
      <c r="H1702" s="159" t="s">
        <v>33</v>
      </c>
      <c r="I1702" s="178">
        <v>0</v>
      </c>
      <c r="J1702" s="19"/>
    </row>
    <row r="1703" spans="1:10" x14ac:dyDescent="0.25">
      <c r="A1703" s="65" t="str">
        <f t="shared" si="26"/>
        <v>Cohort 201642887G4 (exclusief Den Haag)Vrouw0 tot 23 jaarTotaalHeeft geen examen behaald</v>
      </c>
      <c r="B1703" s="159" t="s">
        <v>17</v>
      </c>
      <c r="C1703" s="166">
        <v>42887</v>
      </c>
      <c r="D1703" s="159" t="s">
        <v>15</v>
      </c>
      <c r="E1703" s="159" t="s">
        <v>29</v>
      </c>
      <c r="F1703" s="159" t="s">
        <v>26</v>
      </c>
      <c r="G1703" s="159" t="s">
        <v>8</v>
      </c>
      <c r="H1703" s="159" t="s">
        <v>34</v>
      </c>
      <c r="I1703" s="178">
        <v>125</v>
      </c>
      <c r="J1703" s="19"/>
    </row>
    <row r="1704" spans="1:10" x14ac:dyDescent="0.25">
      <c r="A1704" s="65" t="str">
        <f t="shared" si="26"/>
        <v>Cohort 201642887G4 (exclusief Den Haag)Vrouw0 tot 23 jaarSyriëTotaal</v>
      </c>
      <c r="B1704" s="159" t="s">
        <v>17</v>
      </c>
      <c r="C1704" s="166">
        <v>42887</v>
      </c>
      <c r="D1704" s="159" t="s">
        <v>15</v>
      </c>
      <c r="E1704" s="159" t="s">
        <v>29</v>
      </c>
      <c r="F1704" s="159" t="s">
        <v>26</v>
      </c>
      <c r="G1704" s="159" t="s">
        <v>23</v>
      </c>
      <c r="H1704" s="159" t="s">
        <v>8</v>
      </c>
      <c r="I1704" s="178">
        <v>70</v>
      </c>
      <c r="J1704" s="19"/>
    </row>
    <row r="1705" spans="1:10" x14ac:dyDescent="0.25">
      <c r="A1705" s="65" t="str">
        <f t="shared" si="26"/>
        <v>Cohort 201642887G4 (exclusief Den Haag)Vrouw0 tot 23 jaarSyriëNT2-examen behaald</v>
      </c>
      <c r="B1705" s="159" t="s">
        <v>17</v>
      </c>
      <c r="C1705" s="166">
        <v>42887</v>
      </c>
      <c r="D1705" s="159" t="s">
        <v>15</v>
      </c>
      <c r="E1705" s="159" t="s">
        <v>29</v>
      </c>
      <c r="F1705" s="159" t="s">
        <v>26</v>
      </c>
      <c r="G1705" s="159" t="s">
        <v>23</v>
      </c>
      <c r="H1705" s="159" t="s">
        <v>32</v>
      </c>
      <c r="I1705" s="178">
        <v>0</v>
      </c>
      <c r="J1705" s="19"/>
    </row>
    <row r="1706" spans="1:10" x14ac:dyDescent="0.25">
      <c r="A1706" s="65" t="str">
        <f t="shared" si="26"/>
        <v>Cohort 201642887G4 (exclusief Den Haag)Vrouw0 tot 23 jaarSyriëInburgeringsexamen behaald</v>
      </c>
      <c r="B1706" s="159" t="s">
        <v>17</v>
      </c>
      <c r="C1706" s="166">
        <v>42887</v>
      </c>
      <c r="D1706" s="159" t="s">
        <v>15</v>
      </c>
      <c r="E1706" s="159" t="s">
        <v>29</v>
      </c>
      <c r="F1706" s="159" t="s">
        <v>26</v>
      </c>
      <c r="G1706" s="159" t="s">
        <v>23</v>
      </c>
      <c r="H1706" s="159" t="s">
        <v>33</v>
      </c>
      <c r="I1706" s="178">
        <v>0</v>
      </c>
      <c r="J1706" s="19"/>
    </row>
    <row r="1707" spans="1:10" x14ac:dyDescent="0.25">
      <c r="A1707" s="65" t="str">
        <f t="shared" si="26"/>
        <v>Cohort 201642887G4 (exclusief Den Haag)Vrouw0 tot 23 jaarSyriëHeeft geen examen behaald</v>
      </c>
      <c r="B1707" s="159" t="s">
        <v>17</v>
      </c>
      <c r="C1707" s="166">
        <v>42887</v>
      </c>
      <c r="D1707" s="159" t="s">
        <v>15</v>
      </c>
      <c r="E1707" s="159" t="s">
        <v>29</v>
      </c>
      <c r="F1707" s="159" t="s">
        <v>26</v>
      </c>
      <c r="G1707" s="159" t="s">
        <v>23</v>
      </c>
      <c r="H1707" s="159" t="s">
        <v>34</v>
      </c>
      <c r="I1707" s="178">
        <v>70</v>
      </c>
      <c r="J1707" s="19"/>
    </row>
    <row r="1708" spans="1:10" x14ac:dyDescent="0.25">
      <c r="A1708" s="65" t="str">
        <f t="shared" si="26"/>
        <v>Cohort 201642887G4 (exclusief Den Haag)Vrouw0 tot 23 jaarEritreaTotaal</v>
      </c>
      <c r="B1708" s="159" t="s">
        <v>17</v>
      </c>
      <c r="C1708" s="166">
        <v>42887</v>
      </c>
      <c r="D1708" s="159" t="s">
        <v>15</v>
      </c>
      <c r="E1708" s="159" t="s">
        <v>29</v>
      </c>
      <c r="F1708" s="159" t="s">
        <v>26</v>
      </c>
      <c r="G1708" s="159" t="s">
        <v>24</v>
      </c>
      <c r="H1708" s="159" t="s">
        <v>8</v>
      </c>
      <c r="I1708" s="178">
        <v>40</v>
      </c>
      <c r="J1708" s="19"/>
    </row>
    <row r="1709" spans="1:10" x14ac:dyDescent="0.25">
      <c r="A1709" s="65" t="str">
        <f t="shared" si="26"/>
        <v>Cohort 201642887G4 (exclusief Den Haag)Vrouw0 tot 23 jaarEritreaNT2-examen behaald</v>
      </c>
      <c r="B1709" s="159" t="s">
        <v>17</v>
      </c>
      <c r="C1709" s="166">
        <v>42887</v>
      </c>
      <c r="D1709" s="159" t="s">
        <v>15</v>
      </c>
      <c r="E1709" s="159" t="s">
        <v>29</v>
      </c>
      <c r="F1709" s="159" t="s">
        <v>26</v>
      </c>
      <c r="G1709" s="159" t="s">
        <v>24</v>
      </c>
      <c r="H1709" s="159" t="s">
        <v>32</v>
      </c>
      <c r="I1709" s="178">
        <v>0</v>
      </c>
      <c r="J1709" s="19"/>
    </row>
    <row r="1710" spans="1:10" x14ac:dyDescent="0.25">
      <c r="A1710" s="65" t="str">
        <f t="shared" si="26"/>
        <v>Cohort 201642887G4 (exclusief Den Haag)Vrouw0 tot 23 jaarEritreaInburgeringsexamen behaald</v>
      </c>
      <c r="B1710" s="159" t="s">
        <v>17</v>
      </c>
      <c r="C1710" s="166">
        <v>42887</v>
      </c>
      <c r="D1710" s="159" t="s">
        <v>15</v>
      </c>
      <c r="E1710" s="159" t="s">
        <v>29</v>
      </c>
      <c r="F1710" s="159" t="s">
        <v>26</v>
      </c>
      <c r="G1710" s="159" t="s">
        <v>24</v>
      </c>
      <c r="H1710" s="159" t="s">
        <v>33</v>
      </c>
      <c r="I1710" s="178">
        <v>0</v>
      </c>
      <c r="J1710" s="19"/>
    </row>
    <row r="1711" spans="1:10" x14ac:dyDescent="0.25">
      <c r="A1711" s="65" t="str">
        <f t="shared" si="26"/>
        <v>Cohort 201642887G4 (exclusief Den Haag)Vrouw0 tot 23 jaarEritreaHeeft geen examen behaald</v>
      </c>
      <c r="B1711" s="159" t="s">
        <v>17</v>
      </c>
      <c r="C1711" s="166">
        <v>42887</v>
      </c>
      <c r="D1711" s="159" t="s">
        <v>15</v>
      </c>
      <c r="E1711" s="159" t="s">
        <v>29</v>
      </c>
      <c r="F1711" s="159" t="s">
        <v>26</v>
      </c>
      <c r="G1711" s="159" t="s">
        <v>24</v>
      </c>
      <c r="H1711" s="159" t="s">
        <v>34</v>
      </c>
      <c r="I1711" s="178">
        <v>40</v>
      </c>
      <c r="J1711" s="19"/>
    </row>
    <row r="1712" spans="1:10" x14ac:dyDescent="0.25">
      <c r="A1712" s="65" t="str">
        <f t="shared" si="26"/>
        <v>Cohort 201642887G4 (exclusief Den Haag)Vrouw0 tot 23 jaarOverigTotaal</v>
      </c>
      <c r="B1712" s="159" t="s">
        <v>17</v>
      </c>
      <c r="C1712" s="166">
        <v>42887</v>
      </c>
      <c r="D1712" s="159" t="s">
        <v>15</v>
      </c>
      <c r="E1712" s="159" t="s">
        <v>29</v>
      </c>
      <c r="F1712" s="159" t="s">
        <v>26</v>
      </c>
      <c r="G1712" s="159" t="s">
        <v>25</v>
      </c>
      <c r="H1712" s="159" t="s">
        <v>8</v>
      </c>
      <c r="I1712" s="178">
        <v>15</v>
      </c>
      <c r="J1712" s="19"/>
    </row>
    <row r="1713" spans="1:10" x14ac:dyDescent="0.25">
      <c r="A1713" s="65" t="str">
        <f t="shared" si="26"/>
        <v>Cohort 201642887G4 (exclusief Den Haag)Vrouw0 tot 23 jaarOverigNT2-examen behaald</v>
      </c>
      <c r="B1713" s="159" t="s">
        <v>17</v>
      </c>
      <c r="C1713" s="166">
        <v>42887</v>
      </c>
      <c r="D1713" s="159" t="s">
        <v>15</v>
      </c>
      <c r="E1713" s="159" t="s">
        <v>29</v>
      </c>
      <c r="F1713" s="159" t="s">
        <v>26</v>
      </c>
      <c r="G1713" s="159" t="s">
        <v>25</v>
      </c>
      <c r="H1713" s="159" t="s">
        <v>32</v>
      </c>
      <c r="I1713" s="178">
        <v>0</v>
      </c>
      <c r="J1713" s="19"/>
    </row>
    <row r="1714" spans="1:10" x14ac:dyDescent="0.25">
      <c r="A1714" s="65" t="str">
        <f t="shared" si="26"/>
        <v>Cohort 201642887G4 (exclusief Den Haag)Vrouw0 tot 23 jaarOverigInburgeringsexamen behaald</v>
      </c>
      <c r="B1714" s="159" t="s">
        <v>17</v>
      </c>
      <c r="C1714" s="166">
        <v>42887</v>
      </c>
      <c r="D1714" s="159" t="s">
        <v>15</v>
      </c>
      <c r="E1714" s="159" t="s">
        <v>29</v>
      </c>
      <c r="F1714" s="159" t="s">
        <v>26</v>
      </c>
      <c r="G1714" s="159" t="s">
        <v>25</v>
      </c>
      <c r="H1714" s="159" t="s">
        <v>33</v>
      </c>
      <c r="I1714" s="178">
        <v>0</v>
      </c>
      <c r="J1714" s="19"/>
    </row>
    <row r="1715" spans="1:10" x14ac:dyDescent="0.25">
      <c r="A1715" s="65" t="str">
        <f t="shared" si="26"/>
        <v>Cohort 201642887G4 (exclusief Den Haag)Vrouw0 tot 23 jaarOverigHeeft geen examen behaald</v>
      </c>
      <c r="B1715" s="159" t="s">
        <v>17</v>
      </c>
      <c r="C1715" s="166">
        <v>42887</v>
      </c>
      <c r="D1715" s="159" t="s">
        <v>15</v>
      </c>
      <c r="E1715" s="159" t="s">
        <v>29</v>
      </c>
      <c r="F1715" s="159" t="s">
        <v>26</v>
      </c>
      <c r="G1715" s="159" t="s">
        <v>25</v>
      </c>
      <c r="H1715" s="159" t="s">
        <v>34</v>
      </c>
      <c r="I1715" s="178">
        <v>15</v>
      </c>
      <c r="J1715" s="19"/>
    </row>
    <row r="1716" spans="1:10" x14ac:dyDescent="0.25">
      <c r="A1716" s="65" t="str">
        <f t="shared" si="26"/>
        <v>Cohort 201642887G4 (exclusief Den Haag)Vrouw23 jaar of ouderTotaalTotaal</v>
      </c>
      <c r="B1716" s="159" t="s">
        <v>17</v>
      </c>
      <c r="C1716" s="166">
        <v>42887</v>
      </c>
      <c r="D1716" s="159" t="s">
        <v>15</v>
      </c>
      <c r="E1716" s="159" t="s">
        <v>29</v>
      </c>
      <c r="F1716" s="159" t="s">
        <v>27</v>
      </c>
      <c r="G1716" s="159" t="s">
        <v>8</v>
      </c>
      <c r="H1716" s="159" t="s">
        <v>8</v>
      </c>
      <c r="I1716" s="178">
        <v>755</v>
      </c>
      <c r="J1716" s="19"/>
    </row>
    <row r="1717" spans="1:10" x14ac:dyDescent="0.25">
      <c r="A1717" s="65" t="str">
        <f t="shared" si="26"/>
        <v>Cohort 201642887G4 (exclusief Den Haag)Vrouw23 jaar of ouderTotaalNT2-examen behaald</v>
      </c>
      <c r="B1717" s="159" t="s">
        <v>17</v>
      </c>
      <c r="C1717" s="166">
        <v>42887</v>
      </c>
      <c r="D1717" s="159" t="s">
        <v>15</v>
      </c>
      <c r="E1717" s="159" t="s">
        <v>29</v>
      </c>
      <c r="F1717" s="159" t="s">
        <v>27</v>
      </c>
      <c r="G1717" s="159" t="s">
        <v>8</v>
      </c>
      <c r="H1717" s="159" t="s">
        <v>32</v>
      </c>
      <c r="I1717" s="178">
        <v>0</v>
      </c>
      <c r="J1717" s="19"/>
    </row>
    <row r="1718" spans="1:10" x14ac:dyDescent="0.25">
      <c r="A1718" s="65" t="str">
        <f t="shared" si="26"/>
        <v>Cohort 201642887G4 (exclusief Den Haag)Vrouw23 jaar of ouderTotaalInburgeringsexamen behaald</v>
      </c>
      <c r="B1718" s="159" t="s">
        <v>17</v>
      </c>
      <c r="C1718" s="166">
        <v>42887</v>
      </c>
      <c r="D1718" s="159" t="s">
        <v>15</v>
      </c>
      <c r="E1718" s="159" t="s">
        <v>29</v>
      </c>
      <c r="F1718" s="159" t="s">
        <v>27</v>
      </c>
      <c r="G1718" s="159" t="s">
        <v>8</v>
      </c>
      <c r="H1718" s="159" t="s">
        <v>33</v>
      </c>
      <c r="I1718" s="178">
        <v>0</v>
      </c>
      <c r="J1718" s="19"/>
    </row>
    <row r="1719" spans="1:10" x14ac:dyDescent="0.25">
      <c r="A1719" s="65" t="str">
        <f t="shared" si="26"/>
        <v>Cohort 201642887G4 (exclusief Den Haag)Vrouw23 jaar of ouderTotaalHeeft geen examen behaald</v>
      </c>
      <c r="B1719" s="159" t="s">
        <v>17</v>
      </c>
      <c r="C1719" s="166">
        <v>42887</v>
      </c>
      <c r="D1719" s="159" t="s">
        <v>15</v>
      </c>
      <c r="E1719" s="159" t="s">
        <v>29</v>
      </c>
      <c r="F1719" s="159" t="s">
        <v>27</v>
      </c>
      <c r="G1719" s="159" t="s">
        <v>8</v>
      </c>
      <c r="H1719" s="159" t="s">
        <v>34</v>
      </c>
      <c r="I1719" s="178">
        <v>750</v>
      </c>
      <c r="J1719" s="19"/>
    </row>
    <row r="1720" spans="1:10" x14ac:dyDescent="0.25">
      <c r="A1720" s="65" t="str">
        <f t="shared" si="26"/>
        <v>Cohort 201642887G4 (exclusief Den Haag)Vrouw23 jaar of ouderSyriëTotaal</v>
      </c>
      <c r="B1720" s="159" t="s">
        <v>17</v>
      </c>
      <c r="C1720" s="166">
        <v>42887</v>
      </c>
      <c r="D1720" s="159" t="s">
        <v>15</v>
      </c>
      <c r="E1720" s="159" t="s">
        <v>29</v>
      </c>
      <c r="F1720" s="159" t="s">
        <v>27</v>
      </c>
      <c r="G1720" s="159" t="s">
        <v>23</v>
      </c>
      <c r="H1720" s="159" t="s">
        <v>8</v>
      </c>
      <c r="I1720" s="178">
        <v>385</v>
      </c>
      <c r="J1720" s="19"/>
    </row>
    <row r="1721" spans="1:10" x14ac:dyDescent="0.25">
      <c r="A1721" s="65" t="str">
        <f t="shared" si="26"/>
        <v>Cohort 201642887G4 (exclusief Den Haag)Vrouw23 jaar of ouderSyriëNT2-examen behaald</v>
      </c>
      <c r="B1721" s="159" t="s">
        <v>17</v>
      </c>
      <c r="C1721" s="166">
        <v>42887</v>
      </c>
      <c r="D1721" s="159" t="s">
        <v>15</v>
      </c>
      <c r="E1721" s="159" t="s">
        <v>29</v>
      </c>
      <c r="F1721" s="159" t="s">
        <v>27</v>
      </c>
      <c r="G1721" s="159" t="s">
        <v>23</v>
      </c>
      <c r="H1721" s="159" t="s">
        <v>32</v>
      </c>
      <c r="I1721" s="178">
        <v>0</v>
      </c>
      <c r="J1721" s="19"/>
    </row>
    <row r="1722" spans="1:10" x14ac:dyDescent="0.25">
      <c r="A1722" s="65" t="str">
        <f t="shared" si="26"/>
        <v>Cohort 201642887G4 (exclusief Den Haag)Vrouw23 jaar of ouderSyriëInburgeringsexamen behaald</v>
      </c>
      <c r="B1722" s="159" t="s">
        <v>17</v>
      </c>
      <c r="C1722" s="166">
        <v>42887</v>
      </c>
      <c r="D1722" s="159" t="s">
        <v>15</v>
      </c>
      <c r="E1722" s="159" t="s">
        <v>29</v>
      </c>
      <c r="F1722" s="159" t="s">
        <v>27</v>
      </c>
      <c r="G1722" s="159" t="s">
        <v>23</v>
      </c>
      <c r="H1722" s="159" t="s">
        <v>33</v>
      </c>
      <c r="I1722" s="178">
        <v>0</v>
      </c>
      <c r="J1722" s="19"/>
    </row>
    <row r="1723" spans="1:10" x14ac:dyDescent="0.25">
      <c r="A1723" s="65" t="str">
        <f t="shared" si="26"/>
        <v>Cohort 201642887G4 (exclusief Den Haag)Vrouw23 jaar of ouderSyriëHeeft geen examen behaald</v>
      </c>
      <c r="B1723" s="159" t="s">
        <v>17</v>
      </c>
      <c r="C1723" s="166">
        <v>42887</v>
      </c>
      <c r="D1723" s="159" t="s">
        <v>15</v>
      </c>
      <c r="E1723" s="159" t="s">
        <v>29</v>
      </c>
      <c r="F1723" s="159" t="s">
        <v>27</v>
      </c>
      <c r="G1723" s="159" t="s">
        <v>23</v>
      </c>
      <c r="H1723" s="159" t="s">
        <v>34</v>
      </c>
      <c r="I1723" s="178">
        <v>385</v>
      </c>
      <c r="J1723" s="19"/>
    </row>
    <row r="1724" spans="1:10" x14ac:dyDescent="0.25">
      <c r="A1724" s="65" t="str">
        <f t="shared" si="26"/>
        <v>Cohort 201642887G4 (exclusief Den Haag)Vrouw23 jaar of ouderEritreaTotaal</v>
      </c>
      <c r="B1724" s="159" t="s">
        <v>17</v>
      </c>
      <c r="C1724" s="166">
        <v>42887</v>
      </c>
      <c r="D1724" s="159" t="s">
        <v>15</v>
      </c>
      <c r="E1724" s="159" t="s">
        <v>29</v>
      </c>
      <c r="F1724" s="159" t="s">
        <v>27</v>
      </c>
      <c r="G1724" s="159" t="s">
        <v>24</v>
      </c>
      <c r="H1724" s="159" t="s">
        <v>8</v>
      </c>
      <c r="I1724" s="178">
        <v>215</v>
      </c>
      <c r="J1724" s="19"/>
    </row>
    <row r="1725" spans="1:10" x14ac:dyDescent="0.25">
      <c r="A1725" s="65" t="str">
        <f t="shared" si="26"/>
        <v>Cohort 201642887G4 (exclusief Den Haag)Vrouw23 jaar of ouderEritreaNT2-examen behaald</v>
      </c>
      <c r="B1725" s="159" t="s">
        <v>17</v>
      </c>
      <c r="C1725" s="166">
        <v>42887</v>
      </c>
      <c r="D1725" s="159" t="s">
        <v>15</v>
      </c>
      <c r="E1725" s="159" t="s">
        <v>29</v>
      </c>
      <c r="F1725" s="159" t="s">
        <v>27</v>
      </c>
      <c r="G1725" s="159" t="s">
        <v>24</v>
      </c>
      <c r="H1725" s="159" t="s">
        <v>32</v>
      </c>
      <c r="I1725" s="178">
        <v>0</v>
      </c>
      <c r="J1725" s="19"/>
    </row>
    <row r="1726" spans="1:10" x14ac:dyDescent="0.25">
      <c r="A1726" s="65" t="str">
        <f t="shared" si="26"/>
        <v>Cohort 201642887G4 (exclusief Den Haag)Vrouw23 jaar of ouderEritreaInburgeringsexamen behaald</v>
      </c>
      <c r="B1726" s="159" t="s">
        <v>17</v>
      </c>
      <c r="C1726" s="166">
        <v>42887</v>
      </c>
      <c r="D1726" s="159" t="s">
        <v>15</v>
      </c>
      <c r="E1726" s="159" t="s">
        <v>29</v>
      </c>
      <c r="F1726" s="159" t="s">
        <v>27</v>
      </c>
      <c r="G1726" s="159" t="s">
        <v>24</v>
      </c>
      <c r="H1726" s="159" t="s">
        <v>33</v>
      </c>
      <c r="I1726" s="178">
        <v>0</v>
      </c>
      <c r="J1726" s="19"/>
    </row>
    <row r="1727" spans="1:10" x14ac:dyDescent="0.25">
      <c r="A1727" s="65" t="str">
        <f t="shared" si="26"/>
        <v>Cohort 201642887G4 (exclusief Den Haag)Vrouw23 jaar of ouderEritreaHeeft geen examen behaald</v>
      </c>
      <c r="B1727" s="159" t="s">
        <v>17</v>
      </c>
      <c r="C1727" s="166">
        <v>42887</v>
      </c>
      <c r="D1727" s="159" t="s">
        <v>15</v>
      </c>
      <c r="E1727" s="159" t="s">
        <v>29</v>
      </c>
      <c r="F1727" s="159" t="s">
        <v>27</v>
      </c>
      <c r="G1727" s="159" t="s">
        <v>24</v>
      </c>
      <c r="H1727" s="159" t="s">
        <v>34</v>
      </c>
      <c r="I1727" s="178">
        <v>215</v>
      </c>
      <c r="J1727" s="19"/>
    </row>
    <row r="1728" spans="1:10" x14ac:dyDescent="0.25">
      <c r="A1728" s="65" t="str">
        <f t="shared" si="26"/>
        <v>Cohort 201642887G4 (exclusief Den Haag)Vrouw23 jaar of ouderOverigTotaal</v>
      </c>
      <c r="B1728" s="159" t="s">
        <v>17</v>
      </c>
      <c r="C1728" s="166">
        <v>42887</v>
      </c>
      <c r="D1728" s="159" t="s">
        <v>15</v>
      </c>
      <c r="E1728" s="159" t="s">
        <v>29</v>
      </c>
      <c r="F1728" s="159" t="s">
        <v>27</v>
      </c>
      <c r="G1728" s="159" t="s">
        <v>25</v>
      </c>
      <c r="H1728" s="159" t="s">
        <v>8</v>
      </c>
      <c r="I1728" s="178">
        <v>150</v>
      </c>
      <c r="J1728" s="19"/>
    </row>
    <row r="1729" spans="1:10" x14ac:dyDescent="0.25">
      <c r="A1729" s="65" t="str">
        <f t="shared" si="26"/>
        <v>Cohort 201642887G4 (exclusief Den Haag)Vrouw23 jaar of ouderOverigNT2-examen behaald</v>
      </c>
      <c r="B1729" s="159" t="s">
        <v>17</v>
      </c>
      <c r="C1729" s="166">
        <v>42887</v>
      </c>
      <c r="D1729" s="159" t="s">
        <v>15</v>
      </c>
      <c r="E1729" s="159" t="s">
        <v>29</v>
      </c>
      <c r="F1729" s="159" t="s">
        <v>27</v>
      </c>
      <c r="G1729" s="159" t="s">
        <v>25</v>
      </c>
      <c r="H1729" s="159" t="s">
        <v>32</v>
      </c>
      <c r="I1729" s="178">
        <v>0</v>
      </c>
      <c r="J1729" s="19"/>
    </row>
    <row r="1730" spans="1:10" x14ac:dyDescent="0.25">
      <c r="A1730" s="65" t="str">
        <f t="shared" si="26"/>
        <v>Cohort 201642887G4 (exclusief Den Haag)Vrouw23 jaar of ouderOverigInburgeringsexamen behaald</v>
      </c>
      <c r="B1730" s="159" t="s">
        <v>17</v>
      </c>
      <c r="C1730" s="166">
        <v>42887</v>
      </c>
      <c r="D1730" s="159" t="s">
        <v>15</v>
      </c>
      <c r="E1730" s="159" t="s">
        <v>29</v>
      </c>
      <c r="F1730" s="159" t="s">
        <v>27</v>
      </c>
      <c r="G1730" s="159" t="s">
        <v>25</v>
      </c>
      <c r="H1730" s="159" t="s">
        <v>33</v>
      </c>
      <c r="I1730" s="178">
        <v>0</v>
      </c>
      <c r="J1730" s="19"/>
    </row>
    <row r="1731" spans="1:10" x14ac:dyDescent="0.25">
      <c r="A1731" s="65" t="str">
        <f t="shared" si="26"/>
        <v>Cohort 201642887G4 (exclusief Den Haag)Vrouw23 jaar of ouderOverigHeeft geen examen behaald</v>
      </c>
      <c r="B1731" s="159" t="s">
        <v>17</v>
      </c>
      <c r="C1731" s="166">
        <v>42887</v>
      </c>
      <c r="D1731" s="159" t="s">
        <v>15</v>
      </c>
      <c r="E1731" s="159" t="s">
        <v>29</v>
      </c>
      <c r="F1731" s="159" t="s">
        <v>27</v>
      </c>
      <c r="G1731" s="159" t="s">
        <v>25</v>
      </c>
      <c r="H1731" s="159" t="s">
        <v>34</v>
      </c>
      <c r="I1731" s="178">
        <v>150</v>
      </c>
      <c r="J1731" s="19"/>
    </row>
    <row r="1732" spans="1:10" x14ac:dyDescent="0.25">
      <c r="A1732" s="65" t="str">
        <f t="shared" si="26"/>
        <v>Totaal42522Den HaagTotaalTotaalTotaalTotaal</v>
      </c>
      <c r="B1732" s="159" t="s">
        <v>8</v>
      </c>
      <c r="C1732" s="166">
        <v>42522</v>
      </c>
      <c r="D1732" s="159" t="s">
        <v>7</v>
      </c>
      <c r="E1732" s="159" t="s">
        <v>8</v>
      </c>
      <c r="F1732" s="159" t="s">
        <v>8</v>
      </c>
      <c r="G1732" s="159" t="s">
        <v>8</v>
      </c>
      <c r="H1732" s="159" t="s">
        <v>8</v>
      </c>
      <c r="I1732" s="178">
        <v>1040</v>
      </c>
      <c r="J1732" s="19"/>
    </row>
    <row r="1733" spans="1:10" x14ac:dyDescent="0.25">
      <c r="A1733" s="65" t="str">
        <f t="shared" ref="A1733:A1796" si="27">B1733&amp;C1733&amp;D1733&amp;E1733&amp;F1733&amp;G1733&amp;H1733</f>
        <v>Totaal42522Den HaagTotaalTotaalTotaalNT2-examen behaald</v>
      </c>
      <c r="B1733" s="159" t="s">
        <v>8</v>
      </c>
      <c r="C1733" s="166">
        <v>42522</v>
      </c>
      <c r="D1733" s="159" t="s">
        <v>7</v>
      </c>
      <c r="E1733" s="159" t="s">
        <v>8</v>
      </c>
      <c r="F1733" s="159" t="s">
        <v>8</v>
      </c>
      <c r="G1733" s="159" t="s">
        <v>8</v>
      </c>
      <c r="H1733" s="159" t="s">
        <v>32</v>
      </c>
      <c r="I1733" s="178">
        <v>15</v>
      </c>
      <c r="J1733" s="19"/>
    </row>
    <row r="1734" spans="1:10" x14ac:dyDescent="0.25">
      <c r="A1734" s="65" t="str">
        <f t="shared" si="27"/>
        <v>Totaal42522Den HaagTotaalTotaalTotaalInburgeringsexamen behaald</v>
      </c>
      <c r="B1734" s="159" t="s">
        <v>8</v>
      </c>
      <c r="C1734" s="166">
        <v>42522</v>
      </c>
      <c r="D1734" s="159" t="s">
        <v>7</v>
      </c>
      <c r="E1734" s="159" t="s">
        <v>8</v>
      </c>
      <c r="F1734" s="159" t="s">
        <v>8</v>
      </c>
      <c r="G1734" s="159" t="s">
        <v>8</v>
      </c>
      <c r="H1734" s="159" t="s">
        <v>33</v>
      </c>
      <c r="I1734" s="178">
        <v>60</v>
      </c>
      <c r="J1734" s="19"/>
    </row>
    <row r="1735" spans="1:10" x14ac:dyDescent="0.25">
      <c r="A1735" s="65" t="str">
        <f t="shared" si="27"/>
        <v>Totaal42522Den HaagTotaalTotaalTotaalHeeft geen examen behaald</v>
      </c>
      <c r="B1735" s="159" t="s">
        <v>8</v>
      </c>
      <c r="C1735" s="166">
        <v>42522</v>
      </c>
      <c r="D1735" s="159" t="s">
        <v>7</v>
      </c>
      <c r="E1735" s="159" t="s">
        <v>8</v>
      </c>
      <c r="F1735" s="159" t="s">
        <v>8</v>
      </c>
      <c r="G1735" s="159" t="s">
        <v>8</v>
      </c>
      <c r="H1735" s="159" t="s">
        <v>34</v>
      </c>
      <c r="I1735" s="178">
        <v>965</v>
      </c>
      <c r="J1735" s="19"/>
    </row>
    <row r="1736" spans="1:10" x14ac:dyDescent="0.25">
      <c r="A1736" s="65" t="str">
        <f t="shared" si="27"/>
        <v>Totaal42522Den HaagTotaalTotaalSyriëTotaal</v>
      </c>
      <c r="B1736" s="159" t="s">
        <v>8</v>
      </c>
      <c r="C1736" s="166">
        <v>42522</v>
      </c>
      <c r="D1736" s="159" t="s">
        <v>7</v>
      </c>
      <c r="E1736" s="159" t="s">
        <v>8</v>
      </c>
      <c r="F1736" s="159" t="s">
        <v>8</v>
      </c>
      <c r="G1736" s="159" t="s">
        <v>23</v>
      </c>
      <c r="H1736" s="159" t="s">
        <v>8</v>
      </c>
      <c r="I1736" s="178">
        <v>405</v>
      </c>
      <c r="J1736" s="19"/>
    </row>
    <row r="1737" spans="1:10" x14ac:dyDescent="0.25">
      <c r="A1737" s="65" t="str">
        <f t="shared" si="27"/>
        <v>Totaal42522Den HaagTotaalTotaalSyriëNT2-examen behaald</v>
      </c>
      <c r="B1737" s="159" t="s">
        <v>8</v>
      </c>
      <c r="C1737" s="166">
        <v>42522</v>
      </c>
      <c r="D1737" s="159" t="s">
        <v>7</v>
      </c>
      <c r="E1737" s="159" t="s">
        <v>8</v>
      </c>
      <c r="F1737" s="159" t="s">
        <v>8</v>
      </c>
      <c r="G1737" s="159" t="s">
        <v>23</v>
      </c>
      <c r="H1737" s="159" t="s">
        <v>32</v>
      </c>
      <c r="I1737" s="178">
        <v>10</v>
      </c>
      <c r="J1737" s="19"/>
    </row>
    <row r="1738" spans="1:10" x14ac:dyDescent="0.25">
      <c r="A1738" s="65" t="str">
        <f t="shared" si="27"/>
        <v>Totaal42522Den HaagTotaalTotaalSyriëInburgeringsexamen behaald</v>
      </c>
      <c r="B1738" s="159" t="s">
        <v>8</v>
      </c>
      <c r="C1738" s="166">
        <v>42522</v>
      </c>
      <c r="D1738" s="159" t="s">
        <v>7</v>
      </c>
      <c r="E1738" s="159" t="s">
        <v>8</v>
      </c>
      <c r="F1738" s="159" t="s">
        <v>8</v>
      </c>
      <c r="G1738" s="159" t="s">
        <v>23</v>
      </c>
      <c r="H1738" s="159" t="s">
        <v>33</v>
      </c>
      <c r="I1738" s="178">
        <v>30</v>
      </c>
      <c r="J1738" s="19"/>
    </row>
    <row r="1739" spans="1:10" x14ac:dyDescent="0.25">
      <c r="A1739" s="65" t="str">
        <f t="shared" si="27"/>
        <v>Totaal42522Den HaagTotaalTotaalSyriëHeeft geen examen behaald</v>
      </c>
      <c r="B1739" s="159" t="s">
        <v>8</v>
      </c>
      <c r="C1739" s="166">
        <v>42522</v>
      </c>
      <c r="D1739" s="159" t="s">
        <v>7</v>
      </c>
      <c r="E1739" s="159" t="s">
        <v>8</v>
      </c>
      <c r="F1739" s="159" t="s">
        <v>8</v>
      </c>
      <c r="G1739" s="159" t="s">
        <v>23</v>
      </c>
      <c r="H1739" s="159" t="s">
        <v>34</v>
      </c>
      <c r="I1739" s="178">
        <v>365</v>
      </c>
      <c r="J1739" s="19"/>
    </row>
    <row r="1740" spans="1:10" x14ac:dyDescent="0.25">
      <c r="A1740" s="65" t="str">
        <f t="shared" si="27"/>
        <v>Totaal42522Den HaagTotaalTotaalEritreaTotaal</v>
      </c>
      <c r="B1740" s="159" t="s">
        <v>8</v>
      </c>
      <c r="C1740" s="166">
        <v>42522</v>
      </c>
      <c r="D1740" s="159" t="s">
        <v>7</v>
      </c>
      <c r="E1740" s="159" t="s">
        <v>8</v>
      </c>
      <c r="F1740" s="159" t="s">
        <v>8</v>
      </c>
      <c r="G1740" s="159" t="s">
        <v>24</v>
      </c>
      <c r="H1740" s="159" t="s">
        <v>8</v>
      </c>
      <c r="I1740" s="178">
        <v>425</v>
      </c>
      <c r="J1740" s="19"/>
    </row>
    <row r="1741" spans="1:10" x14ac:dyDescent="0.25">
      <c r="A1741" s="65" t="str">
        <f t="shared" si="27"/>
        <v>Totaal42522Den HaagTotaalTotaalEritreaNT2-examen behaald</v>
      </c>
      <c r="B1741" s="159" t="s">
        <v>8</v>
      </c>
      <c r="C1741" s="166">
        <v>42522</v>
      </c>
      <c r="D1741" s="159" t="s">
        <v>7</v>
      </c>
      <c r="E1741" s="159" t="s">
        <v>8</v>
      </c>
      <c r="F1741" s="159" t="s">
        <v>8</v>
      </c>
      <c r="G1741" s="159" t="s">
        <v>24</v>
      </c>
      <c r="H1741" s="159" t="s">
        <v>32</v>
      </c>
      <c r="I1741" s="178">
        <v>0</v>
      </c>
      <c r="J1741" s="19"/>
    </row>
    <row r="1742" spans="1:10" x14ac:dyDescent="0.25">
      <c r="A1742" s="65" t="str">
        <f t="shared" si="27"/>
        <v>Totaal42522Den HaagTotaalTotaalEritreaInburgeringsexamen behaald</v>
      </c>
      <c r="B1742" s="159" t="s">
        <v>8</v>
      </c>
      <c r="C1742" s="166">
        <v>42522</v>
      </c>
      <c r="D1742" s="159" t="s">
        <v>7</v>
      </c>
      <c r="E1742" s="159" t="s">
        <v>8</v>
      </c>
      <c r="F1742" s="159" t="s">
        <v>8</v>
      </c>
      <c r="G1742" s="159" t="s">
        <v>24</v>
      </c>
      <c r="H1742" s="159" t="s">
        <v>33</v>
      </c>
      <c r="I1742" s="178">
        <v>10</v>
      </c>
      <c r="J1742" s="19"/>
    </row>
    <row r="1743" spans="1:10" x14ac:dyDescent="0.25">
      <c r="A1743" s="65" t="str">
        <f t="shared" si="27"/>
        <v>Totaal42522Den HaagTotaalTotaalEritreaHeeft geen examen behaald</v>
      </c>
      <c r="B1743" s="159" t="s">
        <v>8</v>
      </c>
      <c r="C1743" s="166">
        <v>42522</v>
      </c>
      <c r="D1743" s="159" t="s">
        <v>7</v>
      </c>
      <c r="E1743" s="159" t="s">
        <v>8</v>
      </c>
      <c r="F1743" s="159" t="s">
        <v>8</v>
      </c>
      <c r="G1743" s="159" t="s">
        <v>24</v>
      </c>
      <c r="H1743" s="159" t="s">
        <v>34</v>
      </c>
      <c r="I1743" s="178">
        <v>415</v>
      </c>
      <c r="J1743" s="19"/>
    </row>
    <row r="1744" spans="1:10" x14ac:dyDescent="0.25">
      <c r="A1744" s="65" t="str">
        <f t="shared" si="27"/>
        <v>Totaal42522Den HaagTotaalTotaalOverigTotaal</v>
      </c>
      <c r="B1744" s="159" t="s">
        <v>8</v>
      </c>
      <c r="C1744" s="166">
        <v>42522</v>
      </c>
      <c r="D1744" s="159" t="s">
        <v>7</v>
      </c>
      <c r="E1744" s="159" t="s">
        <v>8</v>
      </c>
      <c r="F1744" s="159" t="s">
        <v>8</v>
      </c>
      <c r="G1744" s="159" t="s">
        <v>25</v>
      </c>
      <c r="H1744" s="159" t="s">
        <v>8</v>
      </c>
      <c r="I1744" s="178">
        <v>210</v>
      </c>
      <c r="J1744" s="19"/>
    </row>
    <row r="1745" spans="1:10" x14ac:dyDescent="0.25">
      <c r="A1745" s="65" t="str">
        <f t="shared" si="27"/>
        <v>Totaal42522Den HaagTotaalTotaalOverigNT2-examen behaald</v>
      </c>
      <c r="B1745" s="159" t="s">
        <v>8</v>
      </c>
      <c r="C1745" s="166">
        <v>42522</v>
      </c>
      <c r="D1745" s="159" t="s">
        <v>7</v>
      </c>
      <c r="E1745" s="159" t="s">
        <v>8</v>
      </c>
      <c r="F1745" s="159" t="s">
        <v>8</v>
      </c>
      <c r="G1745" s="159" t="s">
        <v>25</v>
      </c>
      <c r="H1745" s="159" t="s">
        <v>32</v>
      </c>
      <c r="I1745" s="178">
        <v>5</v>
      </c>
      <c r="J1745" s="19"/>
    </row>
    <row r="1746" spans="1:10" x14ac:dyDescent="0.25">
      <c r="A1746" s="65" t="str">
        <f t="shared" si="27"/>
        <v>Totaal42522Den HaagTotaalTotaalOverigInburgeringsexamen behaald</v>
      </c>
      <c r="B1746" s="159" t="s">
        <v>8</v>
      </c>
      <c r="C1746" s="166">
        <v>42522</v>
      </c>
      <c r="D1746" s="159" t="s">
        <v>7</v>
      </c>
      <c r="E1746" s="159" t="s">
        <v>8</v>
      </c>
      <c r="F1746" s="159" t="s">
        <v>8</v>
      </c>
      <c r="G1746" s="159" t="s">
        <v>25</v>
      </c>
      <c r="H1746" s="159" t="s">
        <v>33</v>
      </c>
      <c r="I1746" s="178">
        <v>20</v>
      </c>
      <c r="J1746" s="19"/>
    </row>
    <row r="1747" spans="1:10" x14ac:dyDescent="0.25">
      <c r="A1747" s="65" t="str">
        <f t="shared" si="27"/>
        <v>Totaal42522Den HaagTotaalTotaalOverigHeeft geen examen behaald</v>
      </c>
      <c r="B1747" s="159" t="s">
        <v>8</v>
      </c>
      <c r="C1747" s="166">
        <v>42522</v>
      </c>
      <c r="D1747" s="159" t="s">
        <v>7</v>
      </c>
      <c r="E1747" s="159" t="s">
        <v>8</v>
      </c>
      <c r="F1747" s="159" t="s">
        <v>8</v>
      </c>
      <c r="G1747" s="159" t="s">
        <v>25</v>
      </c>
      <c r="H1747" s="159" t="s">
        <v>34</v>
      </c>
      <c r="I1747" s="178">
        <v>185</v>
      </c>
      <c r="J1747" s="19"/>
    </row>
    <row r="1748" spans="1:10" x14ac:dyDescent="0.25">
      <c r="A1748" s="65" t="str">
        <f t="shared" si="27"/>
        <v>Totaal42522Den HaagTotaal0 tot 23 jaarTotaalTotaal</v>
      </c>
      <c r="B1748" s="159" t="s">
        <v>8</v>
      </c>
      <c r="C1748" s="166">
        <v>42522</v>
      </c>
      <c r="D1748" s="159" t="s">
        <v>7</v>
      </c>
      <c r="E1748" s="159" t="s">
        <v>8</v>
      </c>
      <c r="F1748" s="159" t="s">
        <v>26</v>
      </c>
      <c r="G1748" s="159" t="s">
        <v>8</v>
      </c>
      <c r="H1748" s="159" t="s">
        <v>8</v>
      </c>
      <c r="I1748" s="178">
        <v>205</v>
      </c>
      <c r="J1748" s="19"/>
    </row>
    <row r="1749" spans="1:10" x14ac:dyDescent="0.25">
      <c r="A1749" s="65" t="str">
        <f t="shared" si="27"/>
        <v>Totaal42522Den HaagTotaal0 tot 23 jaarTotaalNT2-examen behaald</v>
      </c>
      <c r="B1749" s="159" t="s">
        <v>8</v>
      </c>
      <c r="C1749" s="166">
        <v>42522</v>
      </c>
      <c r="D1749" s="159" t="s">
        <v>7</v>
      </c>
      <c r="E1749" s="159" t="s">
        <v>8</v>
      </c>
      <c r="F1749" s="159" t="s">
        <v>26</v>
      </c>
      <c r="G1749" s="159" t="s">
        <v>8</v>
      </c>
      <c r="H1749" s="159" t="s">
        <v>32</v>
      </c>
      <c r="I1749" s="178">
        <v>0</v>
      </c>
      <c r="J1749" s="19"/>
    </row>
    <row r="1750" spans="1:10" x14ac:dyDescent="0.25">
      <c r="A1750" s="65" t="str">
        <f t="shared" si="27"/>
        <v>Totaal42522Den HaagTotaal0 tot 23 jaarTotaalInburgeringsexamen behaald</v>
      </c>
      <c r="B1750" s="159" t="s">
        <v>8</v>
      </c>
      <c r="C1750" s="166">
        <v>42522</v>
      </c>
      <c r="D1750" s="159" t="s">
        <v>7</v>
      </c>
      <c r="E1750" s="159" t="s">
        <v>8</v>
      </c>
      <c r="F1750" s="159" t="s">
        <v>26</v>
      </c>
      <c r="G1750" s="159" t="s">
        <v>8</v>
      </c>
      <c r="H1750" s="159" t="s">
        <v>33</v>
      </c>
      <c r="I1750" s="178">
        <v>5</v>
      </c>
      <c r="J1750" s="19"/>
    </row>
    <row r="1751" spans="1:10" x14ac:dyDescent="0.25">
      <c r="A1751" s="65" t="str">
        <f t="shared" si="27"/>
        <v>Totaal42522Den HaagTotaal0 tot 23 jaarTotaalHeeft geen examen behaald</v>
      </c>
      <c r="B1751" s="159" t="s">
        <v>8</v>
      </c>
      <c r="C1751" s="166">
        <v>42522</v>
      </c>
      <c r="D1751" s="159" t="s">
        <v>7</v>
      </c>
      <c r="E1751" s="159" t="s">
        <v>8</v>
      </c>
      <c r="F1751" s="159" t="s">
        <v>26</v>
      </c>
      <c r="G1751" s="159" t="s">
        <v>8</v>
      </c>
      <c r="H1751" s="159" t="s">
        <v>34</v>
      </c>
      <c r="I1751" s="178">
        <v>200</v>
      </c>
      <c r="J1751" s="19"/>
    </row>
    <row r="1752" spans="1:10" x14ac:dyDescent="0.25">
      <c r="A1752" s="65" t="str">
        <f t="shared" si="27"/>
        <v>Totaal42522Den HaagTotaal0 tot 23 jaarSyriëTotaal</v>
      </c>
      <c r="B1752" s="159" t="s">
        <v>8</v>
      </c>
      <c r="C1752" s="166">
        <v>42522</v>
      </c>
      <c r="D1752" s="159" t="s">
        <v>7</v>
      </c>
      <c r="E1752" s="159" t="s">
        <v>8</v>
      </c>
      <c r="F1752" s="159" t="s">
        <v>26</v>
      </c>
      <c r="G1752" s="159" t="s">
        <v>23</v>
      </c>
      <c r="H1752" s="159" t="s">
        <v>8</v>
      </c>
      <c r="I1752" s="178">
        <v>65</v>
      </c>
      <c r="J1752" s="19"/>
    </row>
    <row r="1753" spans="1:10" x14ac:dyDescent="0.25">
      <c r="A1753" s="65" t="str">
        <f t="shared" si="27"/>
        <v>Totaal42522Den HaagTotaal0 tot 23 jaarSyriëNT2-examen behaald</v>
      </c>
      <c r="B1753" s="159" t="s">
        <v>8</v>
      </c>
      <c r="C1753" s="166">
        <v>42522</v>
      </c>
      <c r="D1753" s="159" t="s">
        <v>7</v>
      </c>
      <c r="E1753" s="159" t="s">
        <v>8</v>
      </c>
      <c r="F1753" s="159" t="s">
        <v>26</v>
      </c>
      <c r="G1753" s="159" t="s">
        <v>23</v>
      </c>
      <c r="H1753" s="159" t="s">
        <v>32</v>
      </c>
      <c r="I1753" s="178">
        <v>0</v>
      </c>
      <c r="J1753" s="19"/>
    </row>
    <row r="1754" spans="1:10" x14ac:dyDescent="0.25">
      <c r="A1754" s="65" t="str">
        <f t="shared" si="27"/>
        <v>Totaal42522Den HaagTotaal0 tot 23 jaarSyriëInburgeringsexamen behaald</v>
      </c>
      <c r="B1754" s="159" t="s">
        <v>8</v>
      </c>
      <c r="C1754" s="166">
        <v>42522</v>
      </c>
      <c r="D1754" s="159" t="s">
        <v>7</v>
      </c>
      <c r="E1754" s="159" t="s">
        <v>8</v>
      </c>
      <c r="F1754" s="159" t="s">
        <v>26</v>
      </c>
      <c r="G1754" s="159" t="s">
        <v>23</v>
      </c>
      <c r="H1754" s="159" t="s">
        <v>33</v>
      </c>
      <c r="I1754" s="178">
        <v>5</v>
      </c>
      <c r="J1754" s="19"/>
    </row>
    <row r="1755" spans="1:10" x14ac:dyDescent="0.25">
      <c r="A1755" s="65" t="str">
        <f t="shared" si="27"/>
        <v>Totaal42522Den HaagTotaal0 tot 23 jaarSyriëHeeft geen examen behaald</v>
      </c>
      <c r="B1755" s="159" t="s">
        <v>8</v>
      </c>
      <c r="C1755" s="166">
        <v>42522</v>
      </c>
      <c r="D1755" s="159" t="s">
        <v>7</v>
      </c>
      <c r="E1755" s="159" t="s">
        <v>8</v>
      </c>
      <c r="F1755" s="159" t="s">
        <v>26</v>
      </c>
      <c r="G1755" s="159" t="s">
        <v>23</v>
      </c>
      <c r="H1755" s="159" t="s">
        <v>34</v>
      </c>
      <c r="I1755" s="178">
        <v>60</v>
      </c>
      <c r="J1755" s="19"/>
    </row>
    <row r="1756" spans="1:10" x14ac:dyDescent="0.25">
      <c r="A1756" s="65" t="str">
        <f t="shared" si="27"/>
        <v>Totaal42522Den HaagTotaal0 tot 23 jaarEritreaTotaal</v>
      </c>
      <c r="B1756" s="159" t="s">
        <v>8</v>
      </c>
      <c r="C1756" s="166">
        <v>42522</v>
      </c>
      <c r="D1756" s="159" t="s">
        <v>7</v>
      </c>
      <c r="E1756" s="159" t="s">
        <v>8</v>
      </c>
      <c r="F1756" s="159" t="s">
        <v>26</v>
      </c>
      <c r="G1756" s="159" t="s">
        <v>24</v>
      </c>
      <c r="H1756" s="159" t="s">
        <v>8</v>
      </c>
      <c r="I1756" s="178">
        <v>105</v>
      </c>
      <c r="J1756" s="19"/>
    </row>
    <row r="1757" spans="1:10" x14ac:dyDescent="0.25">
      <c r="A1757" s="65" t="str">
        <f t="shared" si="27"/>
        <v>Totaal42522Den HaagTotaal0 tot 23 jaarEritreaNT2-examen behaald</v>
      </c>
      <c r="B1757" s="159" t="s">
        <v>8</v>
      </c>
      <c r="C1757" s="166">
        <v>42522</v>
      </c>
      <c r="D1757" s="159" t="s">
        <v>7</v>
      </c>
      <c r="E1757" s="159" t="s">
        <v>8</v>
      </c>
      <c r="F1757" s="159" t="s">
        <v>26</v>
      </c>
      <c r="G1757" s="159" t="s">
        <v>24</v>
      </c>
      <c r="H1757" s="159" t="s">
        <v>32</v>
      </c>
      <c r="I1757" s="178">
        <v>0</v>
      </c>
      <c r="J1757" s="19"/>
    </row>
    <row r="1758" spans="1:10" x14ac:dyDescent="0.25">
      <c r="A1758" s="65" t="str">
        <f t="shared" si="27"/>
        <v>Totaal42522Den HaagTotaal0 tot 23 jaarEritreaInburgeringsexamen behaald</v>
      </c>
      <c r="B1758" s="159" t="s">
        <v>8</v>
      </c>
      <c r="C1758" s="166">
        <v>42522</v>
      </c>
      <c r="D1758" s="159" t="s">
        <v>7</v>
      </c>
      <c r="E1758" s="159" t="s">
        <v>8</v>
      </c>
      <c r="F1758" s="159" t="s">
        <v>26</v>
      </c>
      <c r="G1758" s="159" t="s">
        <v>24</v>
      </c>
      <c r="H1758" s="159" t="s">
        <v>33</v>
      </c>
      <c r="I1758" s="178">
        <v>0</v>
      </c>
      <c r="J1758" s="19"/>
    </row>
    <row r="1759" spans="1:10" x14ac:dyDescent="0.25">
      <c r="A1759" s="65" t="str">
        <f t="shared" si="27"/>
        <v>Totaal42522Den HaagTotaal0 tot 23 jaarEritreaHeeft geen examen behaald</v>
      </c>
      <c r="B1759" s="159" t="s">
        <v>8</v>
      </c>
      <c r="C1759" s="166">
        <v>42522</v>
      </c>
      <c r="D1759" s="159" t="s">
        <v>7</v>
      </c>
      <c r="E1759" s="159" t="s">
        <v>8</v>
      </c>
      <c r="F1759" s="159" t="s">
        <v>26</v>
      </c>
      <c r="G1759" s="159" t="s">
        <v>24</v>
      </c>
      <c r="H1759" s="159" t="s">
        <v>34</v>
      </c>
      <c r="I1759" s="178">
        <v>105</v>
      </c>
      <c r="J1759" s="19"/>
    </row>
    <row r="1760" spans="1:10" x14ac:dyDescent="0.25">
      <c r="A1760" s="65" t="str">
        <f t="shared" si="27"/>
        <v>Totaal42522Den HaagTotaal0 tot 23 jaarOverigTotaal</v>
      </c>
      <c r="B1760" s="159" t="s">
        <v>8</v>
      </c>
      <c r="C1760" s="166">
        <v>42522</v>
      </c>
      <c r="D1760" s="159" t="s">
        <v>7</v>
      </c>
      <c r="E1760" s="159" t="s">
        <v>8</v>
      </c>
      <c r="F1760" s="159" t="s">
        <v>26</v>
      </c>
      <c r="G1760" s="159" t="s">
        <v>25</v>
      </c>
      <c r="H1760" s="159" t="s">
        <v>8</v>
      </c>
      <c r="I1760" s="178">
        <v>35</v>
      </c>
      <c r="J1760" s="19"/>
    </row>
    <row r="1761" spans="1:10" x14ac:dyDescent="0.25">
      <c r="A1761" s="65" t="str">
        <f t="shared" si="27"/>
        <v>Totaal42522Den HaagTotaal0 tot 23 jaarOverigNT2-examen behaald</v>
      </c>
      <c r="B1761" s="159" t="s">
        <v>8</v>
      </c>
      <c r="C1761" s="166">
        <v>42522</v>
      </c>
      <c r="D1761" s="159" t="s">
        <v>7</v>
      </c>
      <c r="E1761" s="159" t="s">
        <v>8</v>
      </c>
      <c r="F1761" s="159" t="s">
        <v>26</v>
      </c>
      <c r="G1761" s="159" t="s">
        <v>25</v>
      </c>
      <c r="H1761" s="159" t="s">
        <v>32</v>
      </c>
      <c r="I1761" s="178">
        <v>0</v>
      </c>
      <c r="J1761" s="19"/>
    </row>
    <row r="1762" spans="1:10" x14ac:dyDescent="0.25">
      <c r="A1762" s="65" t="str">
        <f t="shared" si="27"/>
        <v>Totaal42522Den HaagTotaal0 tot 23 jaarOverigInburgeringsexamen behaald</v>
      </c>
      <c r="B1762" s="159" t="s">
        <v>8</v>
      </c>
      <c r="C1762" s="166">
        <v>42522</v>
      </c>
      <c r="D1762" s="159" t="s">
        <v>7</v>
      </c>
      <c r="E1762" s="159" t="s">
        <v>8</v>
      </c>
      <c r="F1762" s="159" t="s">
        <v>26</v>
      </c>
      <c r="G1762" s="159" t="s">
        <v>25</v>
      </c>
      <c r="H1762" s="159" t="s">
        <v>33</v>
      </c>
      <c r="I1762" s="178">
        <v>0</v>
      </c>
      <c r="J1762" s="19"/>
    </row>
    <row r="1763" spans="1:10" x14ac:dyDescent="0.25">
      <c r="A1763" s="65" t="str">
        <f t="shared" si="27"/>
        <v>Totaal42522Den HaagTotaal0 tot 23 jaarOverigHeeft geen examen behaald</v>
      </c>
      <c r="B1763" s="159" t="s">
        <v>8</v>
      </c>
      <c r="C1763" s="166">
        <v>42522</v>
      </c>
      <c r="D1763" s="159" t="s">
        <v>7</v>
      </c>
      <c r="E1763" s="159" t="s">
        <v>8</v>
      </c>
      <c r="F1763" s="159" t="s">
        <v>26</v>
      </c>
      <c r="G1763" s="159" t="s">
        <v>25</v>
      </c>
      <c r="H1763" s="159" t="s">
        <v>34</v>
      </c>
      <c r="I1763" s="178">
        <v>30</v>
      </c>
      <c r="J1763" s="19"/>
    </row>
    <row r="1764" spans="1:10" x14ac:dyDescent="0.25">
      <c r="A1764" s="65" t="str">
        <f t="shared" si="27"/>
        <v>Totaal42522Den HaagTotaal23 jaar of ouderTotaalTotaal</v>
      </c>
      <c r="B1764" s="159" t="s">
        <v>8</v>
      </c>
      <c r="C1764" s="166">
        <v>42522</v>
      </c>
      <c r="D1764" s="159" t="s">
        <v>7</v>
      </c>
      <c r="E1764" s="159" t="s">
        <v>8</v>
      </c>
      <c r="F1764" s="159" t="s">
        <v>27</v>
      </c>
      <c r="G1764" s="159" t="s">
        <v>8</v>
      </c>
      <c r="H1764" s="159" t="s">
        <v>8</v>
      </c>
      <c r="I1764" s="178">
        <v>830</v>
      </c>
      <c r="J1764" s="19"/>
    </row>
    <row r="1765" spans="1:10" x14ac:dyDescent="0.25">
      <c r="A1765" s="65" t="str">
        <f t="shared" si="27"/>
        <v>Totaal42522Den HaagTotaal23 jaar of ouderTotaalNT2-examen behaald</v>
      </c>
      <c r="B1765" s="159" t="s">
        <v>8</v>
      </c>
      <c r="C1765" s="166">
        <v>42522</v>
      </c>
      <c r="D1765" s="159" t="s">
        <v>7</v>
      </c>
      <c r="E1765" s="159" t="s">
        <v>8</v>
      </c>
      <c r="F1765" s="159" t="s">
        <v>27</v>
      </c>
      <c r="G1765" s="159" t="s">
        <v>8</v>
      </c>
      <c r="H1765" s="159" t="s">
        <v>32</v>
      </c>
      <c r="I1765" s="178">
        <v>15</v>
      </c>
      <c r="J1765" s="19"/>
    </row>
    <row r="1766" spans="1:10" x14ac:dyDescent="0.25">
      <c r="A1766" s="65" t="str">
        <f t="shared" si="27"/>
        <v>Totaal42522Den HaagTotaal23 jaar of ouderTotaalInburgeringsexamen behaald</v>
      </c>
      <c r="B1766" s="159" t="s">
        <v>8</v>
      </c>
      <c r="C1766" s="166">
        <v>42522</v>
      </c>
      <c r="D1766" s="159" t="s">
        <v>7</v>
      </c>
      <c r="E1766" s="159" t="s">
        <v>8</v>
      </c>
      <c r="F1766" s="159" t="s">
        <v>27</v>
      </c>
      <c r="G1766" s="159" t="s">
        <v>8</v>
      </c>
      <c r="H1766" s="159" t="s">
        <v>33</v>
      </c>
      <c r="I1766" s="178">
        <v>55</v>
      </c>
      <c r="J1766" s="19"/>
    </row>
    <row r="1767" spans="1:10" x14ac:dyDescent="0.25">
      <c r="A1767" s="65" t="str">
        <f t="shared" si="27"/>
        <v>Totaal42522Den HaagTotaal23 jaar of ouderTotaalHeeft geen examen behaald</v>
      </c>
      <c r="B1767" s="159" t="s">
        <v>8</v>
      </c>
      <c r="C1767" s="166">
        <v>42522</v>
      </c>
      <c r="D1767" s="159" t="s">
        <v>7</v>
      </c>
      <c r="E1767" s="159" t="s">
        <v>8</v>
      </c>
      <c r="F1767" s="159" t="s">
        <v>27</v>
      </c>
      <c r="G1767" s="159" t="s">
        <v>8</v>
      </c>
      <c r="H1767" s="159" t="s">
        <v>34</v>
      </c>
      <c r="I1767" s="178">
        <v>765</v>
      </c>
      <c r="J1767" s="19"/>
    </row>
    <row r="1768" spans="1:10" x14ac:dyDescent="0.25">
      <c r="A1768" s="65" t="str">
        <f t="shared" si="27"/>
        <v>Totaal42522Den HaagTotaal23 jaar of ouderSyriëTotaal</v>
      </c>
      <c r="B1768" s="159" t="s">
        <v>8</v>
      </c>
      <c r="C1768" s="166">
        <v>42522</v>
      </c>
      <c r="D1768" s="159" t="s">
        <v>7</v>
      </c>
      <c r="E1768" s="159" t="s">
        <v>8</v>
      </c>
      <c r="F1768" s="159" t="s">
        <v>27</v>
      </c>
      <c r="G1768" s="159" t="s">
        <v>23</v>
      </c>
      <c r="H1768" s="159" t="s">
        <v>8</v>
      </c>
      <c r="I1768" s="178">
        <v>335</v>
      </c>
      <c r="J1768" s="19"/>
    </row>
    <row r="1769" spans="1:10" x14ac:dyDescent="0.25">
      <c r="A1769" s="65" t="str">
        <f t="shared" si="27"/>
        <v>Totaal42522Den HaagTotaal23 jaar of ouderSyriëNT2-examen behaald</v>
      </c>
      <c r="B1769" s="159" t="s">
        <v>8</v>
      </c>
      <c r="C1769" s="166">
        <v>42522</v>
      </c>
      <c r="D1769" s="159" t="s">
        <v>7</v>
      </c>
      <c r="E1769" s="159" t="s">
        <v>8</v>
      </c>
      <c r="F1769" s="159" t="s">
        <v>27</v>
      </c>
      <c r="G1769" s="159" t="s">
        <v>23</v>
      </c>
      <c r="H1769" s="159" t="s">
        <v>32</v>
      </c>
      <c r="I1769" s="178">
        <v>10</v>
      </c>
      <c r="J1769" s="19"/>
    </row>
    <row r="1770" spans="1:10" x14ac:dyDescent="0.25">
      <c r="A1770" s="65" t="str">
        <f t="shared" si="27"/>
        <v>Totaal42522Den HaagTotaal23 jaar of ouderSyriëInburgeringsexamen behaald</v>
      </c>
      <c r="B1770" s="159" t="s">
        <v>8</v>
      </c>
      <c r="C1770" s="166">
        <v>42522</v>
      </c>
      <c r="D1770" s="159" t="s">
        <v>7</v>
      </c>
      <c r="E1770" s="159" t="s">
        <v>8</v>
      </c>
      <c r="F1770" s="159" t="s">
        <v>27</v>
      </c>
      <c r="G1770" s="159" t="s">
        <v>23</v>
      </c>
      <c r="H1770" s="159" t="s">
        <v>33</v>
      </c>
      <c r="I1770" s="178">
        <v>25</v>
      </c>
      <c r="J1770" s="19"/>
    </row>
    <row r="1771" spans="1:10" x14ac:dyDescent="0.25">
      <c r="A1771" s="65" t="str">
        <f t="shared" si="27"/>
        <v>Totaal42522Den HaagTotaal23 jaar of ouderSyriëHeeft geen examen behaald</v>
      </c>
      <c r="B1771" s="159" t="s">
        <v>8</v>
      </c>
      <c r="C1771" s="166">
        <v>42522</v>
      </c>
      <c r="D1771" s="159" t="s">
        <v>7</v>
      </c>
      <c r="E1771" s="159" t="s">
        <v>8</v>
      </c>
      <c r="F1771" s="159" t="s">
        <v>27</v>
      </c>
      <c r="G1771" s="159" t="s">
        <v>23</v>
      </c>
      <c r="H1771" s="159" t="s">
        <v>34</v>
      </c>
      <c r="I1771" s="178">
        <v>305</v>
      </c>
      <c r="J1771" s="19"/>
    </row>
    <row r="1772" spans="1:10" x14ac:dyDescent="0.25">
      <c r="A1772" s="65" t="str">
        <f t="shared" si="27"/>
        <v>Totaal42522Den HaagTotaal23 jaar of ouderEritreaTotaal</v>
      </c>
      <c r="B1772" s="159" t="s">
        <v>8</v>
      </c>
      <c r="C1772" s="166">
        <v>42522</v>
      </c>
      <c r="D1772" s="159" t="s">
        <v>7</v>
      </c>
      <c r="E1772" s="159" t="s">
        <v>8</v>
      </c>
      <c r="F1772" s="159" t="s">
        <v>27</v>
      </c>
      <c r="G1772" s="159" t="s">
        <v>24</v>
      </c>
      <c r="H1772" s="159" t="s">
        <v>8</v>
      </c>
      <c r="I1772" s="178">
        <v>320</v>
      </c>
      <c r="J1772" s="19"/>
    </row>
    <row r="1773" spans="1:10" x14ac:dyDescent="0.25">
      <c r="A1773" s="65" t="str">
        <f t="shared" si="27"/>
        <v>Totaal42522Den HaagTotaal23 jaar of ouderEritreaNT2-examen behaald</v>
      </c>
      <c r="B1773" s="159" t="s">
        <v>8</v>
      </c>
      <c r="C1773" s="166">
        <v>42522</v>
      </c>
      <c r="D1773" s="159" t="s">
        <v>7</v>
      </c>
      <c r="E1773" s="159" t="s">
        <v>8</v>
      </c>
      <c r="F1773" s="159" t="s">
        <v>27</v>
      </c>
      <c r="G1773" s="159" t="s">
        <v>24</v>
      </c>
      <c r="H1773" s="159" t="s">
        <v>32</v>
      </c>
      <c r="I1773" s="178">
        <v>0</v>
      </c>
      <c r="J1773" s="19"/>
    </row>
    <row r="1774" spans="1:10" x14ac:dyDescent="0.25">
      <c r="A1774" s="65" t="str">
        <f t="shared" si="27"/>
        <v>Totaal42522Den HaagTotaal23 jaar of ouderEritreaInburgeringsexamen behaald</v>
      </c>
      <c r="B1774" s="159" t="s">
        <v>8</v>
      </c>
      <c r="C1774" s="166">
        <v>42522</v>
      </c>
      <c r="D1774" s="159" t="s">
        <v>7</v>
      </c>
      <c r="E1774" s="159" t="s">
        <v>8</v>
      </c>
      <c r="F1774" s="159" t="s">
        <v>27</v>
      </c>
      <c r="G1774" s="159" t="s">
        <v>24</v>
      </c>
      <c r="H1774" s="159" t="s">
        <v>33</v>
      </c>
      <c r="I1774" s="178">
        <v>10</v>
      </c>
      <c r="J1774" s="19"/>
    </row>
    <row r="1775" spans="1:10" x14ac:dyDescent="0.25">
      <c r="A1775" s="65" t="str">
        <f t="shared" si="27"/>
        <v>Totaal42522Den HaagTotaal23 jaar of ouderEritreaHeeft geen examen behaald</v>
      </c>
      <c r="B1775" s="159" t="s">
        <v>8</v>
      </c>
      <c r="C1775" s="166">
        <v>42522</v>
      </c>
      <c r="D1775" s="159" t="s">
        <v>7</v>
      </c>
      <c r="E1775" s="159" t="s">
        <v>8</v>
      </c>
      <c r="F1775" s="159" t="s">
        <v>27</v>
      </c>
      <c r="G1775" s="159" t="s">
        <v>24</v>
      </c>
      <c r="H1775" s="159" t="s">
        <v>34</v>
      </c>
      <c r="I1775" s="178">
        <v>310</v>
      </c>
      <c r="J1775" s="19"/>
    </row>
    <row r="1776" spans="1:10" x14ac:dyDescent="0.25">
      <c r="A1776" s="65" t="str">
        <f t="shared" si="27"/>
        <v>Totaal42522Den HaagTotaal23 jaar of ouderOverigTotaal</v>
      </c>
      <c r="B1776" s="159" t="s">
        <v>8</v>
      </c>
      <c r="C1776" s="166">
        <v>42522</v>
      </c>
      <c r="D1776" s="159" t="s">
        <v>7</v>
      </c>
      <c r="E1776" s="159" t="s">
        <v>8</v>
      </c>
      <c r="F1776" s="159" t="s">
        <v>27</v>
      </c>
      <c r="G1776" s="159" t="s">
        <v>25</v>
      </c>
      <c r="H1776" s="159" t="s">
        <v>8</v>
      </c>
      <c r="I1776" s="178">
        <v>175</v>
      </c>
      <c r="J1776" s="19"/>
    </row>
    <row r="1777" spans="1:10" x14ac:dyDescent="0.25">
      <c r="A1777" s="65" t="str">
        <f t="shared" si="27"/>
        <v>Totaal42522Den HaagTotaal23 jaar of ouderOverigNT2-examen behaald</v>
      </c>
      <c r="B1777" s="159" t="s">
        <v>8</v>
      </c>
      <c r="C1777" s="166">
        <v>42522</v>
      </c>
      <c r="D1777" s="159" t="s">
        <v>7</v>
      </c>
      <c r="E1777" s="159" t="s">
        <v>8</v>
      </c>
      <c r="F1777" s="159" t="s">
        <v>27</v>
      </c>
      <c r="G1777" s="159" t="s">
        <v>25</v>
      </c>
      <c r="H1777" s="159" t="s">
        <v>32</v>
      </c>
      <c r="I1777" s="178">
        <v>5</v>
      </c>
      <c r="J1777" s="19"/>
    </row>
    <row r="1778" spans="1:10" x14ac:dyDescent="0.25">
      <c r="A1778" s="65" t="str">
        <f t="shared" si="27"/>
        <v>Totaal42522Den HaagTotaal23 jaar of ouderOverigInburgeringsexamen behaald</v>
      </c>
      <c r="B1778" s="159" t="s">
        <v>8</v>
      </c>
      <c r="C1778" s="166">
        <v>42522</v>
      </c>
      <c r="D1778" s="159" t="s">
        <v>7</v>
      </c>
      <c r="E1778" s="159" t="s">
        <v>8</v>
      </c>
      <c r="F1778" s="159" t="s">
        <v>27</v>
      </c>
      <c r="G1778" s="159" t="s">
        <v>25</v>
      </c>
      <c r="H1778" s="159" t="s">
        <v>33</v>
      </c>
      <c r="I1778" s="178">
        <v>20</v>
      </c>
      <c r="J1778" s="19"/>
    </row>
    <row r="1779" spans="1:10" x14ac:dyDescent="0.25">
      <c r="A1779" s="65" t="str">
        <f t="shared" si="27"/>
        <v>Totaal42522Den HaagTotaal23 jaar of ouderOverigHeeft geen examen behaald</v>
      </c>
      <c r="B1779" s="159" t="s">
        <v>8</v>
      </c>
      <c r="C1779" s="166">
        <v>42522</v>
      </c>
      <c r="D1779" s="159" t="s">
        <v>7</v>
      </c>
      <c r="E1779" s="159" t="s">
        <v>8</v>
      </c>
      <c r="F1779" s="159" t="s">
        <v>27</v>
      </c>
      <c r="G1779" s="159" t="s">
        <v>25</v>
      </c>
      <c r="H1779" s="159" t="s">
        <v>34</v>
      </c>
      <c r="I1779" s="178">
        <v>150</v>
      </c>
      <c r="J1779" s="19"/>
    </row>
    <row r="1780" spans="1:10" x14ac:dyDescent="0.25">
      <c r="A1780" s="65" t="str">
        <f t="shared" si="27"/>
        <v>Totaal42522Den HaagManTotaalTotaalTotaal</v>
      </c>
      <c r="B1780" s="159" t="s">
        <v>8</v>
      </c>
      <c r="C1780" s="166">
        <v>42522</v>
      </c>
      <c r="D1780" s="159" t="s">
        <v>7</v>
      </c>
      <c r="E1780" s="159" t="s">
        <v>28</v>
      </c>
      <c r="F1780" s="159" t="s">
        <v>8</v>
      </c>
      <c r="G1780" s="159" t="s">
        <v>8</v>
      </c>
      <c r="H1780" s="159" t="s">
        <v>8</v>
      </c>
      <c r="I1780" s="178">
        <v>720</v>
      </c>
      <c r="J1780" s="19"/>
    </row>
    <row r="1781" spans="1:10" x14ac:dyDescent="0.25">
      <c r="A1781" s="65" t="str">
        <f t="shared" si="27"/>
        <v>Totaal42522Den HaagManTotaalTotaalNT2-examen behaald</v>
      </c>
      <c r="B1781" s="159" t="s">
        <v>8</v>
      </c>
      <c r="C1781" s="166">
        <v>42522</v>
      </c>
      <c r="D1781" s="159" t="s">
        <v>7</v>
      </c>
      <c r="E1781" s="159" t="s">
        <v>28</v>
      </c>
      <c r="F1781" s="159" t="s">
        <v>8</v>
      </c>
      <c r="G1781" s="159" t="s">
        <v>8</v>
      </c>
      <c r="H1781" s="159" t="s">
        <v>32</v>
      </c>
      <c r="I1781" s="178">
        <v>10</v>
      </c>
      <c r="J1781" s="19"/>
    </row>
    <row r="1782" spans="1:10" x14ac:dyDescent="0.25">
      <c r="A1782" s="65" t="str">
        <f t="shared" si="27"/>
        <v>Totaal42522Den HaagManTotaalTotaalInburgeringsexamen behaald</v>
      </c>
      <c r="B1782" s="159" t="s">
        <v>8</v>
      </c>
      <c r="C1782" s="166">
        <v>42522</v>
      </c>
      <c r="D1782" s="159" t="s">
        <v>7</v>
      </c>
      <c r="E1782" s="159" t="s">
        <v>28</v>
      </c>
      <c r="F1782" s="159" t="s">
        <v>8</v>
      </c>
      <c r="G1782" s="159" t="s">
        <v>8</v>
      </c>
      <c r="H1782" s="159" t="s">
        <v>33</v>
      </c>
      <c r="I1782" s="178">
        <v>40</v>
      </c>
      <c r="J1782" s="19"/>
    </row>
    <row r="1783" spans="1:10" x14ac:dyDescent="0.25">
      <c r="A1783" s="65" t="str">
        <f t="shared" si="27"/>
        <v>Totaal42522Den HaagManTotaalTotaalHeeft geen examen behaald</v>
      </c>
      <c r="B1783" s="159" t="s">
        <v>8</v>
      </c>
      <c r="C1783" s="166">
        <v>42522</v>
      </c>
      <c r="D1783" s="159" t="s">
        <v>7</v>
      </c>
      <c r="E1783" s="159" t="s">
        <v>28</v>
      </c>
      <c r="F1783" s="159" t="s">
        <v>8</v>
      </c>
      <c r="G1783" s="159" t="s">
        <v>8</v>
      </c>
      <c r="H1783" s="159" t="s">
        <v>34</v>
      </c>
      <c r="I1783" s="178">
        <v>670</v>
      </c>
      <c r="J1783" s="19"/>
    </row>
    <row r="1784" spans="1:10" x14ac:dyDescent="0.25">
      <c r="A1784" s="65" t="str">
        <f t="shared" si="27"/>
        <v>Totaal42522Den HaagManTotaalSyriëTotaal</v>
      </c>
      <c r="B1784" s="159" t="s">
        <v>8</v>
      </c>
      <c r="C1784" s="166">
        <v>42522</v>
      </c>
      <c r="D1784" s="159" t="s">
        <v>7</v>
      </c>
      <c r="E1784" s="159" t="s">
        <v>28</v>
      </c>
      <c r="F1784" s="159" t="s">
        <v>8</v>
      </c>
      <c r="G1784" s="159" t="s">
        <v>23</v>
      </c>
      <c r="H1784" s="159" t="s">
        <v>8</v>
      </c>
      <c r="I1784" s="178">
        <v>295</v>
      </c>
      <c r="J1784" s="19"/>
    </row>
    <row r="1785" spans="1:10" x14ac:dyDescent="0.25">
      <c r="A1785" s="65" t="str">
        <f t="shared" si="27"/>
        <v>Totaal42522Den HaagManTotaalSyriëNT2-examen behaald</v>
      </c>
      <c r="B1785" s="159" t="s">
        <v>8</v>
      </c>
      <c r="C1785" s="166">
        <v>42522</v>
      </c>
      <c r="D1785" s="159" t="s">
        <v>7</v>
      </c>
      <c r="E1785" s="159" t="s">
        <v>28</v>
      </c>
      <c r="F1785" s="159" t="s">
        <v>8</v>
      </c>
      <c r="G1785" s="159" t="s">
        <v>23</v>
      </c>
      <c r="H1785" s="159" t="s">
        <v>32</v>
      </c>
      <c r="I1785" s="178">
        <v>10</v>
      </c>
      <c r="J1785" s="19"/>
    </row>
    <row r="1786" spans="1:10" x14ac:dyDescent="0.25">
      <c r="A1786" s="65" t="str">
        <f t="shared" si="27"/>
        <v>Totaal42522Den HaagManTotaalSyriëInburgeringsexamen behaald</v>
      </c>
      <c r="B1786" s="159" t="s">
        <v>8</v>
      </c>
      <c r="C1786" s="166">
        <v>42522</v>
      </c>
      <c r="D1786" s="159" t="s">
        <v>7</v>
      </c>
      <c r="E1786" s="159" t="s">
        <v>28</v>
      </c>
      <c r="F1786" s="159" t="s">
        <v>8</v>
      </c>
      <c r="G1786" s="159" t="s">
        <v>23</v>
      </c>
      <c r="H1786" s="159" t="s">
        <v>33</v>
      </c>
      <c r="I1786" s="178">
        <v>20</v>
      </c>
      <c r="J1786" s="19"/>
    </row>
    <row r="1787" spans="1:10" x14ac:dyDescent="0.25">
      <c r="A1787" s="65" t="str">
        <f t="shared" si="27"/>
        <v>Totaal42522Den HaagManTotaalSyriëHeeft geen examen behaald</v>
      </c>
      <c r="B1787" s="159" t="s">
        <v>8</v>
      </c>
      <c r="C1787" s="166">
        <v>42522</v>
      </c>
      <c r="D1787" s="159" t="s">
        <v>7</v>
      </c>
      <c r="E1787" s="159" t="s">
        <v>28</v>
      </c>
      <c r="F1787" s="159" t="s">
        <v>8</v>
      </c>
      <c r="G1787" s="159" t="s">
        <v>23</v>
      </c>
      <c r="H1787" s="159" t="s">
        <v>34</v>
      </c>
      <c r="I1787" s="178">
        <v>265</v>
      </c>
      <c r="J1787" s="19"/>
    </row>
    <row r="1788" spans="1:10" x14ac:dyDescent="0.25">
      <c r="A1788" s="65" t="str">
        <f t="shared" si="27"/>
        <v>Totaal42522Den HaagManTotaalEritreaTotaal</v>
      </c>
      <c r="B1788" s="159" t="s">
        <v>8</v>
      </c>
      <c r="C1788" s="166">
        <v>42522</v>
      </c>
      <c r="D1788" s="159" t="s">
        <v>7</v>
      </c>
      <c r="E1788" s="159" t="s">
        <v>28</v>
      </c>
      <c r="F1788" s="159" t="s">
        <v>8</v>
      </c>
      <c r="G1788" s="159" t="s">
        <v>24</v>
      </c>
      <c r="H1788" s="159" t="s">
        <v>8</v>
      </c>
      <c r="I1788" s="178">
        <v>300</v>
      </c>
      <c r="J1788" s="19"/>
    </row>
    <row r="1789" spans="1:10" x14ac:dyDescent="0.25">
      <c r="A1789" s="65" t="str">
        <f t="shared" si="27"/>
        <v>Totaal42522Den HaagManTotaalEritreaNT2-examen behaald</v>
      </c>
      <c r="B1789" s="159" t="s">
        <v>8</v>
      </c>
      <c r="C1789" s="166">
        <v>42522</v>
      </c>
      <c r="D1789" s="159" t="s">
        <v>7</v>
      </c>
      <c r="E1789" s="159" t="s">
        <v>28</v>
      </c>
      <c r="F1789" s="159" t="s">
        <v>8</v>
      </c>
      <c r="G1789" s="159" t="s">
        <v>24</v>
      </c>
      <c r="H1789" s="159" t="s">
        <v>32</v>
      </c>
      <c r="I1789" s="178">
        <v>0</v>
      </c>
      <c r="J1789" s="19"/>
    </row>
    <row r="1790" spans="1:10" x14ac:dyDescent="0.25">
      <c r="A1790" s="65" t="str">
        <f t="shared" si="27"/>
        <v>Totaal42522Den HaagManTotaalEritreaInburgeringsexamen behaald</v>
      </c>
      <c r="B1790" s="159" t="s">
        <v>8</v>
      </c>
      <c r="C1790" s="166">
        <v>42522</v>
      </c>
      <c r="D1790" s="159" t="s">
        <v>7</v>
      </c>
      <c r="E1790" s="159" t="s">
        <v>28</v>
      </c>
      <c r="F1790" s="159" t="s">
        <v>8</v>
      </c>
      <c r="G1790" s="159" t="s">
        <v>24</v>
      </c>
      <c r="H1790" s="159" t="s">
        <v>33</v>
      </c>
      <c r="I1790" s="178">
        <v>10</v>
      </c>
      <c r="J1790" s="19"/>
    </row>
    <row r="1791" spans="1:10" x14ac:dyDescent="0.25">
      <c r="A1791" s="65" t="str">
        <f t="shared" si="27"/>
        <v>Totaal42522Den HaagManTotaalEritreaHeeft geen examen behaald</v>
      </c>
      <c r="B1791" s="159" t="s">
        <v>8</v>
      </c>
      <c r="C1791" s="166">
        <v>42522</v>
      </c>
      <c r="D1791" s="159" t="s">
        <v>7</v>
      </c>
      <c r="E1791" s="159" t="s">
        <v>28</v>
      </c>
      <c r="F1791" s="159" t="s">
        <v>8</v>
      </c>
      <c r="G1791" s="159" t="s">
        <v>24</v>
      </c>
      <c r="H1791" s="159" t="s">
        <v>34</v>
      </c>
      <c r="I1791" s="178">
        <v>295</v>
      </c>
      <c r="J1791" s="19"/>
    </row>
    <row r="1792" spans="1:10" x14ac:dyDescent="0.25">
      <c r="A1792" s="65" t="str">
        <f t="shared" si="27"/>
        <v>Totaal42522Den HaagManTotaalOverigTotaal</v>
      </c>
      <c r="B1792" s="159" t="s">
        <v>8</v>
      </c>
      <c r="C1792" s="166">
        <v>42522</v>
      </c>
      <c r="D1792" s="159" t="s">
        <v>7</v>
      </c>
      <c r="E1792" s="159" t="s">
        <v>28</v>
      </c>
      <c r="F1792" s="159" t="s">
        <v>8</v>
      </c>
      <c r="G1792" s="159" t="s">
        <v>25</v>
      </c>
      <c r="H1792" s="159" t="s">
        <v>8</v>
      </c>
      <c r="I1792" s="178">
        <v>125</v>
      </c>
      <c r="J1792" s="19"/>
    </row>
    <row r="1793" spans="1:10" x14ac:dyDescent="0.25">
      <c r="A1793" s="65" t="str">
        <f t="shared" si="27"/>
        <v>Totaal42522Den HaagManTotaalOverigNT2-examen behaald</v>
      </c>
      <c r="B1793" s="159" t="s">
        <v>8</v>
      </c>
      <c r="C1793" s="166">
        <v>42522</v>
      </c>
      <c r="D1793" s="159" t="s">
        <v>7</v>
      </c>
      <c r="E1793" s="159" t="s">
        <v>28</v>
      </c>
      <c r="F1793" s="159" t="s">
        <v>8</v>
      </c>
      <c r="G1793" s="159" t="s">
        <v>25</v>
      </c>
      <c r="H1793" s="159" t="s">
        <v>32</v>
      </c>
      <c r="I1793" s="178">
        <v>0</v>
      </c>
      <c r="J1793" s="19"/>
    </row>
    <row r="1794" spans="1:10" x14ac:dyDescent="0.25">
      <c r="A1794" s="65" t="str">
        <f t="shared" si="27"/>
        <v>Totaal42522Den HaagManTotaalOverigInburgeringsexamen behaald</v>
      </c>
      <c r="B1794" s="159" t="s">
        <v>8</v>
      </c>
      <c r="C1794" s="166">
        <v>42522</v>
      </c>
      <c r="D1794" s="159" t="s">
        <v>7</v>
      </c>
      <c r="E1794" s="159" t="s">
        <v>28</v>
      </c>
      <c r="F1794" s="159" t="s">
        <v>8</v>
      </c>
      <c r="G1794" s="159" t="s">
        <v>25</v>
      </c>
      <c r="H1794" s="159" t="s">
        <v>33</v>
      </c>
      <c r="I1794" s="178">
        <v>10</v>
      </c>
      <c r="J1794" s="19"/>
    </row>
    <row r="1795" spans="1:10" x14ac:dyDescent="0.25">
      <c r="A1795" s="65" t="str">
        <f t="shared" si="27"/>
        <v>Totaal42522Den HaagManTotaalOverigHeeft geen examen behaald</v>
      </c>
      <c r="B1795" s="159" t="s">
        <v>8</v>
      </c>
      <c r="C1795" s="166">
        <v>42522</v>
      </c>
      <c r="D1795" s="159" t="s">
        <v>7</v>
      </c>
      <c r="E1795" s="159" t="s">
        <v>28</v>
      </c>
      <c r="F1795" s="159" t="s">
        <v>8</v>
      </c>
      <c r="G1795" s="159" t="s">
        <v>25</v>
      </c>
      <c r="H1795" s="159" t="s">
        <v>34</v>
      </c>
      <c r="I1795" s="178">
        <v>110</v>
      </c>
      <c r="J1795" s="19"/>
    </row>
    <row r="1796" spans="1:10" x14ac:dyDescent="0.25">
      <c r="A1796" s="65" t="str">
        <f t="shared" si="27"/>
        <v>Totaal42522Den HaagMan0 tot 23 jaarTotaalTotaal</v>
      </c>
      <c r="B1796" s="159" t="s">
        <v>8</v>
      </c>
      <c r="C1796" s="166">
        <v>42522</v>
      </c>
      <c r="D1796" s="159" t="s">
        <v>7</v>
      </c>
      <c r="E1796" s="159" t="s">
        <v>28</v>
      </c>
      <c r="F1796" s="159" t="s">
        <v>26</v>
      </c>
      <c r="G1796" s="159" t="s">
        <v>8</v>
      </c>
      <c r="H1796" s="159" t="s">
        <v>8</v>
      </c>
      <c r="I1796" s="178">
        <v>140</v>
      </c>
      <c r="J1796" s="19"/>
    </row>
    <row r="1797" spans="1:10" x14ac:dyDescent="0.25">
      <c r="A1797" s="65" t="str">
        <f t="shared" ref="A1797:A1860" si="28">B1797&amp;C1797&amp;D1797&amp;E1797&amp;F1797&amp;G1797&amp;H1797</f>
        <v>Totaal42522Den HaagMan0 tot 23 jaarTotaalNT2-examen behaald</v>
      </c>
      <c r="B1797" s="159" t="s">
        <v>8</v>
      </c>
      <c r="C1797" s="166">
        <v>42522</v>
      </c>
      <c r="D1797" s="159" t="s">
        <v>7</v>
      </c>
      <c r="E1797" s="159" t="s">
        <v>28</v>
      </c>
      <c r="F1797" s="159" t="s">
        <v>26</v>
      </c>
      <c r="G1797" s="159" t="s">
        <v>8</v>
      </c>
      <c r="H1797" s="159" t="s">
        <v>32</v>
      </c>
      <c r="I1797" s="178">
        <v>0</v>
      </c>
      <c r="J1797" s="19"/>
    </row>
    <row r="1798" spans="1:10" x14ac:dyDescent="0.25">
      <c r="A1798" s="65" t="str">
        <f t="shared" si="28"/>
        <v>Totaal42522Den HaagMan0 tot 23 jaarTotaalInburgeringsexamen behaald</v>
      </c>
      <c r="B1798" s="159" t="s">
        <v>8</v>
      </c>
      <c r="C1798" s="166">
        <v>42522</v>
      </c>
      <c r="D1798" s="159" t="s">
        <v>7</v>
      </c>
      <c r="E1798" s="159" t="s">
        <v>28</v>
      </c>
      <c r="F1798" s="159" t="s">
        <v>26</v>
      </c>
      <c r="G1798" s="159" t="s">
        <v>8</v>
      </c>
      <c r="H1798" s="159" t="s">
        <v>33</v>
      </c>
      <c r="I1798" s="178">
        <v>5</v>
      </c>
      <c r="J1798" s="19"/>
    </row>
    <row r="1799" spans="1:10" x14ac:dyDescent="0.25">
      <c r="A1799" s="65" t="str">
        <f t="shared" si="28"/>
        <v>Totaal42522Den HaagMan0 tot 23 jaarTotaalHeeft geen examen behaald</v>
      </c>
      <c r="B1799" s="159" t="s">
        <v>8</v>
      </c>
      <c r="C1799" s="166">
        <v>42522</v>
      </c>
      <c r="D1799" s="159" t="s">
        <v>7</v>
      </c>
      <c r="E1799" s="159" t="s">
        <v>28</v>
      </c>
      <c r="F1799" s="159" t="s">
        <v>26</v>
      </c>
      <c r="G1799" s="159" t="s">
        <v>8</v>
      </c>
      <c r="H1799" s="159" t="s">
        <v>34</v>
      </c>
      <c r="I1799" s="178">
        <v>130</v>
      </c>
      <c r="J1799" s="19"/>
    </row>
    <row r="1800" spans="1:10" x14ac:dyDescent="0.25">
      <c r="A1800" s="65" t="str">
        <f t="shared" si="28"/>
        <v>Totaal42522Den HaagMan0 tot 23 jaarSyriëTotaal</v>
      </c>
      <c r="B1800" s="159" t="s">
        <v>8</v>
      </c>
      <c r="C1800" s="166">
        <v>42522</v>
      </c>
      <c r="D1800" s="159" t="s">
        <v>7</v>
      </c>
      <c r="E1800" s="159" t="s">
        <v>28</v>
      </c>
      <c r="F1800" s="159" t="s">
        <v>26</v>
      </c>
      <c r="G1800" s="159" t="s">
        <v>23</v>
      </c>
      <c r="H1800" s="159" t="s">
        <v>8</v>
      </c>
      <c r="I1800" s="178">
        <v>50</v>
      </c>
      <c r="J1800" s="19"/>
    </row>
    <row r="1801" spans="1:10" x14ac:dyDescent="0.25">
      <c r="A1801" s="65" t="str">
        <f t="shared" si="28"/>
        <v>Totaal42522Den HaagMan0 tot 23 jaarSyriëNT2-examen behaald</v>
      </c>
      <c r="B1801" s="159" t="s">
        <v>8</v>
      </c>
      <c r="C1801" s="166">
        <v>42522</v>
      </c>
      <c r="D1801" s="159" t="s">
        <v>7</v>
      </c>
      <c r="E1801" s="159" t="s">
        <v>28</v>
      </c>
      <c r="F1801" s="159" t="s">
        <v>26</v>
      </c>
      <c r="G1801" s="159" t="s">
        <v>23</v>
      </c>
      <c r="H1801" s="159" t="s">
        <v>32</v>
      </c>
      <c r="I1801" s="178">
        <v>0</v>
      </c>
      <c r="J1801" s="19"/>
    </row>
    <row r="1802" spans="1:10" x14ac:dyDescent="0.25">
      <c r="A1802" s="65" t="str">
        <f t="shared" si="28"/>
        <v>Totaal42522Den HaagMan0 tot 23 jaarSyriëInburgeringsexamen behaald</v>
      </c>
      <c r="B1802" s="159" t="s">
        <v>8</v>
      </c>
      <c r="C1802" s="166">
        <v>42522</v>
      </c>
      <c r="D1802" s="159" t="s">
        <v>7</v>
      </c>
      <c r="E1802" s="159" t="s">
        <v>28</v>
      </c>
      <c r="F1802" s="159" t="s">
        <v>26</v>
      </c>
      <c r="G1802" s="159" t="s">
        <v>23</v>
      </c>
      <c r="H1802" s="159" t="s">
        <v>33</v>
      </c>
      <c r="I1802" s="178">
        <v>5</v>
      </c>
      <c r="J1802" s="19"/>
    </row>
    <row r="1803" spans="1:10" x14ac:dyDescent="0.25">
      <c r="A1803" s="65" t="str">
        <f t="shared" si="28"/>
        <v>Totaal42522Den HaagMan0 tot 23 jaarSyriëHeeft geen examen behaald</v>
      </c>
      <c r="B1803" s="159" t="s">
        <v>8</v>
      </c>
      <c r="C1803" s="166">
        <v>42522</v>
      </c>
      <c r="D1803" s="159" t="s">
        <v>7</v>
      </c>
      <c r="E1803" s="159" t="s">
        <v>28</v>
      </c>
      <c r="F1803" s="159" t="s">
        <v>26</v>
      </c>
      <c r="G1803" s="159" t="s">
        <v>23</v>
      </c>
      <c r="H1803" s="159" t="s">
        <v>34</v>
      </c>
      <c r="I1803" s="178">
        <v>45</v>
      </c>
      <c r="J1803" s="19"/>
    </row>
    <row r="1804" spans="1:10" x14ac:dyDescent="0.25">
      <c r="A1804" s="65" t="str">
        <f t="shared" si="28"/>
        <v>Totaal42522Den HaagMan0 tot 23 jaarEritreaTotaal</v>
      </c>
      <c r="B1804" s="159" t="s">
        <v>8</v>
      </c>
      <c r="C1804" s="166">
        <v>42522</v>
      </c>
      <c r="D1804" s="159" t="s">
        <v>7</v>
      </c>
      <c r="E1804" s="159" t="s">
        <v>28</v>
      </c>
      <c r="F1804" s="159" t="s">
        <v>26</v>
      </c>
      <c r="G1804" s="159" t="s">
        <v>24</v>
      </c>
      <c r="H1804" s="159" t="s">
        <v>8</v>
      </c>
      <c r="I1804" s="178">
        <v>70</v>
      </c>
      <c r="J1804" s="19"/>
    </row>
    <row r="1805" spans="1:10" x14ac:dyDescent="0.25">
      <c r="A1805" s="65" t="str">
        <f t="shared" si="28"/>
        <v>Totaal42522Den HaagMan0 tot 23 jaarEritreaNT2-examen behaald</v>
      </c>
      <c r="B1805" s="159" t="s">
        <v>8</v>
      </c>
      <c r="C1805" s="166">
        <v>42522</v>
      </c>
      <c r="D1805" s="159" t="s">
        <v>7</v>
      </c>
      <c r="E1805" s="159" t="s">
        <v>28</v>
      </c>
      <c r="F1805" s="159" t="s">
        <v>26</v>
      </c>
      <c r="G1805" s="159" t="s">
        <v>24</v>
      </c>
      <c r="H1805" s="159" t="s">
        <v>32</v>
      </c>
      <c r="I1805" s="178">
        <v>0</v>
      </c>
      <c r="J1805" s="19"/>
    </row>
    <row r="1806" spans="1:10" x14ac:dyDescent="0.25">
      <c r="A1806" s="65" t="str">
        <f t="shared" si="28"/>
        <v>Totaal42522Den HaagMan0 tot 23 jaarEritreaInburgeringsexamen behaald</v>
      </c>
      <c r="B1806" s="159" t="s">
        <v>8</v>
      </c>
      <c r="C1806" s="166">
        <v>42522</v>
      </c>
      <c r="D1806" s="159" t="s">
        <v>7</v>
      </c>
      <c r="E1806" s="159" t="s">
        <v>28</v>
      </c>
      <c r="F1806" s="159" t="s">
        <v>26</v>
      </c>
      <c r="G1806" s="159" t="s">
        <v>24</v>
      </c>
      <c r="H1806" s="159" t="s">
        <v>33</v>
      </c>
      <c r="I1806" s="178">
        <v>0</v>
      </c>
      <c r="J1806" s="19"/>
    </row>
    <row r="1807" spans="1:10" x14ac:dyDescent="0.25">
      <c r="A1807" s="65" t="str">
        <f t="shared" si="28"/>
        <v>Totaal42522Den HaagMan0 tot 23 jaarEritreaHeeft geen examen behaald</v>
      </c>
      <c r="B1807" s="159" t="s">
        <v>8</v>
      </c>
      <c r="C1807" s="166">
        <v>42522</v>
      </c>
      <c r="D1807" s="159" t="s">
        <v>7</v>
      </c>
      <c r="E1807" s="159" t="s">
        <v>28</v>
      </c>
      <c r="F1807" s="159" t="s">
        <v>26</v>
      </c>
      <c r="G1807" s="159" t="s">
        <v>24</v>
      </c>
      <c r="H1807" s="159" t="s">
        <v>34</v>
      </c>
      <c r="I1807" s="178">
        <v>70</v>
      </c>
      <c r="J1807" s="19"/>
    </row>
    <row r="1808" spans="1:10" x14ac:dyDescent="0.25">
      <c r="A1808" s="65" t="str">
        <f t="shared" si="28"/>
        <v>Totaal42522Den HaagMan0 tot 23 jaarOverigTotaal</v>
      </c>
      <c r="B1808" s="159" t="s">
        <v>8</v>
      </c>
      <c r="C1808" s="166">
        <v>42522</v>
      </c>
      <c r="D1808" s="159" t="s">
        <v>7</v>
      </c>
      <c r="E1808" s="159" t="s">
        <v>28</v>
      </c>
      <c r="F1808" s="159" t="s">
        <v>26</v>
      </c>
      <c r="G1808" s="159" t="s">
        <v>25</v>
      </c>
      <c r="H1808" s="159" t="s">
        <v>8</v>
      </c>
      <c r="I1808" s="178">
        <v>20</v>
      </c>
      <c r="J1808" s="19"/>
    </row>
    <row r="1809" spans="1:10" x14ac:dyDescent="0.25">
      <c r="A1809" s="65" t="str">
        <f t="shared" si="28"/>
        <v>Totaal42522Den HaagMan0 tot 23 jaarOverigNT2-examen behaald</v>
      </c>
      <c r="B1809" s="159" t="s">
        <v>8</v>
      </c>
      <c r="C1809" s="166">
        <v>42522</v>
      </c>
      <c r="D1809" s="159" t="s">
        <v>7</v>
      </c>
      <c r="E1809" s="159" t="s">
        <v>28</v>
      </c>
      <c r="F1809" s="159" t="s">
        <v>26</v>
      </c>
      <c r="G1809" s="159" t="s">
        <v>25</v>
      </c>
      <c r="H1809" s="159" t="s">
        <v>32</v>
      </c>
      <c r="I1809" s="178">
        <v>0</v>
      </c>
      <c r="J1809" s="19"/>
    </row>
    <row r="1810" spans="1:10" x14ac:dyDescent="0.25">
      <c r="A1810" s="65" t="str">
        <f t="shared" si="28"/>
        <v>Totaal42522Den HaagMan0 tot 23 jaarOverigInburgeringsexamen behaald</v>
      </c>
      <c r="B1810" s="159" t="s">
        <v>8</v>
      </c>
      <c r="C1810" s="166">
        <v>42522</v>
      </c>
      <c r="D1810" s="159" t="s">
        <v>7</v>
      </c>
      <c r="E1810" s="159" t="s">
        <v>28</v>
      </c>
      <c r="F1810" s="159" t="s">
        <v>26</v>
      </c>
      <c r="G1810" s="159" t="s">
        <v>25</v>
      </c>
      <c r="H1810" s="159" t="s">
        <v>33</v>
      </c>
      <c r="I1810" s="178">
        <v>0</v>
      </c>
      <c r="J1810" s="19"/>
    </row>
    <row r="1811" spans="1:10" x14ac:dyDescent="0.25">
      <c r="A1811" s="65" t="str">
        <f t="shared" si="28"/>
        <v>Totaal42522Den HaagMan0 tot 23 jaarOverigHeeft geen examen behaald</v>
      </c>
      <c r="B1811" s="159" t="s">
        <v>8</v>
      </c>
      <c r="C1811" s="166">
        <v>42522</v>
      </c>
      <c r="D1811" s="159" t="s">
        <v>7</v>
      </c>
      <c r="E1811" s="159" t="s">
        <v>28</v>
      </c>
      <c r="F1811" s="159" t="s">
        <v>26</v>
      </c>
      <c r="G1811" s="159" t="s">
        <v>25</v>
      </c>
      <c r="H1811" s="159" t="s">
        <v>34</v>
      </c>
      <c r="I1811" s="178">
        <v>20</v>
      </c>
      <c r="J1811" s="19"/>
    </row>
    <row r="1812" spans="1:10" x14ac:dyDescent="0.25">
      <c r="A1812" s="65" t="str">
        <f t="shared" si="28"/>
        <v>Totaal42522Den HaagMan23 jaar of ouderTotaalTotaal</v>
      </c>
      <c r="B1812" s="159" t="s">
        <v>8</v>
      </c>
      <c r="C1812" s="166">
        <v>42522</v>
      </c>
      <c r="D1812" s="159" t="s">
        <v>7</v>
      </c>
      <c r="E1812" s="159" t="s">
        <v>28</v>
      </c>
      <c r="F1812" s="159" t="s">
        <v>27</v>
      </c>
      <c r="G1812" s="159" t="s">
        <v>8</v>
      </c>
      <c r="H1812" s="159" t="s">
        <v>8</v>
      </c>
      <c r="I1812" s="178">
        <v>580</v>
      </c>
      <c r="J1812" s="19"/>
    </row>
    <row r="1813" spans="1:10" x14ac:dyDescent="0.25">
      <c r="A1813" s="65" t="str">
        <f t="shared" si="28"/>
        <v>Totaal42522Den HaagMan23 jaar of ouderTotaalNT2-examen behaald</v>
      </c>
      <c r="B1813" s="159" t="s">
        <v>8</v>
      </c>
      <c r="C1813" s="166">
        <v>42522</v>
      </c>
      <c r="D1813" s="159" t="s">
        <v>7</v>
      </c>
      <c r="E1813" s="159" t="s">
        <v>28</v>
      </c>
      <c r="F1813" s="159" t="s">
        <v>27</v>
      </c>
      <c r="G1813" s="159" t="s">
        <v>8</v>
      </c>
      <c r="H1813" s="159" t="s">
        <v>32</v>
      </c>
      <c r="I1813" s="178">
        <v>10</v>
      </c>
      <c r="J1813" s="19"/>
    </row>
    <row r="1814" spans="1:10" x14ac:dyDescent="0.25">
      <c r="A1814" s="65" t="str">
        <f t="shared" si="28"/>
        <v>Totaal42522Den HaagMan23 jaar of ouderTotaalInburgeringsexamen behaald</v>
      </c>
      <c r="B1814" s="159" t="s">
        <v>8</v>
      </c>
      <c r="C1814" s="166">
        <v>42522</v>
      </c>
      <c r="D1814" s="159" t="s">
        <v>7</v>
      </c>
      <c r="E1814" s="159" t="s">
        <v>28</v>
      </c>
      <c r="F1814" s="159" t="s">
        <v>27</v>
      </c>
      <c r="G1814" s="159" t="s">
        <v>8</v>
      </c>
      <c r="H1814" s="159" t="s">
        <v>33</v>
      </c>
      <c r="I1814" s="178">
        <v>35</v>
      </c>
      <c r="J1814" s="19"/>
    </row>
    <row r="1815" spans="1:10" x14ac:dyDescent="0.25">
      <c r="A1815" s="65" t="str">
        <f t="shared" si="28"/>
        <v>Totaal42522Den HaagMan23 jaar of ouderTotaalHeeft geen examen behaald</v>
      </c>
      <c r="B1815" s="159" t="s">
        <v>8</v>
      </c>
      <c r="C1815" s="166">
        <v>42522</v>
      </c>
      <c r="D1815" s="159" t="s">
        <v>7</v>
      </c>
      <c r="E1815" s="159" t="s">
        <v>28</v>
      </c>
      <c r="F1815" s="159" t="s">
        <v>27</v>
      </c>
      <c r="G1815" s="159" t="s">
        <v>8</v>
      </c>
      <c r="H1815" s="159" t="s">
        <v>34</v>
      </c>
      <c r="I1815" s="178">
        <v>535</v>
      </c>
      <c r="J1815" s="19"/>
    </row>
    <row r="1816" spans="1:10" x14ac:dyDescent="0.25">
      <c r="A1816" s="65" t="str">
        <f t="shared" si="28"/>
        <v>Totaal42522Den HaagMan23 jaar of ouderSyriëTotaal</v>
      </c>
      <c r="B1816" s="159" t="s">
        <v>8</v>
      </c>
      <c r="C1816" s="166">
        <v>42522</v>
      </c>
      <c r="D1816" s="159" t="s">
        <v>7</v>
      </c>
      <c r="E1816" s="159" t="s">
        <v>28</v>
      </c>
      <c r="F1816" s="159" t="s">
        <v>27</v>
      </c>
      <c r="G1816" s="159" t="s">
        <v>23</v>
      </c>
      <c r="H1816" s="159" t="s">
        <v>8</v>
      </c>
      <c r="I1816" s="178">
        <v>245</v>
      </c>
      <c r="J1816" s="19"/>
    </row>
    <row r="1817" spans="1:10" x14ac:dyDescent="0.25">
      <c r="A1817" s="65" t="str">
        <f t="shared" si="28"/>
        <v>Totaal42522Den HaagMan23 jaar of ouderSyriëNT2-examen behaald</v>
      </c>
      <c r="B1817" s="159" t="s">
        <v>8</v>
      </c>
      <c r="C1817" s="166">
        <v>42522</v>
      </c>
      <c r="D1817" s="159" t="s">
        <v>7</v>
      </c>
      <c r="E1817" s="159" t="s">
        <v>28</v>
      </c>
      <c r="F1817" s="159" t="s">
        <v>27</v>
      </c>
      <c r="G1817" s="159" t="s">
        <v>23</v>
      </c>
      <c r="H1817" s="159" t="s">
        <v>32</v>
      </c>
      <c r="I1817" s="178">
        <v>5</v>
      </c>
      <c r="J1817" s="19"/>
    </row>
    <row r="1818" spans="1:10" x14ac:dyDescent="0.25">
      <c r="A1818" s="65" t="str">
        <f t="shared" si="28"/>
        <v>Totaal42522Den HaagMan23 jaar of ouderSyriëInburgeringsexamen behaald</v>
      </c>
      <c r="B1818" s="159" t="s">
        <v>8</v>
      </c>
      <c r="C1818" s="166">
        <v>42522</v>
      </c>
      <c r="D1818" s="159" t="s">
        <v>7</v>
      </c>
      <c r="E1818" s="159" t="s">
        <v>28</v>
      </c>
      <c r="F1818" s="159" t="s">
        <v>27</v>
      </c>
      <c r="G1818" s="159" t="s">
        <v>23</v>
      </c>
      <c r="H1818" s="159" t="s">
        <v>33</v>
      </c>
      <c r="I1818" s="178">
        <v>20</v>
      </c>
      <c r="J1818" s="19"/>
    </row>
    <row r="1819" spans="1:10" x14ac:dyDescent="0.25">
      <c r="A1819" s="65" t="str">
        <f t="shared" si="28"/>
        <v>Totaal42522Den HaagMan23 jaar of ouderSyriëHeeft geen examen behaald</v>
      </c>
      <c r="B1819" s="159" t="s">
        <v>8</v>
      </c>
      <c r="C1819" s="166">
        <v>42522</v>
      </c>
      <c r="D1819" s="159" t="s">
        <v>7</v>
      </c>
      <c r="E1819" s="159" t="s">
        <v>28</v>
      </c>
      <c r="F1819" s="159" t="s">
        <v>27</v>
      </c>
      <c r="G1819" s="159" t="s">
        <v>23</v>
      </c>
      <c r="H1819" s="159" t="s">
        <v>34</v>
      </c>
      <c r="I1819" s="178">
        <v>220</v>
      </c>
      <c r="J1819" s="19"/>
    </row>
    <row r="1820" spans="1:10" x14ac:dyDescent="0.25">
      <c r="A1820" s="65" t="str">
        <f t="shared" si="28"/>
        <v>Totaal42522Den HaagMan23 jaar of ouderEritreaTotaal</v>
      </c>
      <c r="B1820" s="159" t="s">
        <v>8</v>
      </c>
      <c r="C1820" s="166">
        <v>42522</v>
      </c>
      <c r="D1820" s="159" t="s">
        <v>7</v>
      </c>
      <c r="E1820" s="159" t="s">
        <v>28</v>
      </c>
      <c r="F1820" s="159" t="s">
        <v>27</v>
      </c>
      <c r="G1820" s="159" t="s">
        <v>24</v>
      </c>
      <c r="H1820" s="159" t="s">
        <v>8</v>
      </c>
      <c r="I1820" s="178">
        <v>230</v>
      </c>
      <c r="J1820" s="19"/>
    </row>
    <row r="1821" spans="1:10" x14ac:dyDescent="0.25">
      <c r="A1821" s="65" t="str">
        <f t="shared" si="28"/>
        <v>Totaal42522Den HaagMan23 jaar of ouderEritreaNT2-examen behaald</v>
      </c>
      <c r="B1821" s="159" t="s">
        <v>8</v>
      </c>
      <c r="C1821" s="166">
        <v>42522</v>
      </c>
      <c r="D1821" s="159" t="s">
        <v>7</v>
      </c>
      <c r="E1821" s="159" t="s">
        <v>28</v>
      </c>
      <c r="F1821" s="159" t="s">
        <v>27</v>
      </c>
      <c r="G1821" s="159" t="s">
        <v>24</v>
      </c>
      <c r="H1821" s="159" t="s">
        <v>32</v>
      </c>
      <c r="I1821" s="178">
        <v>0</v>
      </c>
      <c r="J1821" s="19"/>
    </row>
    <row r="1822" spans="1:10" x14ac:dyDescent="0.25">
      <c r="A1822" s="65" t="str">
        <f t="shared" si="28"/>
        <v>Totaal42522Den HaagMan23 jaar of ouderEritreaInburgeringsexamen behaald</v>
      </c>
      <c r="B1822" s="159" t="s">
        <v>8</v>
      </c>
      <c r="C1822" s="166">
        <v>42522</v>
      </c>
      <c r="D1822" s="159" t="s">
        <v>7</v>
      </c>
      <c r="E1822" s="159" t="s">
        <v>28</v>
      </c>
      <c r="F1822" s="159" t="s">
        <v>27</v>
      </c>
      <c r="G1822" s="159" t="s">
        <v>24</v>
      </c>
      <c r="H1822" s="159" t="s">
        <v>33</v>
      </c>
      <c r="I1822" s="178">
        <v>5</v>
      </c>
      <c r="J1822" s="19"/>
    </row>
    <row r="1823" spans="1:10" x14ac:dyDescent="0.25">
      <c r="A1823" s="65" t="str">
        <f t="shared" si="28"/>
        <v>Totaal42522Den HaagMan23 jaar of ouderEritreaHeeft geen examen behaald</v>
      </c>
      <c r="B1823" s="159" t="s">
        <v>8</v>
      </c>
      <c r="C1823" s="166">
        <v>42522</v>
      </c>
      <c r="D1823" s="159" t="s">
        <v>7</v>
      </c>
      <c r="E1823" s="159" t="s">
        <v>28</v>
      </c>
      <c r="F1823" s="159" t="s">
        <v>27</v>
      </c>
      <c r="G1823" s="159" t="s">
        <v>24</v>
      </c>
      <c r="H1823" s="159" t="s">
        <v>34</v>
      </c>
      <c r="I1823" s="178">
        <v>225</v>
      </c>
      <c r="J1823" s="19"/>
    </row>
    <row r="1824" spans="1:10" x14ac:dyDescent="0.25">
      <c r="A1824" s="65" t="str">
        <f t="shared" si="28"/>
        <v>Totaal42522Den HaagMan23 jaar of ouderOverigTotaal</v>
      </c>
      <c r="B1824" s="159" t="s">
        <v>8</v>
      </c>
      <c r="C1824" s="166">
        <v>42522</v>
      </c>
      <c r="D1824" s="159" t="s">
        <v>7</v>
      </c>
      <c r="E1824" s="159" t="s">
        <v>28</v>
      </c>
      <c r="F1824" s="159" t="s">
        <v>27</v>
      </c>
      <c r="G1824" s="159" t="s">
        <v>25</v>
      </c>
      <c r="H1824" s="159" t="s">
        <v>8</v>
      </c>
      <c r="I1824" s="178">
        <v>105</v>
      </c>
      <c r="J1824" s="19"/>
    </row>
    <row r="1825" spans="1:10" x14ac:dyDescent="0.25">
      <c r="A1825" s="65" t="str">
        <f t="shared" si="28"/>
        <v>Totaal42522Den HaagMan23 jaar of ouderOverigNT2-examen behaald</v>
      </c>
      <c r="B1825" s="159" t="s">
        <v>8</v>
      </c>
      <c r="C1825" s="166">
        <v>42522</v>
      </c>
      <c r="D1825" s="159" t="s">
        <v>7</v>
      </c>
      <c r="E1825" s="159" t="s">
        <v>28</v>
      </c>
      <c r="F1825" s="159" t="s">
        <v>27</v>
      </c>
      <c r="G1825" s="159" t="s">
        <v>25</v>
      </c>
      <c r="H1825" s="159" t="s">
        <v>32</v>
      </c>
      <c r="I1825" s="178">
        <v>0</v>
      </c>
      <c r="J1825" s="19"/>
    </row>
    <row r="1826" spans="1:10" x14ac:dyDescent="0.25">
      <c r="A1826" s="65" t="str">
        <f t="shared" si="28"/>
        <v>Totaal42522Den HaagMan23 jaar of ouderOverigInburgeringsexamen behaald</v>
      </c>
      <c r="B1826" s="159" t="s">
        <v>8</v>
      </c>
      <c r="C1826" s="166">
        <v>42522</v>
      </c>
      <c r="D1826" s="159" t="s">
        <v>7</v>
      </c>
      <c r="E1826" s="159" t="s">
        <v>28</v>
      </c>
      <c r="F1826" s="159" t="s">
        <v>27</v>
      </c>
      <c r="G1826" s="159" t="s">
        <v>25</v>
      </c>
      <c r="H1826" s="159" t="s">
        <v>33</v>
      </c>
      <c r="I1826" s="178">
        <v>10</v>
      </c>
      <c r="J1826" s="19"/>
    </row>
    <row r="1827" spans="1:10" x14ac:dyDescent="0.25">
      <c r="A1827" s="65" t="str">
        <f t="shared" si="28"/>
        <v>Totaal42522Den HaagMan23 jaar of ouderOverigHeeft geen examen behaald</v>
      </c>
      <c r="B1827" s="159" t="s">
        <v>8</v>
      </c>
      <c r="C1827" s="166">
        <v>42522</v>
      </c>
      <c r="D1827" s="159" t="s">
        <v>7</v>
      </c>
      <c r="E1827" s="159" t="s">
        <v>28</v>
      </c>
      <c r="F1827" s="159" t="s">
        <v>27</v>
      </c>
      <c r="G1827" s="159" t="s">
        <v>25</v>
      </c>
      <c r="H1827" s="159" t="s">
        <v>34</v>
      </c>
      <c r="I1827" s="178">
        <v>95</v>
      </c>
      <c r="J1827" s="19"/>
    </row>
    <row r="1828" spans="1:10" x14ac:dyDescent="0.25">
      <c r="A1828" s="65" t="str">
        <f t="shared" si="28"/>
        <v>Totaal42522Den HaagVrouwTotaalTotaalTotaal</v>
      </c>
      <c r="B1828" s="159" t="s">
        <v>8</v>
      </c>
      <c r="C1828" s="166">
        <v>42522</v>
      </c>
      <c r="D1828" s="159" t="s">
        <v>7</v>
      </c>
      <c r="E1828" s="159" t="s">
        <v>29</v>
      </c>
      <c r="F1828" s="159" t="s">
        <v>8</v>
      </c>
      <c r="G1828" s="159" t="s">
        <v>8</v>
      </c>
      <c r="H1828" s="159" t="s">
        <v>8</v>
      </c>
      <c r="I1828" s="178">
        <v>315</v>
      </c>
      <c r="J1828" s="19"/>
    </row>
    <row r="1829" spans="1:10" x14ac:dyDescent="0.25">
      <c r="A1829" s="65" t="str">
        <f t="shared" si="28"/>
        <v>Totaal42522Den HaagVrouwTotaalTotaalNT2-examen behaald</v>
      </c>
      <c r="B1829" s="159" t="s">
        <v>8</v>
      </c>
      <c r="C1829" s="166">
        <v>42522</v>
      </c>
      <c r="D1829" s="159" t="s">
        <v>7</v>
      </c>
      <c r="E1829" s="159" t="s">
        <v>29</v>
      </c>
      <c r="F1829" s="159" t="s">
        <v>8</v>
      </c>
      <c r="G1829" s="159" t="s">
        <v>8</v>
      </c>
      <c r="H1829" s="159" t="s">
        <v>32</v>
      </c>
      <c r="I1829" s="178">
        <v>5</v>
      </c>
      <c r="J1829" s="19"/>
    </row>
    <row r="1830" spans="1:10" x14ac:dyDescent="0.25">
      <c r="A1830" s="65" t="str">
        <f t="shared" si="28"/>
        <v>Totaal42522Den HaagVrouwTotaalTotaalInburgeringsexamen behaald</v>
      </c>
      <c r="B1830" s="159" t="s">
        <v>8</v>
      </c>
      <c r="C1830" s="166">
        <v>42522</v>
      </c>
      <c r="D1830" s="159" t="s">
        <v>7</v>
      </c>
      <c r="E1830" s="159" t="s">
        <v>29</v>
      </c>
      <c r="F1830" s="159" t="s">
        <v>8</v>
      </c>
      <c r="G1830" s="159" t="s">
        <v>8</v>
      </c>
      <c r="H1830" s="159" t="s">
        <v>33</v>
      </c>
      <c r="I1830" s="178">
        <v>15</v>
      </c>
      <c r="J1830" s="19"/>
    </row>
    <row r="1831" spans="1:10" x14ac:dyDescent="0.25">
      <c r="A1831" s="65" t="str">
        <f t="shared" si="28"/>
        <v>Totaal42522Den HaagVrouwTotaalTotaalHeeft geen examen behaald</v>
      </c>
      <c r="B1831" s="159" t="s">
        <v>8</v>
      </c>
      <c r="C1831" s="166">
        <v>42522</v>
      </c>
      <c r="D1831" s="159" t="s">
        <v>7</v>
      </c>
      <c r="E1831" s="159" t="s">
        <v>29</v>
      </c>
      <c r="F1831" s="159" t="s">
        <v>8</v>
      </c>
      <c r="G1831" s="159" t="s">
        <v>8</v>
      </c>
      <c r="H1831" s="159" t="s">
        <v>34</v>
      </c>
      <c r="I1831" s="178">
        <v>295</v>
      </c>
      <c r="J1831" s="19"/>
    </row>
    <row r="1832" spans="1:10" x14ac:dyDescent="0.25">
      <c r="A1832" s="65" t="str">
        <f t="shared" si="28"/>
        <v>Totaal42522Den HaagVrouwTotaalSyriëTotaal</v>
      </c>
      <c r="B1832" s="159" t="s">
        <v>8</v>
      </c>
      <c r="C1832" s="166">
        <v>42522</v>
      </c>
      <c r="D1832" s="159" t="s">
        <v>7</v>
      </c>
      <c r="E1832" s="159" t="s">
        <v>29</v>
      </c>
      <c r="F1832" s="159" t="s">
        <v>8</v>
      </c>
      <c r="G1832" s="159" t="s">
        <v>23</v>
      </c>
      <c r="H1832" s="159" t="s">
        <v>8</v>
      </c>
      <c r="I1832" s="178">
        <v>110</v>
      </c>
      <c r="J1832" s="19"/>
    </row>
    <row r="1833" spans="1:10" x14ac:dyDescent="0.25">
      <c r="A1833" s="65" t="str">
        <f t="shared" si="28"/>
        <v>Totaal42522Den HaagVrouwTotaalSyriëNT2-examen behaald</v>
      </c>
      <c r="B1833" s="159" t="s">
        <v>8</v>
      </c>
      <c r="C1833" s="166">
        <v>42522</v>
      </c>
      <c r="D1833" s="159" t="s">
        <v>7</v>
      </c>
      <c r="E1833" s="159" t="s">
        <v>29</v>
      </c>
      <c r="F1833" s="159" t="s">
        <v>8</v>
      </c>
      <c r="G1833" s="159" t="s">
        <v>23</v>
      </c>
      <c r="H1833" s="159" t="s">
        <v>32</v>
      </c>
      <c r="I1833" s="178">
        <v>0</v>
      </c>
      <c r="J1833" s="19"/>
    </row>
    <row r="1834" spans="1:10" x14ac:dyDescent="0.25">
      <c r="A1834" s="65" t="str">
        <f t="shared" si="28"/>
        <v>Totaal42522Den HaagVrouwTotaalSyriëInburgeringsexamen behaald</v>
      </c>
      <c r="B1834" s="159" t="s">
        <v>8</v>
      </c>
      <c r="C1834" s="166">
        <v>42522</v>
      </c>
      <c r="D1834" s="159" t="s">
        <v>7</v>
      </c>
      <c r="E1834" s="159" t="s">
        <v>29</v>
      </c>
      <c r="F1834" s="159" t="s">
        <v>8</v>
      </c>
      <c r="G1834" s="159" t="s">
        <v>23</v>
      </c>
      <c r="H1834" s="159" t="s">
        <v>33</v>
      </c>
      <c r="I1834" s="178">
        <v>5</v>
      </c>
      <c r="J1834" s="19"/>
    </row>
    <row r="1835" spans="1:10" x14ac:dyDescent="0.25">
      <c r="A1835" s="65" t="str">
        <f t="shared" si="28"/>
        <v>Totaal42522Den HaagVrouwTotaalSyriëHeeft geen examen behaald</v>
      </c>
      <c r="B1835" s="159" t="s">
        <v>8</v>
      </c>
      <c r="C1835" s="166">
        <v>42522</v>
      </c>
      <c r="D1835" s="159" t="s">
        <v>7</v>
      </c>
      <c r="E1835" s="159" t="s">
        <v>29</v>
      </c>
      <c r="F1835" s="159" t="s">
        <v>8</v>
      </c>
      <c r="G1835" s="159" t="s">
        <v>23</v>
      </c>
      <c r="H1835" s="159" t="s">
        <v>34</v>
      </c>
      <c r="I1835" s="178">
        <v>100</v>
      </c>
      <c r="J1835" s="19"/>
    </row>
    <row r="1836" spans="1:10" x14ac:dyDescent="0.25">
      <c r="A1836" s="65" t="str">
        <f t="shared" si="28"/>
        <v>Totaal42522Den HaagVrouwTotaalEritreaTotaal</v>
      </c>
      <c r="B1836" s="159" t="s">
        <v>8</v>
      </c>
      <c r="C1836" s="166">
        <v>42522</v>
      </c>
      <c r="D1836" s="159" t="s">
        <v>7</v>
      </c>
      <c r="E1836" s="159" t="s">
        <v>29</v>
      </c>
      <c r="F1836" s="159" t="s">
        <v>8</v>
      </c>
      <c r="G1836" s="159" t="s">
        <v>24</v>
      </c>
      <c r="H1836" s="159" t="s">
        <v>8</v>
      </c>
      <c r="I1836" s="178">
        <v>125</v>
      </c>
      <c r="J1836" s="19"/>
    </row>
    <row r="1837" spans="1:10" x14ac:dyDescent="0.25">
      <c r="A1837" s="65" t="str">
        <f t="shared" si="28"/>
        <v>Totaal42522Den HaagVrouwTotaalEritreaNT2-examen behaald</v>
      </c>
      <c r="B1837" s="159" t="s">
        <v>8</v>
      </c>
      <c r="C1837" s="166">
        <v>42522</v>
      </c>
      <c r="D1837" s="159" t="s">
        <v>7</v>
      </c>
      <c r="E1837" s="159" t="s">
        <v>29</v>
      </c>
      <c r="F1837" s="159" t="s">
        <v>8</v>
      </c>
      <c r="G1837" s="159" t="s">
        <v>24</v>
      </c>
      <c r="H1837" s="159" t="s">
        <v>32</v>
      </c>
      <c r="I1837" s="178">
        <v>0</v>
      </c>
      <c r="J1837" s="19"/>
    </row>
    <row r="1838" spans="1:10" x14ac:dyDescent="0.25">
      <c r="A1838" s="65" t="str">
        <f t="shared" si="28"/>
        <v>Totaal42522Den HaagVrouwTotaalEritreaInburgeringsexamen behaald</v>
      </c>
      <c r="B1838" s="159" t="s">
        <v>8</v>
      </c>
      <c r="C1838" s="166">
        <v>42522</v>
      </c>
      <c r="D1838" s="159" t="s">
        <v>7</v>
      </c>
      <c r="E1838" s="159" t="s">
        <v>29</v>
      </c>
      <c r="F1838" s="159" t="s">
        <v>8</v>
      </c>
      <c r="G1838" s="159" t="s">
        <v>24</v>
      </c>
      <c r="H1838" s="159" t="s">
        <v>33</v>
      </c>
      <c r="I1838" s="178">
        <v>0</v>
      </c>
      <c r="J1838" s="19"/>
    </row>
    <row r="1839" spans="1:10" x14ac:dyDescent="0.25">
      <c r="A1839" s="65" t="str">
        <f t="shared" si="28"/>
        <v>Totaal42522Den HaagVrouwTotaalEritreaHeeft geen examen behaald</v>
      </c>
      <c r="B1839" s="159" t="s">
        <v>8</v>
      </c>
      <c r="C1839" s="166">
        <v>42522</v>
      </c>
      <c r="D1839" s="159" t="s">
        <v>7</v>
      </c>
      <c r="E1839" s="159" t="s">
        <v>29</v>
      </c>
      <c r="F1839" s="159" t="s">
        <v>8</v>
      </c>
      <c r="G1839" s="159" t="s">
        <v>24</v>
      </c>
      <c r="H1839" s="159" t="s">
        <v>34</v>
      </c>
      <c r="I1839" s="178">
        <v>120</v>
      </c>
      <c r="J1839" s="19"/>
    </row>
    <row r="1840" spans="1:10" x14ac:dyDescent="0.25">
      <c r="A1840" s="65" t="str">
        <f t="shared" si="28"/>
        <v>Totaal42522Den HaagVrouwTotaalOverigTotaal</v>
      </c>
      <c r="B1840" s="159" t="s">
        <v>8</v>
      </c>
      <c r="C1840" s="166">
        <v>42522</v>
      </c>
      <c r="D1840" s="159" t="s">
        <v>7</v>
      </c>
      <c r="E1840" s="159" t="s">
        <v>29</v>
      </c>
      <c r="F1840" s="159" t="s">
        <v>8</v>
      </c>
      <c r="G1840" s="159" t="s">
        <v>25</v>
      </c>
      <c r="H1840" s="159" t="s">
        <v>8</v>
      </c>
      <c r="I1840" s="178">
        <v>85</v>
      </c>
      <c r="J1840" s="19"/>
    </row>
    <row r="1841" spans="1:10" x14ac:dyDescent="0.25">
      <c r="A1841" s="65" t="str">
        <f t="shared" si="28"/>
        <v>Totaal42522Den HaagVrouwTotaalOverigNT2-examen behaald</v>
      </c>
      <c r="B1841" s="159" t="s">
        <v>8</v>
      </c>
      <c r="C1841" s="166">
        <v>42522</v>
      </c>
      <c r="D1841" s="159" t="s">
        <v>7</v>
      </c>
      <c r="E1841" s="159" t="s">
        <v>29</v>
      </c>
      <c r="F1841" s="159" t="s">
        <v>8</v>
      </c>
      <c r="G1841" s="159" t="s">
        <v>25</v>
      </c>
      <c r="H1841" s="159" t="s">
        <v>32</v>
      </c>
      <c r="I1841" s="178">
        <v>5</v>
      </c>
      <c r="J1841" s="19"/>
    </row>
    <row r="1842" spans="1:10" x14ac:dyDescent="0.25">
      <c r="A1842" s="65" t="str">
        <f t="shared" si="28"/>
        <v>Totaal42522Den HaagVrouwTotaalOverigInburgeringsexamen behaald</v>
      </c>
      <c r="B1842" s="159" t="s">
        <v>8</v>
      </c>
      <c r="C1842" s="166">
        <v>42522</v>
      </c>
      <c r="D1842" s="159" t="s">
        <v>7</v>
      </c>
      <c r="E1842" s="159" t="s">
        <v>29</v>
      </c>
      <c r="F1842" s="159" t="s">
        <v>8</v>
      </c>
      <c r="G1842" s="159" t="s">
        <v>25</v>
      </c>
      <c r="H1842" s="159" t="s">
        <v>33</v>
      </c>
      <c r="I1842" s="178">
        <v>10</v>
      </c>
      <c r="J1842" s="19"/>
    </row>
    <row r="1843" spans="1:10" x14ac:dyDescent="0.25">
      <c r="A1843" s="65" t="str">
        <f t="shared" si="28"/>
        <v>Totaal42522Den HaagVrouwTotaalOverigHeeft geen examen behaald</v>
      </c>
      <c r="B1843" s="159" t="s">
        <v>8</v>
      </c>
      <c r="C1843" s="166">
        <v>42522</v>
      </c>
      <c r="D1843" s="159" t="s">
        <v>7</v>
      </c>
      <c r="E1843" s="159" t="s">
        <v>29</v>
      </c>
      <c r="F1843" s="159" t="s">
        <v>8</v>
      </c>
      <c r="G1843" s="159" t="s">
        <v>25</v>
      </c>
      <c r="H1843" s="159" t="s">
        <v>34</v>
      </c>
      <c r="I1843" s="178">
        <v>70</v>
      </c>
      <c r="J1843" s="19"/>
    </row>
    <row r="1844" spans="1:10" x14ac:dyDescent="0.25">
      <c r="A1844" s="65" t="str">
        <f t="shared" si="28"/>
        <v>Totaal42522Den HaagVrouw0 tot 23 jaarTotaalTotaal</v>
      </c>
      <c r="B1844" s="159" t="s">
        <v>8</v>
      </c>
      <c r="C1844" s="166">
        <v>42522</v>
      </c>
      <c r="D1844" s="159" t="s">
        <v>7</v>
      </c>
      <c r="E1844" s="159" t="s">
        <v>29</v>
      </c>
      <c r="F1844" s="159" t="s">
        <v>26</v>
      </c>
      <c r="G1844" s="159" t="s">
        <v>8</v>
      </c>
      <c r="H1844" s="159" t="s">
        <v>8</v>
      </c>
      <c r="I1844" s="178">
        <v>65</v>
      </c>
      <c r="J1844" s="19"/>
    </row>
    <row r="1845" spans="1:10" x14ac:dyDescent="0.25">
      <c r="A1845" s="65" t="str">
        <f t="shared" si="28"/>
        <v>Totaal42522Den HaagVrouw0 tot 23 jaarTotaalNT2-examen behaald</v>
      </c>
      <c r="B1845" s="159" t="s">
        <v>8</v>
      </c>
      <c r="C1845" s="166">
        <v>42522</v>
      </c>
      <c r="D1845" s="159" t="s">
        <v>7</v>
      </c>
      <c r="E1845" s="159" t="s">
        <v>29</v>
      </c>
      <c r="F1845" s="159" t="s">
        <v>26</v>
      </c>
      <c r="G1845" s="159" t="s">
        <v>8</v>
      </c>
      <c r="H1845" s="159" t="s">
        <v>32</v>
      </c>
      <c r="I1845" s="178">
        <v>0</v>
      </c>
      <c r="J1845" s="19"/>
    </row>
    <row r="1846" spans="1:10" x14ac:dyDescent="0.25">
      <c r="A1846" s="65" t="str">
        <f t="shared" si="28"/>
        <v>Totaal42522Den HaagVrouw0 tot 23 jaarTotaalInburgeringsexamen behaald</v>
      </c>
      <c r="B1846" s="159" t="s">
        <v>8</v>
      </c>
      <c r="C1846" s="166">
        <v>42522</v>
      </c>
      <c r="D1846" s="159" t="s">
        <v>7</v>
      </c>
      <c r="E1846" s="159" t="s">
        <v>29</v>
      </c>
      <c r="F1846" s="159" t="s">
        <v>26</v>
      </c>
      <c r="G1846" s="159" t="s">
        <v>8</v>
      </c>
      <c r="H1846" s="159" t="s">
        <v>33</v>
      </c>
      <c r="I1846" s="178">
        <v>0</v>
      </c>
      <c r="J1846" s="19"/>
    </row>
    <row r="1847" spans="1:10" x14ac:dyDescent="0.25">
      <c r="A1847" s="65" t="str">
        <f t="shared" si="28"/>
        <v>Totaal42522Den HaagVrouw0 tot 23 jaarTotaalHeeft geen examen behaald</v>
      </c>
      <c r="B1847" s="159" t="s">
        <v>8</v>
      </c>
      <c r="C1847" s="166">
        <v>42522</v>
      </c>
      <c r="D1847" s="159" t="s">
        <v>7</v>
      </c>
      <c r="E1847" s="159" t="s">
        <v>29</v>
      </c>
      <c r="F1847" s="159" t="s">
        <v>26</v>
      </c>
      <c r="G1847" s="159" t="s">
        <v>8</v>
      </c>
      <c r="H1847" s="159" t="s">
        <v>34</v>
      </c>
      <c r="I1847" s="178">
        <v>65</v>
      </c>
      <c r="J1847" s="19"/>
    </row>
    <row r="1848" spans="1:10" x14ac:dyDescent="0.25">
      <c r="A1848" s="65" t="str">
        <f t="shared" si="28"/>
        <v>Totaal42522Den HaagVrouw0 tot 23 jaarSyriëTotaal</v>
      </c>
      <c r="B1848" s="159" t="s">
        <v>8</v>
      </c>
      <c r="C1848" s="166">
        <v>42522</v>
      </c>
      <c r="D1848" s="159" t="s">
        <v>7</v>
      </c>
      <c r="E1848" s="159" t="s">
        <v>29</v>
      </c>
      <c r="F1848" s="159" t="s">
        <v>26</v>
      </c>
      <c r="G1848" s="159" t="s">
        <v>23</v>
      </c>
      <c r="H1848" s="159" t="s">
        <v>8</v>
      </c>
      <c r="I1848" s="178">
        <v>20</v>
      </c>
      <c r="J1848" s="19"/>
    </row>
    <row r="1849" spans="1:10" x14ac:dyDescent="0.25">
      <c r="A1849" s="65" t="str">
        <f t="shared" si="28"/>
        <v>Totaal42522Den HaagVrouw0 tot 23 jaarSyriëNT2-examen behaald</v>
      </c>
      <c r="B1849" s="159" t="s">
        <v>8</v>
      </c>
      <c r="C1849" s="166">
        <v>42522</v>
      </c>
      <c r="D1849" s="159" t="s">
        <v>7</v>
      </c>
      <c r="E1849" s="159" t="s">
        <v>29</v>
      </c>
      <c r="F1849" s="159" t="s">
        <v>26</v>
      </c>
      <c r="G1849" s="159" t="s">
        <v>23</v>
      </c>
      <c r="H1849" s="159" t="s">
        <v>32</v>
      </c>
      <c r="I1849" s="178">
        <v>0</v>
      </c>
      <c r="J1849" s="19"/>
    </row>
    <row r="1850" spans="1:10" x14ac:dyDescent="0.25">
      <c r="A1850" s="65" t="str">
        <f t="shared" si="28"/>
        <v>Totaal42522Den HaagVrouw0 tot 23 jaarSyriëInburgeringsexamen behaald</v>
      </c>
      <c r="B1850" s="159" t="s">
        <v>8</v>
      </c>
      <c r="C1850" s="166">
        <v>42522</v>
      </c>
      <c r="D1850" s="159" t="s">
        <v>7</v>
      </c>
      <c r="E1850" s="159" t="s">
        <v>29</v>
      </c>
      <c r="F1850" s="159" t="s">
        <v>26</v>
      </c>
      <c r="G1850" s="159" t="s">
        <v>23</v>
      </c>
      <c r="H1850" s="159" t="s">
        <v>33</v>
      </c>
      <c r="I1850" s="178">
        <v>0</v>
      </c>
      <c r="J1850" s="19"/>
    </row>
    <row r="1851" spans="1:10" x14ac:dyDescent="0.25">
      <c r="A1851" s="65" t="str">
        <f t="shared" si="28"/>
        <v>Totaal42522Den HaagVrouw0 tot 23 jaarSyriëHeeft geen examen behaald</v>
      </c>
      <c r="B1851" s="159" t="s">
        <v>8</v>
      </c>
      <c r="C1851" s="166">
        <v>42522</v>
      </c>
      <c r="D1851" s="159" t="s">
        <v>7</v>
      </c>
      <c r="E1851" s="159" t="s">
        <v>29</v>
      </c>
      <c r="F1851" s="159" t="s">
        <v>26</v>
      </c>
      <c r="G1851" s="159" t="s">
        <v>23</v>
      </c>
      <c r="H1851" s="159" t="s">
        <v>34</v>
      </c>
      <c r="I1851" s="178">
        <v>20</v>
      </c>
      <c r="J1851" s="19"/>
    </row>
    <row r="1852" spans="1:10" x14ac:dyDescent="0.25">
      <c r="A1852" s="65" t="str">
        <f t="shared" si="28"/>
        <v>Totaal42522Den HaagVrouw0 tot 23 jaarEritreaTotaal</v>
      </c>
      <c r="B1852" s="159" t="s">
        <v>8</v>
      </c>
      <c r="C1852" s="166">
        <v>42522</v>
      </c>
      <c r="D1852" s="159" t="s">
        <v>7</v>
      </c>
      <c r="E1852" s="159" t="s">
        <v>29</v>
      </c>
      <c r="F1852" s="159" t="s">
        <v>26</v>
      </c>
      <c r="G1852" s="159" t="s">
        <v>24</v>
      </c>
      <c r="H1852" s="159" t="s">
        <v>8</v>
      </c>
      <c r="I1852" s="178">
        <v>35</v>
      </c>
      <c r="J1852" s="19"/>
    </row>
    <row r="1853" spans="1:10" x14ac:dyDescent="0.25">
      <c r="A1853" s="65" t="str">
        <f t="shared" si="28"/>
        <v>Totaal42522Den HaagVrouw0 tot 23 jaarEritreaNT2-examen behaald</v>
      </c>
      <c r="B1853" s="159" t="s">
        <v>8</v>
      </c>
      <c r="C1853" s="166">
        <v>42522</v>
      </c>
      <c r="D1853" s="159" t="s">
        <v>7</v>
      </c>
      <c r="E1853" s="159" t="s">
        <v>29</v>
      </c>
      <c r="F1853" s="159" t="s">
        <v>26</v>
      </c>
      <c r="G1853" s="159" t="s">
        <v>24</v>
      </c>
      <c r="H1853" s="159" t="s">
        <v>32</v>
      </c>
      <c r="I1853" s="178">
        <v>0</v>
      </c>
      <c r="J1853" s="19"/>
    </row>
    <row r="1854" spans="1:10" x14ac:dyDescent="0.25">
      <c r="A1854" s="65" t="str">
        <f t="shared" si="28"/>
        <v>Totaal42522Den HaagVrouw0 tot 23 jaarEritreaInburgeringsexamen behaald</v>
      </c>
      <c r="B1854" s="159" t="s">
        <v>8</v>
      </c>
      <c r="C1854" s="166">
        <v>42522</v>
      </c>
      <c r="D1854" s="159" t="s">
        <v>7</v>
      </c>
      <c r="E1854" s="159" t="s">
        <v>29</v>
      </c>
      <c r="F1854" s="159" t="s">
        <v>26</v>
      </c>
      <c r="G1854" s="159" t="s">
        <v>24</v>
      </c>
      <c r="H1854" s="159" t="s">
        <v>33</v>
      </c>
      <c r="I1854" s="178">
        <v>0</v>
      </c>
      <c r="J1854" s="19"/>
    </row>
    <row r="1855" spans="1:10" x14ac:dyDescent="0.25">
      <c r="A1855" s="65" t="str">
        <f t="shared" si="28"/>
        <v>Totaal42522Den HaagVrouw0 tot 23 jaarEritreaHeeft geen examen behaald</v>
      </c>
      <c r="B1855" s="159" t="s">
        <v>8</v>
      </c>
      <c r="C1855" s="166">
        <v>42522</v>
      </c>
      <c r="D1855" s="159" t="s">
        <v>7</v>
      </c>
      <c r="E1855" s="159" t="s">
        <v>29</v>
      </c>
      <c r="F1855" s="159" t="s">
        <v>26</v>
      </c>
      <c r="G1855" s="159" t="s">
        <v>24</v>
      </c>
      <c r="H1855" s="159" t="s">
        <v>34</v>
      </c>
      <c r="I1855" s="178">
        <v>35</v>
      </c>
      <c r="J1855" s="19"/>
    </row>
    <row r="1856" spans="1:10" x14ac:dyDescent="0.25">
      <c r="A1856" s="65" t="str">
        <f t="shared" si="28"/>
        <v>Totaal42522Den HaagVrouw0 tot 23 jaarOverigTotaal</v>
      </c>
      <c r="B1856" s="159" t="s">
        <v>8</v>
      </c>
      <c r="C1856" s="166">
        <v>42522</v>
      </c>
      <c r="D1856" s="159" t="s">
        <v>7</v>
      </c>
      <c r="E1856" s="159" t="s">
        <v>29</v>
      </c>
      <c r="F1856" s="159" t="s">
        <v>26</v>
      </c>
      <c r="G1856" s="159" t="s">
        <v>25</v>
      </c>
      <c r="H1856" s="159" t="s">
        <v>8</v>
      </c>
      <c r="I1856" s="178">
        <v>15</v>
      </c>
      <c r="J1856" s="19"/>
    </row>
    <row r="1857" spans="1:10" x14ac:dyDescent="0.25">
      <c r="A1857" s="65" t="str">
        <f t="shared" si="28"/>
        <v>Totaal42522Den HaagVrouw0 tot 23 jaarOverigNT2-examen behaald</v>
      </c>
      <c r="B1857" s="159" t="s">
        <v>8</v>
      </c>
      <c r="C1857" s="166">
        <v>42522</v>
      </c>
      <c r="D1857" s="159" t="s">
        <v>7</v>
      </c>
      <c r="E1857" s="159" t="s">
        <v>29</v>
      </c>
      <c r="F1857" s="159" t="s">
        <v>26</v>
      </c>
      <c r="G1857" s="159" t="s">
        <v>25</v>
      </c>
      <c r="H1857" s="159" t="s">
        <v>32</v>
      </c>
      <c r="I1857" s="178">
        <v>0</v>
      </c>
      <c r="J1857" s="19"/>
    </row>
    <row r="1858" spans="1:10" x14ac:dyDescent="0.25">
      <c r="A1858" s="65" t="str">
        <f t="shared" si="28"/>
        <v>Totaal42522Den HaagVrouw0 tot 23 jaarOverigInburgeringsexamen behaald</v>
      </c>
      <c r="B1858" s="159" t="s">
        <v>8</v>
      </c>
      <c r="C1858" s="166">
        <v>42522</v>
      </c>
      <c r="D1858" s="159" t="s">
        <v>7</v>
      </c>
      <c r="E1858" s="159" t="s">
        <v>29</v>
      </c>
      <c r="F1858" s="159" t="s">
        <v>26</v>
      </c>
      <c r="G1858" s="159" t="s">
        <v>25</v>
      </c>
      <c r="H1858" s="159" t="s">
        <v>33</v>
      </c>
      <c r="I1858" s="178">
        <v>0</v>
      </c>
      <c r="J1858" s="19"/>
    </row>
    <row r="1859" spans="1:10" x14ac:dyDescent="0.25">
      <c r="A1859" s="65" t="str">
        <f t="shared" si="28"/>
        <v>Totaal42522Den HaagVrouw0 tot 23 jaarOverigHeeft geen examen behaald</v>
      </c>
      <c r="B1859" s="159" t="s">
        <v>8</v>
      </c>
      <c r="C1859" s="166">
        <v>42522</v>
      </c>
      <c r="D1859" s="159" t="s">
        <v>7</v>
      </c>
      <c r="E1859" s="159" t="s">
        <v>29</v>
      </c>
      <c r="F1859" s="159" t="s">
        <v>26</v>
      </c>
      <c r="G1859" s="159" t="s">
        <v>25</v>
      </c>
      <c r="H1859" s="159" t="s">
        <v>34</v>
      </c>
      <c r="I1859" s="178">
        <v>15</v>
      </c>
      <c r="J1859" s="19"/>
    </row>
    <row r="1860" spans="1:10" x14ac:dyDescent="0.25">
      <c r="A1860" s="65" t="str">
        <f t="shared" si="28"/>
        <v>Totaal42522Den HaagVrouw23 jaar of ouderTotaalTotaal</v>
      </c>
      <c r="B1860" s="159" t="s">
        <v>8</v>
      </c>
      <c r="C1860" s="166">
        <v>42522</v>
      </c>
      <c r="D1860" s="159" t="s">
        <v>7</v>
      </c>
      <c r="E1860" s="159" t="s">
        <v>29</v>
      </c>
      <c r="F1860" s="159" t="s">
        <v>27</v>
      </c>
      <c r="G1860" s="159" t="s">
        <v>8</v>
      </c>
      <c r="H1860" s="159" t="s">
        <v>8</v>
      </c>
      <c r="I1860" s="178">
        <v>250</v>
      </c>
      <c r="J1860" s="19"/>
    </row>
    <row r="1861" spans="1:10" x14ac:dyDescent="0.25">
      <c r="A1861" s="65" t="str">
        <f t="shared" ref="A1861:A1924" si="29">B1861&amp;C1861&amp;D1861&amp;E1861&amp;F1861&amp;G1861&amp;H1861</f>
        <v>Totaal42522Den HaagVrouw23 jaar of ouderTotaalNT2-examen behaald</v>
      </c>
      <c r="B1861" s="159" t="s">
        <v>8</v>
      </c>
      <c r="C1861" s="166">
        <v>42522</v>
      </c>
      <c r="D1861" s="159" t="s">
        <v>7</v>
      </c>
      <c r="E1861" s="159" t="s">
        <v>29</v>
      </c>
      <c r="F1861" s="159" t="s">
        <v>27</v>
      </c>
      <c r="G1861" s="159" t="s">
        <v>8</v>
      </c>
      <c r="H1861" s="159" t="s">
        <v>32</v>
      </c>
      <c r="I1861" s="178">
        <v>5</v>
      </c>
      <c r="J1861" s="19"/>
    </row>
    <row r="1862" spans="1:10" x14ac:dyDescent="0.25">
      <c r="A1862" s="65" t="str">
        <f t="shared" si="29"/>
        <v>Totaal42522Den HaagVrouw23 jaar of ouderTotaalInburgeringsexamen behaald</v>
      </c>
      <c r="B1862" s="159" t="s">
        <v>8</v>
      </c>
      <c r="C1862" s="166">
        <v>42522</v>
      </c>
      <c r="D1862" s="159" t="s">
        <v>7</v>
      </c>
      <c r="E1862" s="159" t="s">
        <v>29</v>
      </c>
      <c r="F1862" s="159" t="s">
        <v>27</v>
      </c>
      <c r="G1862" s="159" t="s">
        <v>8</v>
      </c>
      <c r="H1862" s="159" t="s">
        <v>33</v>
      </c>
      <c r="I1862" s="178">
        <v>15</v>
      </c>
      <c r="J1862" s="19"/>
    </row>
    <row r="1863" spans="1:10" x14ac:dyDescent="0.25">
      <c r="A1863" s="65" t="str">
        <f t="shared" si="29"/>
        <v>Totaal42522Den HaagVrouw23 jaar of ouderTotaalHeeft geen examen behaald</v>
      </c>
      <c r="B1863" s="159" t="s">
        <v>8</v>
      </c>
      <c r="C1863" s="166">
        <v>42522</v>
      </c>
      <c r="D1863" s="159" t="s">
        <v>7</v>
      </c>
      <c r="E1863" s="159" t="s">
        <v>29</v>
      </c>
      <c r="F1863" s="159" t="s">
        <v>27</v>
      </c>
      <c r="G1863" s="159" t="s">
        <v>8</v>
      </c>
      <c r="H1863" s="159" t="s">
        <v>34</v>
      </c>
      <c r="I1863" s="178">
        <v>230</v>
      </c>
      <c r="J1863" s="19"/>
    </row>
    <row r="1864" spans="1:10" x14ac:dyDescent="0.25">
      <c r="A1864" s="65" t="str">
        <f t="shared" si="29"/>
        <v>Totaal42522Den HaagVrouw23 jaar of ouderSyriëTotaal</v>
      </c>
      <c r="B1864" s="159" t="s">
        <v>8</v>
      </c>
      <c r="C1864" s="166">
        <v>42522</v>
      </c>
      <c r="D1864" s="159" t="s">
        <v>7</v>
      </c>
      <c r="E1864" s="159" t="s">
        <v>29</v>
      </c>
      <c r="F1864" s="159" t="s">
        <v>27</v>
      </c>
      <c r="G1864" s="159" t="s">
        <v>23</v>
      </c>
      <c r="H1864" s="159" t="s">
        <v>8</v>
      </c>
      <c r="I1864" s="178">
        <v>90</v>
      </c>
      <c r="J1864" s="19"/>
    </row>
    <row r="1865" spans="1:10" x14ac:dyDescent="0.25">
      <c r="A1865" s="65" t="str">
        <f t="shared" si="29"/>
        <v>Totaal42522Den HaagVrouw23 jaar of ouderSyriëNT2-examen behaald</v>
      </c>
      <c r="B1865" s="159" t="s">
        <v>8</v>
      </c>
      <c r="C1865" s="166">
        <v>42522</v>
      </c>
      <c r="D1865" s="159" t="s">
        <v>7</v>
      </c>
      <c r="E1865" s="159" t="s">
        <v>29</v>
      </c>
      <c r="F1865" s="159" t="s">
        <v>27</v>
      </c>
      <c r="G1865" s="159" t="s">
        <v>23</v>
      </c>
      <c r="H1865" s="159" t="s">
        <v>32</v>
      </c>
      <c r="I1865" s="178">
        <v>0</v>
      </c>
      <c r="J1865" s="19"/>
    </row>
    <row r="1866" spans="1:10" x14ac:dyDescent="0.25">
      <c r="A1866" s="65" t="str">
        <f t="shared" si="29"/>
        <v>Totaal42522Den HaagVrouw23 jaar of ouderSyriëInburgeringsexamen behaald</v>
      </c>
      <c r="B1866" s="159" t="s">
        <v>8</v>
      </c>
      <c r="C1866" s="166">
        <v>42522</v>
      </c>
      <c r="D1866" s="159" t="s">
        <v>7</v>
      </c>
      <c r="E1866" s="159" t="s">
        <v>29</v>
      </c>
      <c r="F1866" s="159" t="s">
        <v>27</v>
      </c>
      <c r="G1866" s="159" t="s">
        <v>23</v>
      </c>
      <c r="H1866" s="159" t="s">
        <v>33</v>
      </c>
      <c r="I1866" s="178">
        <v>5</v>
      </c>
      <c r="J1866" s="19"/>
    </row>
    <row r="1867" spans="1:10" x14ac:dyDescent="0.25">
      <c r="A1867" s="65" t="str">
        <f t="shared" si="29"/>
        <v>Totaal42522Den HaagVrouw23 jaar of ouderSyriëHeeft geen examen behaald</v>
      </c>
      <c r="B1867" s="159" t="s">
        <v>8</v>
      </c>
      <c r="C1867" s="166">
        <v>42522</v>
      </c>
      <c r="D1867" s="159" t="s">
        <v>7</v>
      </c>
      <c r="E1867" s="159" t="s">
        <v>29</v>
      </c>
      <c r="F1867" s="159" t="s">
        <v>27</v>
      </c>
      <c r="G1867" s="159" t="s">
        <v>23</v>
      </c>
      <c r="H1867" s="159" t="s">
        <v>34</v>
      </c>
      <c r="I1867" s="178">
        <v>80</v>
      </c>
      <c r="J1867" s="19"/>
    </row>
    <row r="1868" spans="1:10" x14ac:dyDescent="0.25">
      <c r="A1868" s="65" t="str">
        <f t="shared" si="29"/>
        <v>Totaal42522Den HaagVrouw23 jaar of ouderEritreaTotaal</v>
      </c>
      <c r="B1868" s="159" t="s">
        <v>8</v>
      </c>
      <c r="C1868" s="166">
        <v>42522</v>
      </c>
      <c r="D1868" s="159" t="s">
        <v>7</v>
      </c>
      <c r="E1868" s="159" t="s">
        <v>29</v>
      </c>
      <c r="F1868" s="159" t="s">
        <v>27</v>
      </c>
      <c r="G1868" s="159" t="s">
        <v>24</v>
      </c>
      <c r="H1868" s="159" t="s">
        <v>8</v>
      </c>
      <c r="I1868" s="178">
        <v>90</v>
      </c>
      <c r="J1868" s="19"/>
    </row>
    <row r="1869" spans="1:10" x14ac:dyDescent="0.25">
      <c r="A1869" s="65" t="str">
        <f t="shared" si="29"/>
        <v>Totaal42522Den HaagVrouw23 jaar of ouderEritreaNT2-examen behaald</v>
      </c>
      <c r="B1869" s="159" t="s">
        <v>8</v>
      </c>
      <c r="C1869" s="166">
        <v>42522</v>
      </c>
      <c r="D1869" s="159" t="s">
        <v>7</v>
      </c>
      <c r="E1869" s="159" t="s">
        <v>29</v>
      </c>
      <c r="F1869" s="159" t="s">
        <v>27</v>
      </c>
      <c r="G1869" s="159" t="s">
        <v>24</v>
      </c>
      <c r="H1869" s="159" t="s">
        <v>32</v>
      </c>
      <c r="I1869" s="178">
        <v>0</v>
      </c>
      <c r="J1869" s="19"/>
    </row>
    <row r="1870" spans="1:10" x14ac:dyDescent="0.25">
      <c r="A1870" s="65" t="str">
        <f t="shared" si="29"/>
        <v>Totaal42522Den HaagVrouw23 jaar of ouderEritreaInburgeringsexamen behaald</v>
      </c>
      <c r="B1870" s="159" t="s">
        <v>8</v>
      </c>
      <c r="C1870" s="166">
        <v>42522</v>
      </c>
      <c r="D1870" s="159" t="s">
        <v>7</v>
      </c>
      <c r="E1870" s="159" t="s">
        <v>29</v>
      </c>
      <c r="F1870" s="159" t="s">
        <v>27</v>
      </c>
      <c r="G1870" s="159" t="s">
        <v>24</v>
      </c>
      <c r="H1870" s="159" t="s">
        <v>33</v>
      </c>
      <c r="I1870" s="178">
        <v>0</v>
      </c>
      <c r="J1870" s="19"/>
    </row>
    <row r="1871" spans="1:10" x14ac:dyDescent="0.25">
      <c r="A1871" s="65" t="str">
        <f t="shared" si="29"/>
        <v>Totaal42522Den HaagVrouw23 jaar of ouderEritreaHeeft geen examen behaald</v>
      </c>
      <c r="B1871" s="159" t="s">
        <v>8</v>
      </c>
      <c r="C1871" s="166">
        <v>42522</v>
      </c>
      <c r="D1871" s="159" t="s">
        <v>7</v>
      </c>
      <c r="E1871" s="159" t="s">
        <v>29</v>
      </c>
      <c r="F1871" s="159" t="s">
        <v>27</v>
      </c>
      <c r="G1871" s="159" t="s">
        <v>24</v>
      </c>
      <c r="H1871" s="159" t="s">
        <v>34</v>
      </c>
      <c r="I1871" s="178">
        <v>85</v>
      </c>
      <c r="J1871" s="19"/>
    </row>
    <row r="1872" spans="1:10" x14ac:dyDescent="0.25">
      <c r="A1872" s="65" t="str">
        <f t="shared" si="29"/>
        <v>Totaal42522Den HaagVrouw23 jaar of ouderOverigTotaal</v>
      </c>
      <c r="B1872" s="159" t="s">
        <v>8</v>
      </c>
      <c r="C1872" s="166">
        <v>42522</v>
      </c>
      <c r="D1872" s="159" t="s">
        <v>7</v>
      </c>
      <c r="E1872" s="159" t="s">
        <v>29</v>
      </c>
      <c r="F1872" s="159" t="s">
        <v>27</v>
      </c>
      <c r="G1872" s="159" t="s">
        <v>25</v>
      </c>
      <c r="H1872" s="159" t="s">
        <v>8</v>
      </c>
      <c r="I1872" s="178">
        <v>70</v>
      </c>
      <c r="J1872" s="19"/>
    </row>
    <row r="1873" spans="1:10" x14ac:dyDescent="0.25">
      <c r="A1873" s="65" t="str">
        <f t="shared" si="29"/>
        <v>Totaal42522Den HaagVrouw23 jaar of ouderOverigNT2-examen behaald</v>
      </c>
      <c r="B1873" s="159" t="s">
        <v>8</v>
      </c>
      <c r="C1873" s="166">
        <v>42522</v>
      </c>
      <c r="D1873" s="159" t="s">
        <v>7</v>
      </c>
      <c r="E1873" s="159" t="s">
        <v>29</v>
      </c>
      <c r="F1873" s="159" t="s">
        <v>27</v>
      </c>
      <c r="G1873" s="159" t="s">
        <v>25</v>
      </c>
      <c r="H1873" s="159" t="s">
        <v>32</v>
      </c>
      <c r="I1873" s="178">
        <v>5</v>
      </c>
      <c r="J1873" s="19"/>
    </row>
    <row r="1874" spans="1:10" x14ac:dyDescent="0.25">
      <c r="A1874" s="65" t="str">
        <f t="shared" si="29"/>
        <v>Totaal42522Den HaagVrouw23 jaar of ouderOverigInburgeringsexamen behaald</v>
      </c>
      <c r="B1874" s="159" t="s">
        <v>8</v>
      </c>
      <c r="C1874" s="166">
        <v>42522</v>
      </c>
      <c r="D1874" s="159" t="s">
        <v>7</v>
      </c>
      <c r="E1874" s="159" t="s">
        <v>29</v>
      </c>
      <c r="F1874" s="159" t="s">
        <v>27</v>
      </c>
      <c r="G1874" s="159" t="s">
        <v>25</v>
      </c>
      <c r="H1874" s="159" t="s">
        <v>33</v>
      </c>
      <c r="I1874" s="178">
        <v>10</v>
      </c>
      <c r="J1874" s="19"/>
    </row>
    <row r="1875" spans="1:10" x14ac:dyDescent="0.25">
      <c r="A1875" s="65" t="str">
        <f t="shared" si="29"/>
        <v>Totaal42522Den HaagVrouw23 jaar of ouderOverigHeeft geen examen behaald</v>
      </c>
      <c r="B1875" s="159" t="s">
        <v>8</v>
      </c>
      <c r="C1875" s="166">
        <v>42522</v>
      </c>
      <c r="D1875" s="159" t="s">
        <v>7</v>
      </c>
      <c r="E1875" s="159" t="s">
        <v>29</v>
      </c>
      <c r="F1875" s="159" t="s">
        <v>27</v>
      </c>
      <c r="G1875" s="159" t="s">
        <v>25</v>
      </c>
      <c r="H1875" s="159" t="s">
        <v>34</v>
      </c>
      <c r="I1875" s="178">
        <v>60</v>
      </c>
      <c r="J1875" s="19"/>
    </row>
    <row r="1876" spans="1:10" x14ac:dyDescent="0.25">
      <c r="A1876" s="65" t="str">
        <f t="shared" si="29"/>
        <v>Totaal42522G4 (exclusief Den Haag)TotaalTotaalTotaalTotaal</v>
      </c>
      <c r="B1876" s="159" t="s">
        <v>8</v>
      </c>
      <c r="C1876" s="166">
        <v>42522</v>
      </c>
      <c r="D1876" s="159" t="s">
        <v>15</v>
      </c>
      <c r="E1876" s="159" t="s">
        <v>8</v>
      </c>
      <c r="F1876" s="159" t="s">
        <v>8</v>
      </c>
      <c r="G1876" s="159" t="s">
        <v>8</v>
      </c>
      <c r="H1876" s="159" t="s">
        <v>8</v>
      </c>
      <c r="I1876" s="178">
        <v>3145</v>
      </c>
      <c r="J1876" s="19"/>
    </row>
    <row r="1877" spans="1:10" x14ac:dyDescent="0.25">
      <c r="A1877" s="65" t="str">
        <f t="shared" si="29"/>
        <v>Totaal42522G4 (exclusief Den Haag)TotaalTotaalTotaalNT2-examen behaald</v>
      </c>
      <c r="B1877" s="159" t="s">
        <v>8</v>
      </c>
      <c r="C1877" s="166">
        <v>42522</v>
      </c>
      <c r="D1877" s="159" t="s">
        <v>15</v>
      </c>
      <c r="E1877" s="159" t="s">
        <v>8</v>
      </c>
      <c r="F1877" s="159" t="s">
        <v>8</v>
      </c>
      <c r="G1877" s="159" t="s">
        <v>8</v>
      </c>
      <c r="H1877" s="159" t="s">
        <v>32</v>
      </c>
      <c r="I1877" s="178">
        <v>65</v>
      </c>
      <c r="J1877" s="19"/>
    </row>
    <row r="1878" spans="1:10" x14ac:dyDescent="0.25">
      <c r="A1878" s="65" t="str">
        <f t="shared" si="29"/>
        <v>Totaal42522G4 (exclusief Den Haag)TotaalTotaalTotaalInburgeringsexamen behaald</v>
      </c>
      <c r="B1878" s="159" t="s">
        <v>8</v>
      </c>
      <c r="C1878" s="166">
        <v>42522</v>
      </c>
      <c r="D1878" s="159" t="s">
        <v>15</v>
      </c>
      <c r="E1878" s="159" t="s">
        <v>8</v>
      </c>
      <c r="F1878" s="159" t="s">
        <v>8</v>
      </c>
      <c r="G1878" s="159" t="s">
        <v>8</v>
      </c>
      <c r="H1878" s="159" t="s">
        <v>33</v>
      </c>
      <c r="I1878" s="178">
        <v>200</v>
      </c>
      <c r="J1878" s="19"/>
    </row>
    <row r="1879" spans="1:10" x14ac:dyDescent="0.25">
      <c r="A1879" s="65" t="str">
        <f t="shared" si="29"/>
        <v>Totaal42522G4 (exclusief Den Haag)TotaalTotaalTotaalHeeft geen examen behaald</v>
      </c>
      <c r="B1879" s="159" t="s">
        <v>8</v>
      </c>
      <c r="C1879" s="166">
        <v>42522</v>
      </c>
      <c r="D1879" s="159" t="s">
        <v>15</v>
      </c>
      <c r="E1879" s="159" t="s">
        <v>8</v>
      </c>
      <c r="F1879" s="159" t="s">
        <v>8</v>
      </c>
      <c r="G1879" s="159" t="s">
        <v>8</v>
      </c>
      <c r="H1879" s="159" t="s">
        <v>34</v>
      </c>
      <c r="I1879" s="178">
        <v>2875</v>
      </c>
      <c r="J1879" s="19"/>
    </row>
    <row r="1880" spans="1:10" x14ac:dyDescent="0.25">
      <c r="A1880" s="65" t="str">
        <f t="shared" si="29"/>
        <v>Totaal42522G4 (exclusief Den Haag)TotaalTotaalSyriëTotaal</v>
      </c>
      <c r="B1880" s="159" t="s">
        <v>8</v>
      </c>
      <c r="C1880" s="166">
        <v>42522</v>
      </c>
      <c r="D1880" s="159" t="s">
        <v>15</v>
      </c>
      <c r="E1880" s="159" t="s">
        <v>8</v>
      </c>
      <c r="F1880" s="159" t="s">
        <v>8</v>
      </c>
      <c r="G1880" s="159" t="s">
        <v>23</v>
      </c>
      <c r="H1880" s="159" t="s">
        <v>8</v>
      </c>
      <c r="I1880" s="178">
        <v>1655</v>
      </c>
      <c r="J1880" s="19"/>
    </row>
    <row r="1881" spans="1:10" x14ac:dyDescent="0.25">
      <c r="A1881" s="65" t="str">
        <f t="shared" si="29"/>
        <v>Totaal42522G4 (exclusief Den Haag)TotaalTotaalSyriëNT2-examen behaald</v>
      </c>
      <c r="B1881" s="159" t="s">
        <v>8</v>
      </c>
      <c r="C1881" s="166">
        <v>42522</v>
      </c>
      <c r="D1881" s="159" t="s">
        <v>15</v>
      </c>
      <c r="E1881" s="159" t="s">
        <v>8</v>
      </c>
      <c r="F1881" s="159" t="s">
        <v>8</v>
      </c>
      <c r="G1881" s="159" t="s">
        <v>23</v>
      </c>
      <c r="H1881" s="159" t="s">
        <v>32</v>
      </c>
      <c r="I1881" s="178">
        <v>40</v>
      </c>
      <c r="J1881" s="19"/>
    </row>
    <row r="1882" spans="1:10" x14ac:dyDescent="0.25">
      <c r="A1882" s="65" t="str">
        <f t="shared" si="29"/>
        <v>Totaal42522G4 (exclusief Den Haag)TotaalTotaalSyriëInburgeringsexamen behaald</v>
      </c>
      <c r="B1882" s="159" t="s">
        <v>8</v>
      </c>
      <c r="C1882" s="166">
        <v>42522</v>
      </c>
      <c r="D1882" s="159" t="s">
        <v>15</v>
      </c>
      <c r="E1882" s="159" t="s">
        <v>8</v>
      </c>
      <c r="F1882" s="159" t="s">
        <v>8</v>
      </c>
      <c r="G1882" s="159" t="s">
        <v>23</v>
      </c>
      <c r="H1882" s="159" t="s">
        <v>33</v>
      </c>
      <c r="I1882" s="178">
        <v>70</v>
      </c>
      <c r="J1882" s="19"/>
    </row>
    <row r="1883" spans="1:10" x14ac:dyDescent="0.25">
      <c r="A1883" s="65" t="str">
        <f t="shared" si="29"/>
        <v>Totaal42522G4 (exclusief Den Haag)TotaalTotaalSyriëHeeft geen examen behaald</v>
      </c>
      <c r="B1883" s="159" t="s">
        <v>8</v>
      </c>
      <c r="C1883" s="166">
        <v>42522</v>
      </c>
      <c r="D1883" s="159" t="s">
        <v>15</v>
      </c>
      <c r="E1883" s="159" t="s">
        <v>8</v>
      </c>
      <c r="F1883" s="159" t="s">
        <v>8</v>
      </c>
      <c r="G1883" s="159" t="s">
        <v>23</v>
      </c>
      <c r="H1883" s="159" t="s">
        <v>34</v>
      </c>
      <c r="I1883" s="178">
        <v>1545</v>
      </c>
      <c r="J1883" s="19"/>
    </row>
    <row r="1884" spans="1:10" x14ac:dyDescent="0.25">
      <c r="A1884" s="65" t="str">
        <f t="shared" si="29"/>
        <v>Totaal42522G4 (exclusief Den Haag)TotaalTotaalEritreaTotaal</v>
      </c>
      <c r="B1884" s="159" t="s">
        <v>8</v>
      </c>
      <c r="C1884" s="166">
        <v>42522</v>
      </c>
      <c r="D1884" s="159" t="s">
        <v>15</v>
      </c>
      <c r="E1884" s="159" t="s">
        <v>8</v>
      </c>
      <c r="F1884" s="159" t="s">
        <v>8</v>
      </c>
      <c r="G1884" s="159" t="s">
        <v>24</v>
      </c>
      <c r="H1884" s="159" t="s">
        <v>8</v>
      </c>
      <c r="I1884" s="178">
        <v>670</v>
      </c>
      <c r="J1884" s="19"/>
    </row>
    <row r="1885" spans="1:10" x14ac:dyDescent="0.25">
      <c r="A1885" s="65" t="str">
        <f t="shared" si="29"/>
        <v>Totaal42522G4 (exclusief Den Haag)TotaalTotaalEritreaNT2-examen behaald</v>
      </c>
      <c r="B1885" s="159" t="s">
        <v>8</v>
      </c>
      <c r="C1885" s="166">
        <v>42522</v>
      </c>
      <c r="D1885" s="159" t="s">
        <v>15</v>
      </c>
      <c r="E1885" s="159" t="s">
        <v>8</v>
      </c>
      <c r="F1885" s="159" t="s">
        <v>8</v>
      </c>
      <c r="G1885" s="159" t="s">
        <v>24</v>
      </c>
      <c r="H1885" s="159" t="s">
        <v>32</v>
      </c>
      <c r="I1885" s="178">
        <v>5</v>
      </c>
      <c r="J1885" s="19"/>
    </row>
    <row r="1886" spans="1:10" x14ac:dyDescent="0.25">
      <c r="A1886" s="65" t="str">
        <f t="shared" si="29"/>
        <v>Totaal42522G4 (exclusief Den Haag)TotaalTotaalEritreaInburgeringsexamen behaald</v>
      </c>
      <c r="B1886" s="159" t="s">
        <v>8</v>
      </c>
      <c r="C1886" s="166">
        <v>42522</v>
      </c>
      <c r="D1886" s="159" t="s">
        <v>15</v>
      </c>
      <c r="E1886" s="159" t="s">
        <v>8</v>
      </c>
      <c r="F1886" s="159" t="s">
        <v>8</v>
      </c>
      <c r="G1886" s="159" t="s">
        <v>24</v>
      </c>
      <c r="H1886" s="159" t="s">
        <v>33</v>
      </c>
      <c r="I1886" s="178">
        <v>40</v>
      </c>
      <c r="J1886" s="19"/>
    </row>
    <row r="1887" spans="1:10" x14ac:dyDescent="0.25">
      <c r="A1887" s="65" t="str">
        <f t="shared" si="29"/>
        <v>Totaal42522G4 (exclusief Den Haag)TotaalTotaalEritreaHeeft geen examen behaald</v>
      </c>
      <c r="B1887" s="159" t="s">
        <v>8</v>
      </c>
      <c r="C1887" s="166">
        <v>42522</v>
      </c>
      <c r="D1887" s="159" t="s">
        <v>15</v>
      </c>
      <c r="E1887" s="159" t="s">
        <v>8</v>
      </c>
      <c r="F1887" s="159" t="s">
        <v>8</v>
      </c>
      <c r="G1887" s="159" t="s">
        <v>24</v>
      </c>
      <c r="H1887" s="159" t="s">
        <v>34</v>
      </c>
      <c r="I1887" s="178">
        <v>625</v>
      </c>
      <c r="J1887" s="19"/>
    </row>
    <row r="1888" spans="1:10" x14ac:dyDescent="0.25">
      <c r="A1888" s="65" t="str">
        <f t="shared" si="29"/>
        <v>Totaal42522G4 (exclusief Den Haag)TotaalTotaalOverigTotaal</v>
      </c>
      <c r="B1888" s="159" t="s">
        <v>8</v>
      </c>
      <c r="C1888" s="166">
        <v>42522</v>
      </c>
      <c r="D1888" s="159" t="s">
        <v>15</v>
      </c>
      <c r="E1888" s="159" t="s">
        <v>8</v>
      </c>
      <c r="F1888" s="159" t="s">
        <v>8</v>
      </c>
      <c r="G1888" s="159" t="s">
        <v>25</v>
      </c>
      <c r="H1888" s="159" t="s">
        <v>8</v>
      </c>
      <c r="I1888" s="178">
        <v>820</v>
      </c>
      <c r="J1888" s="19"/>
    </row>
    <row r="1889" spans="1:10" x14ac:dyDescent="0.25">
      <c r="A1889" s="65" t="str">
        <f t="shared" si="29"/>
        <v>Totaal42522G4 (exclusief Den Haag)TotaalTotaalOverigNT2-examen behaald</v>
      </c>
      <c r="B1889" s="159" t="s">
        <v>8</v>
      </c>
      <c r="C1889" s="166">
        <v>42522</v>
      </c>
      <c r="D1889" s="159" t="s">
        <v>15</v>
      </c>
      <c r="E1889" s="159" t="s">
        <v>8</v>
      </c>
      <c r="F1889" s="159" t="s">
        <v>8</v>
      </c>
      <c r="G1889" s="159" t="s">
        <v>25</v>
      </c>
      <c r="H1889" s="159" t="s">
        <v>32</v>
      </c>
      <c r="I1889" s="178">
        <v>25</v>
      </c>
      <c r="J1889" s="19"/>
    </row>
    <row r="1890" spans="1:10" x14ac:dyDescent="0.25">
      <c r="A1890" s="65" t="str">
        <f t="shared" si="29"/>
        <v>Totaal42522G4 (exclusief Den Haag)TotaalTotaalOverigInburgeringsexamen behaald</v>
      </c>
      <c r="B1890" s="159" t="s">
        <v>8</v>
      </c>
      <c r="C1890" s="166">
        <v>42522</v>
      </c>
      <c r="D1890" s="159" t="s">
        <v>15</v>
      </c>
      <c r="E1890" s="159" t="s">
        <v>8</v>
      </c>
      <c r="F1890" s="159" t="s">
        <v>8</v>
      </c>
      <c r="G1890" s="159" t="s">
        <v>25</v>
      </c>
      <c r="H1890" s="159" t="s">
        <v>33</v>
      </c>
      <c r="I1890" s="178">
        <v>90</v>
      </c>
      <c r="J1890" s="19"/>
    </row>
    <row r="1891" spans="1:10" x14ac:dyDescent="0.25">
      <c r="A1891" s="65" t="str">
        <f t="shared" si="29"/>
        <v>Totaal42522G4 (exclusief Den Haag)TotaalTotaalOverigHeeft geen examen behaald</v>
      </c>
      <c r="B1891" s="159" t="s">
        <v>8</v>
      </c>
      <c r="C1891" s="166">
        <v>42522</v>
      </c>
      <c r="D1891" s="159" t="s">
        <v>15</v>
      </c>
      <c r="E1891" s="159" t="s">
        <v>8</v>
      </c>
      <c r="F1891" s="159" t="s">
        <v>8</v>
      </c>
      <c r="G1891" s="159" t="s">
        <v>25</v>
      </c>
      <c r="H1891" s="159" t="s">
        <v>34</v>
      </c>
      <c r="I1891" s="178">
        <v>705</v>
      </c>
      <c r="J1891" s="19"/>
    </row>
    <row r="1892" spans="1:10" x14ac:dyDescent="0.25">
      <c r="A1892" s="65" t="str">
        <f t="shared" si="29"/>
        <v>Totaal42522G4 (exclusief Den Haag)Totaal0 tot 23 jaarTotaalTotaal</v>
      </c>
      <c r="B1892" s="159" t="s">
        <v>8</v>
      </c>
      <c r="C1892" s="166">
        <v>42522</v>
      </c>
      <c r="D1892" s="159" t="s">
        <v>15</v>
      </c>
      <c r="E1892" s="159" t="s">
        <v>8</v>
      </c>
      <c r="F1892" s="159" t="s">
        <v>26</v>
      </c>
      <c r="G1892" s="159" t="s">
        <v>8</v>
      </c>
      <c r="H1892" s="159" t="s">
        <v>8</v>
      </c>
      <c r="I1892" s="178">
        <v>400</v>
      </c>
      <c r="J1892" s="19"/>
    </row>
    <row r="1893" spans="1:10" x14ac:dyDescent="0.25">
      <c r="A1893" s="65" t="str">
        <f t="shared" si="29"/>
        <v>Totaal42522G4 (exclusief Den Haag)Totaal0 tot 23 jaarTotaalNT2-examen behaald</v>
      </c>
      <c r="B1893" s="159" t="s">
        <v>8</v>
      </c>
      <c r="C1893" s="166">
        <v>42522</v>
      </c>
      <c r="D1893" s="159" t="s">
        <v>15</v>
      </c>
      <c r="E1893" s="159" t="s">
        <v>8</v>
      </c>
      <c r="F1893" s="159" t="s">
        <v>26</v>
      </c>
      <c r="G1893" s="159" t="s">
        <v>8</v>
      </c>
      <c r="H1893" s="159" t="s">
        <v>32</v>
      </c>
      <c r="I1893" s="178">
        <v>10</v>
      </c>
      <c r="J1893" s="19"/>
    </row>
    <row r="1894" spans="1:10" x14ac:dyDescent="0.25">
      <c r="A1894" s="65" t="str">
        <f t="shared" si="29"/>
        <v>Totaal42522G4 (exclusief Den Haag)Totaal0 tot 23 jaarTotaalInburgeringsexamen behaald</v>
      </c>
      <c r="B1894" s="159" t="s">
        <v>8</v>
      </c>
      <c r="C1894" s="166">
        <v>42522</v>
      </c>
      <c r="D1894" s="159" t="s">
        <v>15</v>
      </c>
      <c r="E1894" s="159" t="s">
        <v>8</v>
      </c>
      <c r="F1894" s="159" t="s">
        <v>26</v>
      </c>
      <c r="G1894" s="159" t="s">
        <v>8</v>
      </c>
      <c r="H1894" s="159" t="s">
        <v>33</v>
      </c>
      <c r="I1894" s="178">
        <v>25</v>
      </c>
      <c r="J1894" s="19"/>
    </row>
    <row r="1895" spans="1:10" x14ac:dyDescent="0.25">
      <c r="A1895" s="65" t="str">
        <f t="shared" si="29"/>
        <v>Totaal42522G4 (exclusief Den Haag)Totaal0 tot 23 jaarTotaalHeeft geen examen behaald</v>
      </c>
      <c r="B1895" s="159" t="s">
        <v>8</v>
      </c>
      <c r="C1895" s="166">
        <v>42522</v>
      </c>
      <c r="D1895" s="159" t="s">
        <v>15</v>
      </c>
      <c r="E1895" s="159" t="s">
        <v>8</v>
      </c>
      <c r="F1895" s="159" t="s">
        <v>26</v>
      </c>
      <c r="G1895" s="159" t="s">
        <v>8</v>
      </c>
      <c r="H1895" s="159" t="s">
        <v>34</v>
      </c>
      <c r="I1895" s="178">
        <v>365</v>
      </c>
      <c r="J1895" s="19"/>
    </row>
    <row r="1896" spans="1:10" x14ac:dyDescent="0.25">
      <c r="A1896" s="65" t="str">
        <f t="shared" si="29"/>
        <v>Totaal42522G4 (exclusief Den Haag)Totaal0 tot 23 jaarSyriëTotaal</v>
      </c>
      <c r="B1896" s="159" t="s">
        <v>8</v>
      </c>
      <c r="C1896" s="166">
        <v>42522</v>
      </c>
      <c r="D1896" s="159" t="s">
        <v>15</v>
      </c>
      <c r="E1896" s="159" t="s">
        <v>8</v>
      </c>
      <c r="F1896" s="159" t="s">
        <v>26</v>
      </c>
      <c r="G1896" s="159" t="s">
        <v>23</v>
      </c>
      <c r="H1896" s="159" t="s">
        <v>8</v>
      </c>
      <c r="I1896" s="178">
        <v>205</v>
      </c>
      <c r="J1896" s="19"/>
    </row>
    <row r="1897" spans="1:10" x14ac:dyDescent="0.25">
      <c r="A1897" s="65" t="str">
        <f t="shared" si="29"/>
        <v>Totaal42522G4 (exclusief Den Haag)Totaal0 tot 23 jaarSyriëNT2-examen behaald</v>
      </c>
      <c r="B1897" s="159" t="s">
        <v>8</v>
      </c>
      <c r="C1897" s="166">
        <v>42522</v>
      </c>
      <c r="D1897" s="159" t="s">
        <v>15</v>
      </c>
      <c r="E1897" s="159" t="s">
        <v>8</v>
      </c>
      <c r="F1897" s="159" t="s">
        <v>26</v>
      </c>
      <c r="G1897" s="159" t="s">
        <v>23</v>
      </c>
      <c r="H1897" s="159" t="s">
        <v>32</v>
      </c>
      <c r="I1897" s="178">
        <v>5</v>
      </c>
      <c r="J1897" s="19"/>
    </row>
    <row r="1898" spans="1:10" x14ac:dyDescent="0.25">
      <c r="A1898" s="65" t="str">
        <f t="shared" si="29"/>
        <v>Totaal42522G4 (exclusief Den Haag)Totaal0 tot 23 jaarSyriëInburgeringsexamen behaald</v>
      </c>
      <c r="B1898" s="159" t="s">
        <v>8</v>
      </c>
      <c r="C1898" s="166">
        <v>42522</v>
      </c>
      <c r="D1898" s="159" t="s">
        <v>15</v>
      </c>
      <c r="E1898" s="159" t="s">
        <v>8</v>
      </c>
      <c r="F1898" s="159" t="s">
        <v>26</v>
      </c>
      <c r="G1898" s="159" t="s">
        <v>23</v>
      </c>
      <c r="H1898" s="159" t="s">
        <v>33</v>
      </c>
      <c r="I1898" s="178">
        <v>10</v>
      </c>
      <c r="J1898" s="19"/>
    </row>
    <row r="1899" spans="1:10" x14ac:dyDescent="0.25">
      <c r="A1899" s="65" t="str">
        <f t="shared" si="29"/>
        <v>Totaal42522G4 (exclusief Den Haag)Totaal0 tot 23 jaarSyriëHeeft geen examen behaald</v>
      </c>
      <c r="B1899" s="159" t="s">
        <v>8</v>
      </c>
      <c r="C1899" s="166">
        <v>42522</v>
      </c>
      <c r="D1899" s="159" t="s">
        <v>15</v>
      </c>
      <c r="E1899" s="159" t="s">
        <v>8</v>
      </c>
      <c r="F1899" s="159" t="s">
        <v>26</v>
      </c>
      <c r="G1899" s="159" t="s">
        <v>23</v>
      </c>
      <c r="H1899" s="159" t="s">
        <v>34</v>
      </c>
      <c r="I1899" s="178">
        <v>190</v>
      </c>
      <c r="J1899" s="19"/>
    </row>
    <row r="1900" spans="1:10" x14ac:dyDescent="0.25">
      <c r="A1900" s="65" t="str">
        <f t="shared" si="29"/>
        <v>Totaal42522G4 (exclusief Den Haag)Totaal0 tot 23 jaarEritreaTotaal</v>
      </c>
      <c r="B1900" s="159" t="s">
        <v>8</v>
      </c>
      <c r="C1900" s="166">
        <v>42522</v>
      </c>
      <c r="D1900" s="159" t="s">
        <v>15</v>
      </c>
      <c r="E1900" s="159" t="s">
        <v>8</v>
      </c>
      <c r="F1900" s="159" t="s">
        <v>26</v>
      </c>
      <c r="G1900" s="159" t="s">
        <v>24</v>
      </c>
      <c r="H1900" s="159" t="s">
        <v>8</v>
      </c>
      <c r="I1900" s="178">
        <v>110</v>
      </c>
      <c r="J1900" s="19"/>
    </row>
    <row r="1901" spans="1:10" x14ac:dyDescent="0.25">
      <c r="A1901" s="65" t="str">
        <f t="shared" si="29"/>
        <v>Totaal42522G4 (exclusief Den Haag)Totaal0 tot 23 jaarEritreaNT2-examen behaald</v>
      </c>
      <c r="B1901" s="159" t="s">
        <v>8</v>
      </c>
      <c r="C1901" s="166">
        <v>42522</v>
      </c>
      <c r="D1901" s="159" t="s">
        <v>15</v>
      </c>
      <c r="E1901" s="159" t="s">
        <v>8</v>
      </c>
      <c r="F1901" s="159" t="s">
        <v>26</v>
      </c>
      <c r="G1901" s="159" t="s">
        <v>24</v>
      </c>
      <c r="H1901" s="159" t="s">
        <v>32</v>
      </c>
      <c r="I1901" s="178">
        <v>0</v>
      </c>
      <c r="J1901" s="19"/>
    </row>
    <row r="1902" spans="1:10" x14ac:dyDescent="0.25">
      <c r="A1902" s="65" t="str">
        <f t="shared" si="29"/>
        <v>Totaal42522G4 (exclusief Den Haag)Totaal0 tot 23 jaarEritreaInburgeringsexamen behaald</v>
      </c>
      <c r="B1902" s="159" t="s">
        <v>8</v>
      </c>
      <c r="C1902" s="166">
        <v>42522</v>
      </c>
      <c r="D1902" s="159" t="s">
        <v>15</v>
      </c>
      <c r="E1902" s="159" t="s">
        <v>8</v>
      </c>
      <c r="F1902" s="159" t="s">
        <v>26</v>
      </c>
      <c r="G1902" s="159" t="s">
        <v>24</v>
      </c>
      <c r="H1902" s="159" t="s">
        <v>33</v>
      </c>
      <c r="I1902" s="178">
        <v>5</v>
      </c>
      <c r="J1902" s="19"/>
    </row>
    <row r="1903" spans="1:10" x14ac:dyDescent="0.25">
      <c r="A1903" s="65" t="str">
        <f t="shared" si="29"/>
        <v>Totaal42522G4 (exclusief Den Haag)Totaal0 tot 23 jaarEritreaHeeft geen examen behaald</v>
      </c>
      <c r="B1903" s="159" t="s">
        <v>8</v>
      </c>
      <c r="C1903" s="166">
        <v>42522</v>
      </c>
      <c r="D1903" s="159" t="s">
        <v>15</v>
      </c>
      <c r="E1903" s="159" t="s">
        <v>8</v>
      </c>
      <c r="F1903" s="159" t="s">
        <v>26</v>
      </c>
      <c r="G1903" s="159" t="s">
        <v>24</v>
      </c>
      <c r="H1903" s="159" t="s">
        <v>34</v>
      </c>
      <c r="I1903" s="178">
        <v>105</v>
      </c>
      <c r="J1903" s="19"/>
    </row>
    <row r="1904" spans="1:10" x14ac:dyDescent="0.25">
      <c r="A1904" s="65" t="str">
        <f t="shared" si="29"/>
        <v>Totaal42522G4 (exclusief Den Haag)Totaal0 tot 23 jaarOverigTotaal</v>
      </c>
      <c r="B1904" s="159" t="s">
        <v>8</v>
      </c>
      <c r="C1904" s="166">
        <v>42522</v>
      </c>
      <c r="D1904" s="159" t="s">
        <v>15</v>
      </c>
      <c r="E1904" s="159" t="s">
        <v>8</v>
      </c>
      <c r="F1904" s="159" t="s">
        <v>26</v>
      </c>
      <c r="G1904" s="159" t="s">
        <v>25</v>
      </c>
      <c r="H1904" s="159" t="s">
        <v>8</v>
      </c>
      <c r="I1904" s="178">
        <v>85</v>
      </c>
      <c r="J1904" s="19"/>
    </row>
    <row r="1905" spans="1:10" x14ac:dyDescent="0.25">
      <c r="A1905" s="65" t="str">
        <f t="shared" si="29"/>
        <v>Totaal42522G4 (exclusief Den Haag)Totaal0 tot 23 jaarOverigNT2-examen behaald</v>
      </c>
      <c r="B1905" s="159" t="s">
        <v>8</v>
      </c>
      <c r="C1905" s="166">
        <v>42522</v>
      </c>
      <c r="D1905" s="159" t="s">
        <v>15</v>
      </c>
      <c r="E1905" s="159" t="s">
        <v>8</v>
      </c>
      <c r="F1905" s="159" t="s">
        <v>26</v>
      </c>
      <c r="G1905" s="159" t="s">
        <v>25</v>
      </c>
      <c r="H1905" s="159" t="s">
        <v>32</v>
      </c>
      <c r="I1905" s="178">
        <v>0</v>
      </c>
      <c r="J1905" s="19"/>
    </row>
    <row r="1906" spans="1:10" x14ac:dyDescent="0.25">
      <c r="A1906" s="65" t="str">
        <f t="shared" si="29"/>
        <v>Totaal42522G4 (exclusief Den Haag)Totaal0 tot 23 jaarOverigInburgeringsexamen behaald</v>
      </c>
      <c r="B1906" s="159" t="s">
        <v>8</v>
      </c>
      <c r="C1906" s="166">
        <v>42522</v>
      </c>
      <c r="D1906" s="159" t="s">
        <v>15</v>
      </c>
      <c r="E1906" s="159" t="s">
        <v>8</v>
      </c>
      <c r="F1906" s="159" t="s">
        <v>26</v>
      </c>
      <c r="G1906" s="159" t="s">
        <v>25</v>
      </c>
      <c r="H1906" s="159" t="s">
        <v>33</v>
      </c>
      <c r="I1906" s="178">
        <v>10</v>
      </c>
      <c r="J1906" s="19"/>
    </row>
    <row r="1907" spans="1:10" x14ac:dyDescent="0.25">
      <c r="A1907" s="65" t="str">
        <f t="shared" si="29"/>
        <v>Totaal42522G4 (exclusief Den Haag)Totaal0 tot 23 jaarOverigHeeft geen examen behaald</v>
      </c>
      <c r="B1907" s="159" t="s">
        <v>8</v>
      </c>
      <c r="C1907" s="166">
        <v>42522</v>
      </c>
      <c r="D1907" s="159" t="s">
        <v>15</v>
      </c>
      <c r="E1907" s="159" t="s">
        <v>8</v>
      </c>
      <c r="F1907" s="159" t="s">
        <v>26</v>
      </c>
      <c r="G1907" s="159" t="s">
        <v>25</v>
      </c>
      <c r="H1907" s="159" t="s">
        <v>34</v>
      </c>
      <c r="I1907" s="178">
        <v>75</v>
      </c>
      <c r="J1907" s="19"/>
    </row>
    <row r="1908" spans="1:10" x14ac:dyDescent="0.25">
      <c r="A1908" s="65" t="str">
        <f t="shared" si="29"/>
        <v>Totaal42522G4 (exclusief Den Haag)Totaal23 jaar of ouderTotaalTotaal</v>
      </c>
      <c r="B1908" s="159" t="s">
        <v>8</v>
      </c>
      <c r="C1908" s="166">
        <v>42522</v>
      </c>
      <c r="D1908" s="159" t="s">
        <v>15</v>
      </c>
      <c r="E1908" s="159" t="s">
        <v>8</v>
      </c>
      <c r="F1908" s="159" t="s">
        <v>27</v>
      </c>
      <c r="G1908" s="159" t="s">
        <v>8</v>
      </c>
      <c r="H1908" s="159" t="s">
        <v>8</v>
      </c>
      <c r="I1908" s="178">
        <v>2745</v>
      </c>
      <c r="J1908" s="19"/>
    </row>
    <row r="1909" spans="1:10" x14ac:dyDescent="0.25">
      <c r="A1909" s="65" t="str">
        <f t="shared" si="29"/>
        <v>Totaal42522G4 (exclusief Den Haag)Totaal23 jaar of ouderTotaalNT2-examen behaald</v>
      </c>
      <c r="B1909" s="159" t="s">
        <v>8</v>
      </c>
      <c r="C1909" s="166">
        <v>42522</v>
      </c>
      <c r="D1909" s="159" t="s">
        <v>15</v>
      </c>
      <c r="E1909" s="159" t="s">
        <v>8</v>
      </c>
      <c r="F1909" s="159" t="s">
        <v>27</v>
      </c>
      <c r="G1909" s="159" t="s">
        <v>8</v>
      </c>
      <c r="H1909" s="159" t="s">
        <v>32</v>
      </c>
      <c r="I1909" s="178">
        <v>60</v>
      </c>
      <c r="J1909" s="19"/>
    </row>
    <row r="1910" spans="1:10" x14ac:dyDescent="0.25">
      <c r="A1910" s="65" t="str">
        <f t="shared" si="29"/>
        <v>Totaal42522G4 (exclusief Den Haag)Totaal23 jaar of ouderTotaalInburgeringsexamen behaald</v>
      </c>
      <c r="B1910" s="159" t="s">
        <v>8</v>
      </c>
      <c r="C1910" s="166">
        <v>42522</v>
      </c>
      <c r="D1910" s="159" t="s">
        <v>15</v>
      </c>
      <c r="E1910" s="159" t="s">
        <v>8</v>
      </c>
      <c r="F1910" s="159" t="s">
        <v>27</v>
      </c>
      <c r="G1910" s="159" t="s">
        <v>8</v>
      </c>
      <c r="H1910" s="159" t="s">
        <v>33</v>
      </c>
      <c r="I1910" s="178">
        <v>180</v>
      </c>
      <c r="J1910" s="19"/>
    </row>
    <row r="1911" spans="1:10" x14ac:dyDescent="0.25">
      <c r="A1911" s="65" t="str">
        <f t="shared" si="29"/>
        <v>Totaal42522G4 (exclusief Den Haag)Totaal23 jaar of ouderTotaalHeeft geen examen behaald</v>
      </c>
      <c r="B1911" s="159" t="s">
        <v>8</v>
      </c>
      <c r="C1911" s="166">
        <v>42522</v>
      </c>
      <c r="D1911" s="159" t="s">
        <v>15</v>
      </c>
      <c r="E1911" s="159" t="s">
        <v>8</v>
      </c>
      <c r="F1911" s="159" t="s">
        <v>27</v>
      </c>
      <c r="G1911" s="159" t="s">
        <v>8</v>
      </c>
      <c r="H1911" s="159" t="s">
        <v>34</v>
      </c>
      <c r="I1911" s="178">
        <v>2510</v>
      </c>
      <c r="J1911" s="19"/>
    </row>
    <row r="1912" spans="1:10" x14ac:dyDescent="0.25">
      <c r="A1912" s="65" t="str">
        <f t="shared" si="29"/>
        <v>Totaal42522G4 (exclusief Den Haag)Totaal23 jaar of ouderSyriëTotaal</v>
      </c>
      <c r="B1912" s="159" t="s">
        <v>8</v>
      </c>
      <c r="C1912" s="166">
        <v>42522</v>
      </c>
      <c r="D1912" s="159" t="s">
        <v>15</v>
      </c>
      <c r="E1912" s="159" t="s">
        <v>8</v>
      </c>
      <c r="F1912" s="159" t="s">
        <v>27</v>
      </c>
      <c r="G1912" s="159" t="s">
        <v>23</v>
      </c>
      <c r="H1912" s="159" t="s">
        <v>8</v>
      </c>
      <c r="I1912" s="178">
        <v>1455</v>
      </c>
      <c r="J1912" s="19"/>
    </row>
    <row r="1913" spans="1:10" x14ac:dyDescent="0.25">
      <c r="A1913" s="65" t="str">
        <f t="shared" si="29"/>
        <v>Totaal42522G4 (exclusief Den Haag)Totaal23 jaar of ouderSyriëNT2-examen behaald</v>
      </c>
      <c r="B1913" s="159" t="s">
        <v>8</v>
      </c>
      <c r="C1913" s="166">
        <v>42522</v>
      </c>
      <c r="D1913" s="159" t="s">
        <v>15</v>
      </c>
      <c r="E1913" s="159" t="s">
        <v>8</v>
      </c>
      <c r="F1913" s="159" t="s">
        <v>27</v>
      </c>
      <c r="G1913" s="159" t="s">
        <v>23</v>
      </c>
      <c r="H1913" s="159" t="s">
        <v>32</v>
      </c>
      <c r="I1913" s="178">
        <v>35</v>
      </c>
      <c r="J1913" s="19"/>
    </row>
    <row r="1914" spans="1:10" x14ac:dyDescent="0.25">
      <c r="A1914" s="65" t="str">
        <f t="shared" si="29"/>
        <v>Totaal42522G4 (exclusief Den Haag)Totaal23 jaar of ouderSyriëInburgeringsexamen behaald</v>
      </c>
      <c r="B1914" s="159" t="s">
        <v>8</v>
      </c>
      <c r="C1914" s="166">
        <v>42522</v>
      </c>
      <c r="D1914" s="159" t="s">
        <v>15</v>
      </c>
      <c r="E1914" s="159" t="s">
        <v>8</v>
      </c>
      <c r="F1914" s="159" t="s">
        <v>27</v>
      </c>
      <c r="G1914" s="159" t="s">
        <v>23</v>
      </c>
      <c r="H1914" s="159" t="s">
        <v>33</v>
      </c>
      <c r="I1914" s="178">
        <v>65</v>
      </c>
      <c r="J1914" s="19"/>
    </row>
    <row r="1915" spans="1:10" x14ac:dyDescent="0.25">
      <c r="A1915" s="65" t="str">
        <f t="shared" si="29"/>
        <v>Totaal42522G4 (exclusief Den Haag)Totaal23 jaar of ouderSyriëHeeft geen examen behaald</v>
      </c>
      <c r="B1915" s="159" t="s">
        <v>8</v>
      </c>
      <c r="C1915" s="166">
        <v>42522</v>
      </c>
      <c r="D1915" s="159" t="s">
        <v>15</v>
      </c>
      <c r="E1915" s="159" t="s">
        <v>8</v>
      </c>
      <c r="F1915" s="159" t="s">
        <v>27</v>
      </c>
      <c r="G1915" s="159" t="s">
        <v>23</v>
      </c>
      <c r="H1915" s="159" t="s">
        <v>34</v>
      </c>
      <c r="I1915" s="178">
        <v>1355</v>
      </c>
      <c r="J1915" s="19"/>
    </row>
    <row r="1916" spans="1:10" x14ac:dyDescent="0.25">
      <c r="A1916" s="65" t="str">
        <f t="shared" si="29"/>
        <v>Totaal42522G4 (exclusief Den Haag)Totaal23 jaar of ouderEritreaTotaal</v>
      </c>
      <c r="B1916" s="159" t="s">
        <v>8</v>
      </c>
      <c r="C1916" s="166">
        <v>42522</v>
      </c>
      <c r="D1916" s="159" t="s">
        <v>15</v>
      </c>
      <c r="E1916" s="159" t="s">
        <v>8</v>
      </c>
      <c r="F1916" s="159" t="s">
        <v>27</v>
      </c>
      <c r="G1916" s="159" t="s">
        <v>24</v>
      </c>
      <c r="H1916" s="159" t="s">
        <v>8</v>
      </c>
      <c r="I1916" s="178">
        <v>555</v>
      </c>
      <c r="J1916" s="19"/>
    </row>
    <row r="1917" spans="1:10" x14ac:dyDescent="0.25">
      <c r="A1917" s="65" t="str">
        <f t="shared" si="29"/>
        <v>Totaal42522G4 (exclusief Den Haag)Totaal23 jaar of ouderEritreaNT2-examen behaald</v>
      </c>
      <c r="B1917" s="159" t="s">
        <v>8</v>
      </c>
      <c r="C1917" s="166">
        <v>42522</v>
      </c>
      <c r="D1917" s="159" t="s">
        <v>15</v>
      </c>
      <c r="E1917" s="159" t="s">
        <v>8</v>
      </c>
      <c r="F1917" s="159" t="s">
        <v>27</v>
      </c>
      <c r="G1917" s="159" t="s">
        <v>24</v>
      </c>
      <c r="H1917" s="159" t="s">
        <v>32</v>
      </c>
      <c r="I1917" s="178">
        <v>5</v>
      </c>
      <c r="J1917" s="19"/>
    </row>
    <row r="1918" spans="1:10" x14ac:dyDescent="0.25">
      <c r="A1918" s="65" t="str">
        <f t="shared" si="29"/>
        <v>Totaal42522G4 (exclusief Den Haag)Totaal23 jaar of ouderEritreaInburgeringsexamen behaald</v>
      </c>
      <c r="B1918" s="159" t="s">
        <v>8</v>
      </c>
      <c r="C1918" s="166">
        <v>42522</v>
      </c>
      <c r="D1918" s="159" t="s">
        <v>15</v>
      </c>
      <c r="E1918" s="159" t="s">
        <v>8</v>
      </c>
      <c r="F1918" s="159" t="s">
        <v>27</v>
      </c>
      <c r="G1918" s="159" t="s">
        <v>24</v>
      </c>
      <c r="H1918" s="159" t="s">
        <v>33</v>
      </c>
      <c r="I1918" s="178">
        <v>30</v>
      </c>
      <c r="J1918" s="19"/>
    </row>
    <row r="1919" spans="1:10" x14ac:dyDescent="0.25">
      <c r="A1919" s="65" t="str">
        <f t="shared" si="29"/>
        <v>Totaal42522G4 (exclusief Den Haag)Totaal23 jaar of ouderEritreaHeeft geen examen behaald</v>
      </c>
      <c r="B1919" s="159" t="s">
        <v>8</v>
      </c>
      <c r="C1919" s="166">
        <v>42522</v>
      </c>
      <c r="D1919" s="159" t="s">
        <v>15</v>
      </c>
      <c r="E1919" s="159" t="s">
        <v>8</v>
      </c>
      <c r="F1919" s="159" t="s">
        <v>27</v>
      </c>
      <c r="G1919" s="159" t="s">
        <v>24</v>
      </c>
      <c r="H1919" s="159" t="s">
        <v>34</v>
      </c>
      <c r="I1919" s="178">
        <v>520</v>
      </c>
      <c r="J1919" s="19"/>
    </row>
    <row r="1920" spans="1:10" x14ac:dyDescent="0.25">
      <c r="A1920" s="65" t="str">
        <f t="shared" si="29"/>
        <v>Totaal42522G4 (exclusief Den Haag)Totaal23 jaar of ouderOverigTotaal</v>
      </c>
      <c r="B1920" s="159" t="s">
        <v>8</v>
      </c>
      <c r="C1920" s="166">
        <v>42522</v>
      </c>
      <c r="D1920" s="159" t="s">
        <v>15</v>
      </c>
      <c r="E1920" s="159" t="s">
        <v>8</v>
      </c>
      <c r="F1920" s="159" t="s">
        <v>27</v>
      </c>
      <c r="G1920" s="159" t="s">
        <v>25</v>
      </c>
      <c r="H1920" s="159" t="s">
        <v>8</v>
      </c>
      <c r="I1920" s="178">
        <v>735</v>
      </c>
      <c r="J1920" s="19"/>
    </row>
    <row r="1921" spans="1:10" x14ac:dyDescent="0.25">
      <c r="A1921" s="65" t="str">
        <f t="shared" si="29"/>
        <v>Totaal42522G4 (exclusief Den Haag)Totaal23 jaar of ouderOverigNT2-examen behaald</v>
      </c>
      <c r="B1921" s="159" t="s">
        <v>8</v>
      </c>
      <c r="C1921" s="166">
        <v>42522</v>
      </c>
      <c r="D1921" s="159" t="s">
        <v>15</v>
      </c>
      <c r="E1921" s="159" t="s">
        <v>8</v>
      </c>
      <c r="F1921" s="159" t="s">
        <v>27</v>
      </c>
      <c r="G1921" s="159" t="s">
        <v>25</v>
      </c>
      <c r="H1921" s="159" t="s">
        <v>32</v>
      </c>
      <c r="I1921" s="178">
        <v>20</v>
      </c>
      <c r="J1921" s="19"/>
    </row>
    <row r="1922" spans="1:10" x14ac:dyDescent="0.25">
      <c r="A1922" s="65" t="str">
        <f t="shared" si="29"/>
        <v>Totaal42522G4 (exclusief Den Haag)Totaal23 jaar of ouderOverigInburgeringsexamen behaald</v>
      </c>
      <c r="B1922" s="159" t="s">
        <v>8</v>
      </c>
      <c r="C1922" s="166">
        <v>42522</v>
      </c>
      <c r="D1922" s="159" t="s">
        <v>15</v>
      </c>
      <c r="E1922" s="159" t="s">
        <v>8</v>
      </c>
      <c r="F1922" s="159" t="s">
        <v>27</v>
      </c>
      <c r="G1922" s="159" t="s">
        <v>25</v>
      </c>
      <c r="H1922" s="159" t="s">
        <v>33</v>
      </c>
      <c r="I1922" s="178">
        <v>85</v>
      </c>
      <c r="J1922" s="19"/>
    </row>
    <row r="1923" spans="1:10" x14ac:dyDescent="0.25">
      <c r="A1923" s="65" t="str">
        <f t="shared" si="29"/>
        <v>Totaal42522G4 (exclusief Den Haag)Totaal23 jaar of ouderOverigHeeft geen examen behaald</v>
      </c>
      <c r="B1923" s="159" t="s">
        <v>8</v>
      </c>
      <c r="C1923" s="166">
        <v>42522</v>
      </c>
      <c r="D1923" s="159" t="s">
        <v>15</v>
      </c>
      <c r="E1923" s="159" t="s">
        <v>8</v>
      </c>
      <c r="F1923" s="159" t="s">
        <v>27</v>
      </c>
      <c r="G1923" s="159" t="s">
        <v>25</v>
      </c>
      <c r="H1923" s="159" t="s">
        <v>34</v>
      </c>
      <c r="I1923" s="178">
        <v>630</v>
      </c>
      <c r="J1923" s="19"/>
    </row>
    <row r="1924" spans="1:10" x14ac:dyDescent="0.25">
      <c r="A1924" s="65" t="str">
        <f t="shared" si="29"/>
        <v>Totaal42522G4 (exclusief Den Haag)ManTotaalTotaalTotaal</v>
      </c>
      <c r="B1924" s="159" t="s">
        <v>8</v>
      </c>
      <c r="C1924" s="166">
        <v>42522</v>
      </c>
      <c r="D1924" s="159" t="s">
        <v>15</v>
      </c>
      <c r="E1924" s="159" t="s">
        <v>28</v>
      </c>
      <c r="F1924" s="159" t="s">
        <v>8</v>
      </c>
      <c r="G1924" s="159" t="s">
        <v>8</v>
      </c>
      <c r="H1924" s="159" t="s">
        <v>8</v>
      </c>
      <c r="I1924" s="178">
        <v>2140</v>
      </c>
      <c r="J1924" s="19"/>
    </row>
    <row r="1925" spans="1:10" x14ac:dyDescent="0.25">
      <c r="A1925" s="65" t="str">
        <f t="shared" ref="A1925:A1988" si="30">B1925&amp;C1925&amp;D1925&amp;E1925&amp;F1925&amp;G1925&amp;H1925</f>
        <v>Totaal42522G4 (exclusief Den Haag)ManTotaalTotaalNT2-examen behaald</v>
      </c>
      <c r="B1925" s="159" t="s">
        <v>8</v>
      </c>
      <c r="C1925" s="166">
        <v>42522</v>
      </c>
      <c r="D1925" s="159" t="s">
        <v>15</v>
      </c>
      <c r="E1925" s="159" t="s">
        <v>28</v>
      </c>
      <c r="F1925" s="159" t="s">
        <v>8</v>
      </c>
      <c r="G1925" s="159" t="s">
        <v>8</v>
      </c>
      <c r="H1925" s="159" t="s">
        <v>32</v>
      </c>
      <c r="I1925" s="178">
        <v>50</v>
      </c>
      <c r="J1925" s="19"/>
    </row>
    <row r="1926" spans="1:10" x14ac:dyDescent="0.25">
      <c r="A1926" s="65" t="str">
        <f t="shared" si="30"/>
        <v>Totaal42522G4 (exclusief Den Haag)ManTotaalTotaalInburgeringsexamen behaald</v>
      </c>
      <c r="B1926" s="159" t="s">
        <v>8</v>
      </c>
      <c r="C1926" s="166">
        <v>42522</v>
      </c>
      <c r="D1926" s="159" t="s">
        <v>15</v>
      </c>
      <c r="E1926" s="159" t="s">
        <v>28</v>
      </c>
      <c r="F1926" s="159" t="s">
        <v>8</v>
      </c>
      <c r="G1926" s="159" t="s">
        <v>8</v>
      </c>
      <c r="H1926" s="159" t="s">
        <v>33</v>
      </c>
      <c r="I1926" s="178">
        <v>145</v>
      </c>
      <c r="J1926" s="19"/>
    </row>
    <row r="1927" spans="1:10" x14ac:dyDescent="0.25">
      <c r="A1927" s="65" t="str">
        <f t="shared" si="30"/>
        <v>Totaal42522G4 (exclusief Den Haag)ManTotaalTotaalHeeft geen examen behaald</v>
      </c>
      <c r="B1927" s="159" t="s">
        <v>8</v>
      </c>
      <c r="C1927" s="166">
        <v>42522</v>
      </c>
      <c r="D1927" s="159" t="s">
        <v>15</v>
      </c>
      <c r="E1927" s="159" t="s">
        <v>28</v>
      </c>
      <c r="F1927" s="159" t="s">
        <v>8</v>
      </c>
      <c r="G1927" s="159" t="s">
        <v>8</v>
      </c>
      <c r="H1927" s="159" t="s">
        <v>34</v>
      </c>
      <c r="I1927" s="178">
        <v>1945</v>
      </c>
      <c r="J1927" s="19"/>
    </row>
    <row r="1928" spans="1:10" x14ac:dyDescent="0.25">
      <c r="A1928" s="65" t="str">
        <f t="shared" si="30"/>
        <v>Totaal42522G4 (exclusief Den Haag)ManTotaalSyriëTotaal</v>
      </c>
      <c r="B1928" s="159" t="s">
        <v>8</v>
      </c>
      <c r="C1928" s="166">
        <v>42522</v>
      </c>
      <c r="D1928" s="159" t="s">
        <v>15</v>
      </c>
      <c r="E1928" s="159" t="s">
        <v>28</v>
      </c>
      <c r="F1928" s="159" t="s">
        <v>8</v>
      </c>
      <c r="G1928" s="159" t="s">
        <v>23</v>
      </c>
      <c r="H1928" s="159" t="s">
        <v>8</v>
      </c>
      <c r="I1928" s="178">
        <v>1170</v>
      </c>
      <c r="J1928" s="19"/>
    </row>
    <row r="1929" spans="1:10" x14ac:dyDescent="0.25">
      <c r="A1929" s="65" t="str">
        <f t="shared" si="30"/>
        <v>Totaal42522G4 (exclusief Den Haag)ManTotaalSyriëNT2-examen behaald</v>
      </c>
      <c r="B1929" s="159" t="s">
        <v>8</v>
      </c>
      <c r="C1929" s="166">
        <v>42522</v>
      </c>
      <c r="D1929" s="159" t="s">
        <v>15</v>
      </c>
      <c r="E1929" s="159" t="s">
        <v>28</v>
      </c>
      <c r="F1929" s="159" t="s">
        <v>8</v>
      </c>
      <c r="G1929" s="159" t="s">
        <v>23</v>
      </c>
      <c r="H1929" s="159" t="s">
        <v>32</v>
      </c>
      <c r="I1929" s="178">
        <v>30</v>
      </c>
      <c r="J1929" s="19"/>
    </row>
    <row r="1930" spans="1:10" x14ac:dyDescent="0.25">
      <c r="A1930" s="65" t="str">
        <f t="shared" si="30"/>
        <v>Totaal42522G4 (exclusief Den Haag)ManTotaalSyriëInburgeringsexamen behaald</v>
      </c>
      <c r="B1930" s="159" t="s">
        <v>8</v>
      </c>
      <c r="C1930" s="166">
        <v>42522</v>
      </c>
      <c r="D1930" s="159" t="s">
        <v>15</v>
      </c>
      <c r="E1930" s="159" t="s">
        <v>28</v>
      </c>
      <c r="F1930" s="159" t="s">
        <v>8</v>
      </c>
      <c r="G1930" s="159" t="s">
        <v>23</v>
      </c>
      <c r="H1930" s="159" t="s">
        <v>33</v>
      </c>
      <c r="I1930" s="178">
        <v>55</v>
      </c>
      <c r="J1930" s="19"/>
    </row>
    <row r="1931" spans="1:10" x14ac:dyDescent="0.25">
      <c r="A1931" s="65" t="str">
        <f t="shared" si="30"/>
        <v>Totaal42522G4 (exclusief Den Haag)ManTotaalSyriëHeeft geen examen behaald</v>
      </c>
      <c r="B1931" s="159" t="s">
        <v>8</v>
      </c>
      <c r="C1931" s="166">
        <v>42522</v>
      </c>
      <c r="D1931" s="159" t="s">
        <v>15</v>
      </c>
      <c r="E1931" s="159" t="s">
        <v>28</v>
      </c>
      <c r="F1931" s="159" t="s">
        <v>8</v>
      </c>
      <c r="G1931" s="159" t="s">
        <v>23</v>
      </c>
      <c r="H1931" s="159" t="s">
        <v>34</v>
      </c>
      <c r="I1931" s="178">
        <v>1085</v>
      </c>
      <c r="J1931" s="19"/>
    </row>
    <row r="1932" spans="1:10" x14ac:dyDescent="0.25">
      <c r="A1932" s="65" t="str">
        <f t="shared" si="30"/>
        <v>Totaal42522G4 (exclusief Den Haag)ManTotaalEritreaTotaal</v>
      </c>
      <c r="B1932" s="159" t="s">
        <v>8</v>
      </c>
      <c r="C1932" s="166">
        <v>42522</v>
      </c>
      <c r="D1932" s="159" t="s">
        <v>15</v>
      </c>
      <c r="E1932" s="159" t="s">
        <v>28</v>
      </c>
      <c r="F1932" s="159" t="s">
        <v>8</v>
      </c>
      <c r="G1932" s="159" t="s">
        <v>24</v>
      </c>
      <c r="H1932" s="159" t="s">
        <v>8</v>
      </c>
      <c r="I1932" s="178">
        <v>450</v>
      </c>
      <c r="J1932" s="19"/>
    </row>
    <row r="1933" spans="1:10" x14ac:dyDescent="0.25">
      <c r="A1933" s="65" t="str">
        <f t="shared" si="30"/>
        <v>Totaal42522G4 (exclusief Den Haag)ManTotaalEritreaNT2-examen behaald</v>
      </c>
      <c r="B1933" s="159" t="s">
        <v>8</v>
      </c>
      <c r="C1933" s="166">
        <v>42522</v>
      </c>
      <c r="D1933" s="159" t="s">
        <v>15</v>
      </c>
      <c r="E1933" s="159" t="s">
        <v>28</v>
      </c>
      <c r="F1933" s="159" t="s">
        <v>8</v>
      </c>
      <c r="G1933" s="159" t="s">
        <v>24</v>
      </c>
      <c r="H1933" s="159" t="s">
        <v>32</v>
      </c>
      <c r="I1933" s="178">
        <v>5</v>
      </c>
      <c r="J1933" s="19"/>
    </row>
    <row r="1934" spans="1:10" x14ac:dyDescent="0.25">
      <c r="A1934" s="65" t="str">
        <f t="shared" si="30"/>
        <v>Totaal42522G4 (exclusief Den Haag)ManTotaalEritreaInburgeringsexamen behaald</v>
      </c>
      <c r="B1934" s="159" t="s">
        <v>8</v>
      </c>
      <c r="C1934" s="166">
        <v>42522</v>
      </c>
      <c r="D1934" s="159" t="s">
        <v>15</v>
      </c>
      <c r="E1934" s="159" t="s">
        <v>28</v>
      </c>
      <c r="F1934" s="159" t="s">
        <v>8</v>
      </c>
      <c r="G1934" s="159" t="s">
        <v>24</v>
      </c>
      <c r="H1934" s="159" t="s">
        <v>33</v>
      </c>
      <c r="I1934" s="178">
        <v>30</v>
      </c>
      <c r="J1934" s="19"/>
    </row>
    <row r="1935" spans="1:10" x14ac:dyDescent="0.25">
      <c r="A1935" s="65" t="str">
        <f t="shared" si="30"/>
        <v>Totaal42522G4 (exclusief Den Haag)ManTotaalEritreaHeeft geen examen behaald</v>
      </c>
      <c r="B1935" s="159" t="s">
        <v>8</v>
      </c>
      <c r="C1935" s="166">
        <v>42522</v>
      </c>
      <c r="D1935" s="159" t="s">
        <v>15</v>
      </c>
      <c r="E1935" s="159" t="s">
        <v>28</v>
      </c>
      <c r="F1935" s="159" t="s">
        <v>8</v>
      </c>
      <c r="G1935" s="159" t="s">
        <v>24</v>
      </c>
      <c r="H1935" s="159" t="s">
        <v>34</v>
      </c>
      <c r="I1935" s="178">
        <v>415</v>
      </c>
      <c r="J1935" s="19"/>
    </row>
    <row r="1936" spans="1:10" x14ac:dyDescent="0.25">
      <c r="A1936" s="65" t="str">
        <f t="shared" si="30"/>
        <v>Totaal42522G4 (exclusief Den Haag)ManTotaalOverigTotaal</v>
      </c>
      <c r="B1936" s="159" t="s">
        <v>8</v>
      </c>
      <c r="C1936" s="166">
        <v>42522</v>
      </c>
      <c r="D1936" s="159" t="s">
        <v>15</v>
      </c>
      <c r="E1936" s="159" t="s">
        <v>28</v>
      </c>
      <c r="F1936" s="159" t="s">
        <v>8</v>
      </c>
      <c r="G1936" s="159" t="s">
        <v>25</v>
      </c>
      <c r="H1936" s="159" t="s">
        <v>8</v>
      </c>
      <c r="I1936" s="178">
        <v>525</v>
      </c>
      <c r="J1936" s="19"/>
    </row>
    <row r="1937" spans="1:10" x14ac:dyDescent="0.25">
      <c r="A1937" s="65" t="str">
        <f t="shared" si="30"/>
        <v>Totaal42522G4 (exclusief Den Haag)ManTotaalOverigNT2-examen behaald</v>
      </c>
      <c r="B1937" s="159" t="s">
        <v>8</v>
      </c>
      <c r="C1937" s="166">
        <v>42522</v>
      </c>
      <c r="D1937" s="159" t="s">
        <v>15</v>
      </c>
      <c r="E1937" s="159" t="s">
        <v>28</v>
      </c>
      <c r="F1937" s="159" t="s">
        <v>8</v>
      </c>
      <c r="G1937" s="159" t="s">
        <v>25</v>
      </c>
      <c r="H1937" s="159" t="s">
        <v>32</v>
      </c>
      <c r="I1937" s="178">
        <v>15</v>
      </c>
      <c r="J1937" s="19"/>
    </row>
    <row r="1938" spans="1:10" x14ac:dyDescent="0.25">
      <c r="A1938" s="65" t="str">
        <f t="shared" si="30"/>
        <v>Totaal42522G4 (exclusief Den Haag)ManTotaalOverigInburgeringsexamen behaald</v>
      </c>
      <c r="B1938" s="159" t="s">
        <v>8</v>
      </c>
      <c r="C1938" s="166">
        <v>42522</v>
      </c>
      <c r="D1938" s="159" t="s">
        <v>15</v>
      </c>
      <c r="E1938" s="159" t="s">
        <v>28</v>
      </c>
      <c r="F1938" s="159" t="s">
        <v>8</v>
      </c>
      <c r="G1938" s="159" t="s">
        <v>25</v>
      </c>
      <c r="H1938" s="159" t="s">
        <v>33</v>
      </c>
      <c r="I1938" s="178">
        <v>60</v>
      </c>
      <c r="J1938" s="19"/>
    </row>
    <row r="1939" spans="1:10" x14ac:dyDescent="0.25">
      <c r="A1939" s="65" t="str">
        <f t="shared" si="30"/>
        <v>Totaal42522G4 (exclusief Den Haag)ManTotaalOverigHeeft geen examen behaald</v>
      </c>
      <c r="B1939" s="159" t="s">
        <v>8</v>
      </c>
      <c r="C1939" s="166">
        <v>42522</v>
      </c>
      <c r="D1939" s="159" t="s">
        <v>15</v>
      </c>
      <c r="E1939" s="159" t="s">
        <v>28</v>
      </c>
      <c r="F1939" s="159" t="s">
        <v>8</v>
      </c>
      <c r="G1939" s="159" t="s">
        <v>25</v>
      </c>
      <c r="H1939" s="159" t="s">
        <v>34</v>
      </c>
      <c r="I1939" s="178">
        <v>450</v>
      </c>
      <c r="J1939" s="19"/>
    </row>
    <row r="1940" spans="1:10" x14ac:dyDescent="0.25">
      <c r="A1940" s="65" t="str">
        <f t="shared" si="30"/>
        <v>Totaal42522G4 (exclusief Den Haag)Man0 tot 23 jaarTotaalTotaal</v>
      </c>
      <c r="B1940" s="159" t="s">
        <v>8</v>
      </c>
      <c r="C1940" s="166">
        <v>42522</v>
      </c>
      <c r="D1940" s="159" t="s">
        <v>15</v>
      </c>
      <c r="E1940" s="159" t="s">
        <v>28</v>
      </c>
      <c r="F1940" s="159" t="s">
        <v>26</v>
      </c>
      <c r="G1940" s="159" t="s">
        <v>8</v>
      </c>
      <c r="H1940" s="159" t="s">
        <v>8</v>
      </c>
      <c r="I1940" s="178">
        <v>255</v>
      </c>
      <c r="J1940" s="19"/>
    </row>
    <row r="1941" spans="1:10" x14ac:dyDescent="0.25">
      <c r="A1941" s="65" t="str">
        <f t="shared" si="30"/>
        <v>Totaal42522G4 (exclusief Den Haag)Man0 tot 23 jaarTotaalNT2-examen behaald</v>
      </c>
      <c r="B1941" s="159" t="s">
        <v>8</v>
      </c>
      <c r="C1941" s="166">
        <v>42522</v>
      </c>
      <c r="D1941" s="159" t="s">
        <v>15</v>
      </c>
      <c r="E1941" s="159" t="s">
        <v>28</v>
      </c>
      <c r="F1941" s="159" t="s">
        <v>26</v>
      </c>
      <c r="G1941" s="159" t="s">
        <v>8</v>
      </c>
      <c r="H1941" s="159" t="s">
        <v>32</v>
      </c>
      <c r="I1941" s="178">
        <v>5</v>
      </c>
      <c r="J1941" s="19"/>
    </row>
    <row r="1942" spans="1:10" x14ac:dyDescent="0.25">
      <c r="A1942" s="65" t="str">
        <f t="shared" si="30"/>
        <v>Totaal42522G4 (exclusief Den Haag)Man0 tot 23 jaarTotaalInburgeringsexamen behaald</v>
      </c>
      <c r="B1942" s="159" t="s">
        <v>8</v>
      </c>
      <c r="C1942" s="166">
        <v>42522</v>
      </c>
      <c r="D1942" s="159" t="s">
        <v>15</v>
      </c>
      <c r="E1942" s="159" t="s">
        <v>28</v>
      </c>
      <c r="F1942" s="159" t="s">
        <v>26</v>
      </c>
      <c r="G1942" s="159" t="s">
        <v>8</v>
      </c>
      <c r="H1942" s="159" t="s">
        <v>33</v>
      </c>
      <c r="I1942" s="178">
        <v>15</v>
      </c>
      <c r="J1942" s="19"/>
    </row>
    <row r="1943" spans="1:10" x14ac:dyDescent="0.25">
      <c r="A1943" s="65" t="str">
        <f t="shared" si="30"/>
        <v>Totaal42522G4 (exclusief Den Haag)Man0 tot 23 jaarTotaalHeeft geen examen behaald</v>
      </c>
      <c r="B1943" s="159" t="s">
        <v>8</v>
      </c>
      <c r="C1943" s="166">
        <v>42522</v>
      </c>
      <c r="D1943" s="159" t="s">
        <v>15</v>
      </c>
      <c r="E1943" s="159" t="s">
        <v>28</v>
      </c>
      <c r="F1943" s="159" t="s">
        <v>26</v>
      </c>
      <c r="G1943" s="159" t="s">
        <v>8</v>
      </c>
      <c r="H1943" s="159" t="s">
        <v>34</v>
      </c>
      <c r="I1943" s="178">
        <v>240</v>
      </c>
      <c r="J1943" s="19"/>
    </row>
    <row r="1944" spans="1:10" x14ac:dyDescent="0.25">
      <c r="A1944" s="65" t="str">
        <f t="shared" si="30"/>
        <v>Totaal42522G4 (exclusief Den Haag)Man0 tot 23 jaarSyriëTotaal</v>
      </c>
      <c r="B1944" s="159" t="s">
        <v>8</v>
      </c>
      <c r="C1944" s="166">
        <v>42522</v>
      </c>
      <c r="D1944" s="159" t="s">
        <v>15</v>
      </c>
      <c r="E1944" s="159" t="s">
        <v>28</v>
      </c>
      <c r="F1944" s="159" t="s">
        <v>26</v>
      </c>
      <c r="G1944" s="159" t="s">
        <v>23</v>
      </c>
      <c r="H1944" s="159" t="s">
        <v>8</v>
      </c>
      <c r="I1944" s="178">
        <v>130</v>
      </c>
      <c r="J1944" s="19"/>
    </row>
    <row r="1945" spans="1:10" x14ac:dyDescent="0.25">
      <c r="A1945" s="65" t="str">
        <f t="shared" si="30"/>
        <v>Totaal42522G4 (exclusief Den Haag)Man0 tot 23 jaarSyriëNT2-examen behaald</v>
      </c>
      <c r="B1945" s="159" t="s">
        <v>8</v>
      </c>
      <c r="C1945" s="166">
        <v>42522</v>
      </c>
      <c r="D1945" s="159" t="s">
        <v>15</v>
      </c>
      <c r="E1945" s="159" t="s">
        <v>28</v>
      </c>
      <c r="F1945" s="159" t="s">
        <v>26</v>
      </c>
      <c r="G1945" s="159" t="s">
        <v>23</v>
      </c>
      <c r="H1945" s="159" t="s">
        <v>32</v>
      </c>
      <c r="I1945" s="178">
        <v>5</v>
      </c>
      <c r="J1945" s="19"/>
    </row>
    <row r="1946" spans="1:10" x14ac:dyDescent="0.25">
      <c r="A1946" s="65" t="str">
        <f t="shared" si="30"/>
        <v>Totaal42522G4 (exclusief Den Haag)Man0 tot 23 jaarSyriëInburgeringsexamen behaald</v>
      </c>
      <c r="B1946" s="159" t="s">
        <v>8</v>
      </c>
      <c r="C1946" s="166">
        <v>42522</v>
      </c>
      <c r="D1946" s="159" t="s">
        <v>15</v>
      </c>
      <c r="E1946" s="159" t="s">
        <v>28</v>
      </c>
      <c r="F1946" s="159" t="s">
        <v>26</v>
      </c>
      <c r="G1946" s="159" t="s">
        <v>23</v>
      </c>
      <c r="H1946" s="159" t="s">
        <v>33</v>
      </c>
      <c r="I1946" s="178">
        <v>5</v>
      </c>
      <c r="J1946" s="19"/>
    </row>
    <row r="1947" spans="1:10" x14ac:dyDescent="0.25">
      <c r="A1947" s="65" t="str">
        <f t="shared" si="30"/>
        <v>Totaal42522G4 (exclusief Den Haag)Man0 tot 23 jaarSyriëHeeft geen examen behaald</v>
      </c>
      <c r="B1947" s="159" t="s">
        <v>8</v>
      </c>
      <c r="C1947" s="166">
        <v>42522</v>
      </c>
      <c r="D1947" s="159" t="s">
        <v>15</v>
      </c>
      <c r="E1947" s="159" t="s">
        <v>28</v>
      </c>
      <c r="F1947" s="159" t="s">
        <v>26</v>
      </c>
      <c r="G1947" s="159" t="s">
        <v>23</v>
      </c>
      <c r="H1947" s="159" t="s">
        <v>34</v>
      </c>
      <c r="I1947" s="178">
        <v>125</v>
      </c>
      <c r="J1947" s="19"/>
    </row>
    <row r="1948" spans="1:10" x14ac:dyDescent="0.25">
      <c r="A1948" s="65" t="str">
        <f t="shared" si="30"/>
        <v>Totaal42522G4 (exclusief Den Haag)Man0 tot 23 jaarEritreaTotaal</v>
      </c>
      <c r="B1948" s="159" t="s">
        <v>8</v>
      </c>
      <c r="C1948" s="166">
        <v>42522</v>
      </c>
      <c r="D1948" s="159" t="s">
        <v>15</v>
      </c>
      <c r="E1948" s="159" t="s">
        <v>28</v>
      </c>
      <c r="F1948" s="159" t="s">
        <v>26</v>
      </c>
      <c r="G1948" s="159" t="s">
        <v>24</v>
      </c>
      <c r="H1948" s="159" t="s">
        <v>8</v>
      </c>
      <c r="I1948" s="178">
        <v>75</v>
      </c>
      <c r="J1948" s="19"/>
    </row>
    <row r="1949" spans="1:10" x14ac:dyDescent="0.25">
      <c r="A1949" s="65" t="str">
        <f t="shared" si="30"/>
        <v>Totaal42522G4 (exclusief Den Haag)Man0 tot 23 jaarEritreaNT2-examen behaald</v>
      </c>
      <c r="B1949" s="159" t="s">
        <v>8</v>
      </c>
      <c r="C1949" s="166">
        <v>42522</v>
      </c>
      <c r="D1949" s="159" t="s">
        <v>15</v>
      </c>
      <c r="E1949" s="159" t="s">
        <v>28</v>
      </c>
      <c r="F1949" s="159" t="s">
        <v>26</v>
      </c>
      <c r="G1949" s="159" t="s">
        <v>24</v>
      </c>
      <c r="H1949" s="159" t="s">
        <v>32</v>
      </c>
      <c r="I1949" s="178">
        <v>0</v>
      </c>
      <c r="J1949" s="19"/>
    </row>
    <row r="1950" spans="1:10" x14ac:dyDescent="0.25">
      <c r="A1950" s="65" t="str">
        <f t="shared" si="30"/>
        <v>Totaal42522G4 (exclusief Den Haag)Man0 tot 23 jaarEritreaInburgeringsexamen behaald</v>
      </c>
      <c r="B1950" s="159" t="s">
        <v>8</v>
      </c>
      <c r="C1950" s="166">
        <v>42522</v>
      </c>
      <c r="D1950" s="159" t="s">
        <v>15</v>
      </c>
      <c r="E1950" s="159" t="s">
        <v>28</v>
      </c>
      <c r="F1950" s="159" t="s">
        <v>26</v>
      </c>
      <c r="G1950" s="159" t="s">
        <v>24</v>
      </c>
      <c r="H1950" s="159" t="s">
        <v>33</v>
      </c>
      <c r="I1950" s="178">
        <v>5</v>
      </c>
      <c r="J1950" s="19"/>
    </row>
    <row r="1951" spans="1:10" x14ac:dyDescent="0.25">
      <c r="A1951" s="65" t="str">
        <f t="shared" si="30"/>
        <v>Totaal42522G4 (exclusief Den Haag)Man0 tot 23 jaarEritreaHeeft geen examen behaald</v>
      </c>
      <c r="B1951" s="159" t="s">
        <v>8</v>
      </c>
      <c r="C1951" s="166">
        <v>42522</v>
      </c>
      <c r="D1951" s="159" t="s">
        <v>15</v>
      </c>
      <c r="E1951" s="159" t="s">
        <v>28</v>
      </c>
      <c r="F1951" s="159" t="s">
        <v>26</v>
      </c>
      <c r="G1951" s="159" t="s">
        <v>24</v>
      </c>
      <c r="H1951" s="159" t="s">
        <v>34</v>
      </c>
      <c r="I1951" s="178">
        <v>70</v>
      </c>
      <c r="J1951" s="19"/>
    </row>
    <row r="1952" spans="1:10" x14ac:dyDescent="0.25">
      <c r="A1952" s="65" t="str">
        <f t="shared" si="30"/>
        <v>Totaal42522G4 (exclusief Den Haag)Man0 tot 23 jaarOverigTotaal</v>
      </c>
      <c r="B1952" s="159" t="s">
        <v>8</v>
      </c>
      <c r="C1952" s="166">
        <v>42522</v>
      </c>
      <c r="D1952" s="159" t="s">
        <v>15</v>
      </c>
      <c r="E1952" s="159" t="s">
        <v>28</v>
      </c>
      <c r="F1952" s="159" t="s">
        <v>26</v>
      </c>
      <c r="G1952" s="159" t="s">
        <v>25</v>
      </c>
      <c r="H1952" s="159" t="s">
        <v>8</v>
      </c>
      <c r="I1952" s="178">
        <v>50</v>
      </c>
      <c r="J1952" s="19"/>
    </row>
    <row r="1953" spans="1:10" x14ac:dyDescent="0.25">
      <c r="A1953" s="65" t="str">
        <f t="shared" si="30"/>
        <v>Totaal42522G4 (exclusief Den Haag)Man0 tot 23 jaarOverigNT2-examen behaald</v>
      </c>
      <c r="B1953" s="159" t="s">
        <v>8</v>
      </c>
      <c r="C1953" s="166">
        <v>42522</v>
      </c>
      <c r="D1953" s="159" t="s">
        <v>15</v>
      </c>
      <c r="E1953" s="159" t="s">
        <v>28</v>
      </c>
      <c r="F1953" s="159" t="s">
        <v>26</v>
      </c>
      <c r="G1953" s="159" t="s">
        <v>25</v>
      </c>
      <c r="H1953" s="159" t="s">
        <v>32</v>
      </c>
      <c r="I1953" s="178">
        <v>0</v>
      </c>
      <c r="J1953" s="19"/>
    </row>
    <row r="1954" spans="1:10" x14ac:dyDescent="0.25">
      <c r="A1954" s="65" t="str">
        <f t="shared" si="30"/>
        <v>Totaal42522G4 (exclusief Den Haag)Man0 tot 23 jaarOverigInburgeringsexamen behaald</v>
      </c>
      <c r="B1954" s="159" t="s">
        <v>8</v>
      </c>
      <c r="C1954" s="166">
        <v>42522</v>
      </c>
      <c r="D1954" s="159" t="s">
        <v>15</v>
      </c>
      <c r="E1954" s="159" t="s">
        <v>28</v>
      </c>
      <c r="F1954" s="159" t="s">
        <v>26</v>
      </c>
      <c r="G1954" s="159" t="s">
        <v>25</v>
      </c>
      <c r="H1954" s="159" t="s">
        <v>33</v>
      </c>
      <c r="I1954" s="178">
        <v>5</v>
      </c>
      <c r="J1954" s="19"/>
    </row>
    <row r="1955" spans="1:10" x14ac:dyDescent="0.25">
      <c r="A1955" s="65" t="str">
        <f t="shared" si="30"/>
        <v>Totaal42522G4 (exclusief Den Haag)Man0 tot 23 jaarOverigHeeft geen examen behaald</v>
      </c>
      <c r="B1955" s="159" t="s">
        <v>8</v>
      </c>
      <c r="C1955" s="166">
        <v>42522</v>
      </c>
      <c r="D1955" s="159" t="s">
        <v>15</v>
      </c>
      <c r="E1955" s="159" t="s">
        <v>28</v>
      </c>
      <c r="F1955" s="159" t="s">
        <v>26</v>
      </c>
      <c r="G1955" s="159" t="s">
        <v>25</v>
      </c>
      <c r="H1955" s="159" t="s">
        <v>34</v>
      </c>
      <c r="I1955" s="178">
        <v>45</v>
      </c>
      <c r="J1955" s="19"/>
    </row>
    <row r="1956" spans="1:10" x14ac:dyDescent="0.25">
      <c r="A1956" s="65" t="str">
        <f t="shared" si="30"/>
        <v>Totaal42522G4 (exclusief Den Haag)Man23 jaar of ouderTotaalTotaal</v>
      </c>
      <c r="B1956" s="159" t="s">
        <v>8</v>
      </c>
      <c r="C1956" s="166">
        <v>42522</v>
      </c>
      <c r="D1956" s="159" t="s">
        <v>15</v>
      </c>
      <c r="E1956" s="159" t="s">
        <v>28</v>
      </c>
      <c r="F1956" s="159" t="s">
        <v>27</v>
      </c>
      <c r="G1956" s="159" t="s">
        <v>8</v>
      </c>
      <c r="H1956" s="159" t="s">
        <v>8</v>
      </c>
      <c r="I1956" s="178">
        <v>1885</v>
      </c>
      <c r="J1956" s="19"/>
    </row>
    <row r="1957" spans="1:10" x14ac:dyDescent="0.25">
      <c r="A1957" s="65" t="str">
        <f t="shared" si="30"/>
        <v>Totaal42522G4 (exclusief Den Haag)Man23 jaar of ouderTotaalNT2-examen behaald</v>
      </c>
      <c r="B1957" s="159" t="s">
        <v>8</v>
      </c>
      <c r="C1957" s="166">
        <v>42522</v>
      </c>
      <c r="D1957" s="159" t="s">
        <v>15</v>
      </c>
      <c r="E1957" s="159" t="s">
        <v>28</v>
      </c>
      <c r="F1957" s="159" t="s">
        <v>27</v>
      </c>
      <c r="G1957" s="159" t="s">
        <v>8</v>
      </c>
      <c r="H1957" s="159" t="s">
        <v>32</v>
      </c>
      <c r="I1957" s="178">
        <v>45</v>
      </c>
      <c r="J1957" s="19"/>
    </row>
    <row r="1958" spans="1:10" x14ac:dyDescent="0.25">
      <c r="A1958" s="65" t="str">
        <f t="shared" si="30"/>
        <v>Totaal42522G4 (exclusief Den Haag)Man23 jaar of ouderTotaalInburgeringsexamen behaald</v>
      </c>
      <c r="B1958" s="159" t="s">
        <v>8</v>
      </c>
      <c r="C1958" s="166">
        <v>42522</v>
      </c>
      <c r="D1958" s="159" t="s">
        <v>15</v>
      </c>
      <c r="E1958" s="159" t="s">
        <v>28</v>
      </c>
      <c r="F1958" s="159" t="s">
        <v>27</v>
      </c>
      <c r="G1958" s="159" t="s">
        <v>8</v>
      </c>
      <c r="H1958" s="159" t="s">
        <v>33</v>
      </c>
      <c r="I1958" s="178">
        <v>130</v>
      </c>
      <c r="J1958" s="19"/>
    </row>
    <row r="1959" spans="1:10" x14ac:dyDescent="0.25">
      <c r="A1959" s="65" t="str">
        <f t="shared" si="30"/>
        <v>Totaal42522G4 (exclusief Den Haag)Man23 jaar of ouderTotaalHeeft geen examen behaald</v>
      </c>
      <c r="B1959" s="159" t="s">
        <v>8</v>
      </c>
      <c r="C1959" s="166">
        <v>42522</v>
      </c>
      <c r="D1959" s="159" t="s">
        <v>15</v>
      </c>
      <c r="E1959" s="159" t="s">
        <v>28</v>
      </c>
      <c r="F1959" s="159" t="s">
        <v>27</v>
      </c>
      <c r="G1959" s="159" t="s">
        <v>8</v>
      </c>
      <c r="H1959" s="159" t="s">
        <v>34</v>
      </c>
      <c r="I1959" s="178">
        <v>1710</v>
      </c>
      <c r="J1959" s="19"/>
    </row>
    <row r="1960" spans="1:10" x14ac:dyDescent="0.25">
      <c r="A1960" s="65" t="str">
        <f t="shared" si="30"/>
        <v>Totaal42522G4 (exclusief Den Haag)Man23 jaar of ouderSyriëTotaal</v>
      </c>
      <c r="B1960" s="159" t="s">
        <v>8</v>
      </c>
      <c r="C1960" s="166">
        <v>42522</v>
      </c>
      <c r="D1960" s="159" t="s">
        <v>15</v>
      </c>
      <c r="E1960" s="159" t="s">
        <v>28</v>
      </c>
      <c r="F1960" s="159" t="s">
        <v>27</v>
      </c>
      <c r="G1960" s="159" t="s">
        <v>23</v>
      </c>
      <c r="H1960" s="159" t="s">
        <v>8</v>
      </c>
      <c r="I1960" s="178">
        <v>1035</v>
      </c>
      <c r="J1960" s="19"/>
    </row>
    <row r="1961" spans="1:10" x14ac:dyDescent="0.25">
      <c r="A1961" s="65" t="str">
        <f t="shared" si="30"/>
        <v>Totaal42522G4 (exclusief Den Haag)Man23 jaar of ouderSyriëNT2-examen behaald</v>
      </c>
      <c r="B1961" s="159" t="s">
        <v>8</v>
      </c>
      <c r="C1961" s="166">
        <v>42522</v>
      </c>
      <c r="D1961" s="159" t="s">
        <v>15</v>
      </c>
      <c r="E1961" s="159" t="s">
        <v>28</v>
      </c>
      <c r="F1961" s="159" t="s">
        <v>27</v>
      </c>
      <c r="G1961" s="159" t="s">
        <v>23</v>
      </c>
      <c r="H1961" s="159" t="s">
        <v>32</v>
      </c>
      <c r="I1961" s="178">
        <v>25</v>
      </c>
      <c r="J1961" s="19"/>
    </row>
    <row r="1962" spans="1:10" x14ac:dyDescent="0.25">
      <c r="A1962" s="65" t="str">
        <f t="shared" si="30"/>
        <v>Totaal42522G4 (exclusief Den Haag)Man23 jaar of ouderSyriëInburgeringsexamen behaald</v>
      </c>
      <c r="B1962" s="159" t="s">
        <v>8</v>
      </c>
      <c r="C1962" s="166">
        <v>42522</v>
      </c>
      <c r="D1962" s="159" t="s">
        <v>15</v>
      </c>
      <c r="E1962" s="159" t="s">
        <v>28</v>
      </c>
      <c r="F1962" s="159" t="s">
        <v>27</v>
      </c>
      <c r="G1962" s="159" t="s">
        <v>23</v>
      </c>
      <c r="H1962" s="159" t="s">
        <v>33</v>
      </c>
      <c r="I1962" s="178">
        <v>50</v>
      </c>
      <c r="J1962" s="19"/>
    </row>
    <row r="1963" spans="1:10" x14ac:dyDescent="0.25">
      <c r="A1963" s="65" t="str">
        <f t="shared" si="30"/>
        <v>Totaal42522G4 (exclusief Den Haag)Man23 jaar of ouderSyriëHeeft geen examen behaald</v>
      </c>
      <c r="B1963" s="159" t="s">
        <v>8</v>
      </c>
      <c r="C1963" s="166">
        <v>42522</v>
      </c>
      <c r="D1963" s="159" t="s">
        <v>15</v>
      </c>
      <c r="E1963" s="159" t="s">
        <v>28</v>
      </c>
      <c r="F1963" s="159" t="s">
        <v>27</v>
      </c>
      <c r="G1963" s="159" t="s">
        <v>23</v>
      </c>
      <c r="H1963" s="159" t="s">
        <v>34</v>
      </c>
      <c r="I1963" s="178">
        <v>960</v>
      </c>
      <c r="J1963" s="19"/>
    </row>
    <row r="1964" spans="1:10" x14ac:dyDescent="0.25">
      <c r="A1964" s="65" t="str">
        <f t="shared" si="30"/>
        <v>Totaal42522G4 (exclusief Den Haag)Man23 jaar of ouderEritreaTotaal</v>
      </c>
      <c r="B1964" s="159" t="s">
        <v>8</v>
      </c>
      <c r="C1964" s="166">
        <v>42522</v>
      </c>
      <c r="D1964" s="159" t="s">
        <v>15</v>
      </c>
      <c r="E1964" s="159" t="s">
        <v>28</v>
      </c>
      <c r="F1964" s="159" t="s">
        <v>27</v>
      </c>
      <c r="G1964" s="159" t="s">
        <v>24</v>
      </c>
      <c r="H1964" s="159" t="s">
        <v>8</v>
      </c>
      <c r="I1964" s="178">
        <v>375</v>
      </c>
      <c r="J1964" s="19"/>
    </row>
    <row r="1965" spans="1:10" x14ac:dyDescent="0.25">
      <c r="A1965" s="65" t="str">
        <f t="shared" si="30"/>
        <v>Totaal42522G4 (exclusief Den Haag)Man23 jaar of ouderEritreaNT2-examen behaald</v>
      </c>
      <c r="B1965" s="159" t="s">
        <v>8</v>
      </c>
      <c r="C1965" s="166">
        <v>42522</v>
      </c>
      <c r="D1965" s="159" t="s">
        <v>15</v>
      </c>
      <c r="E1965" s="159" t="s">
        <v>28</v>
      </c>
      <c r="F1965" s="159" t="s">
        <v>27</v>
      </c>
      <c r="G1965" s="159" t="s">
        <v>24</v>
      </c>
      <c r="H1965" s="159" t="s">
        <v>32</v>
      </c>
      <c r="I1965" s="178">
        <v>5</v>
      </c>
      <c r="J1965" s="19"/>
    </row>
    <row r="1966" spans="1:10" x14ac:dyDescent="0.25">
      <c r="A1966" s="65" t="str">
        <f t="shared" si="30"/>
        <v>Totaal42522G4 (exclusief Den Haag)Man23 jaar of ouderEritreaInburgeringsexamen behaald</v>
      </c>
      <c r="B1966" s="159" t="s">
        <v>8</v>
      </c>
      <c r="C1966" s="166">
        <v>42522</v>
      </c>
      <c r="D1966" s="159" t="s">
        <v>15</v>
      </c>
      <c r="E1966" s="159" t="s">
        <v>28</v>
      </c>
      <c r="F1966" s="159" t="s">
        <v>27</v>
      </c>
      <c r="G1966" s="159" t="s">
        <v>24</v>
      </c>
      <c r="H1966" s="159" t="s">
        <v>33</v>
      </c>
      <c r="I1966" s="178">
        <v>25</v>
      </c>
      <c r="J1966" s="19"/>
    </row>
    <row r="1967" spans="1:10" x14ac:dyDescent="0.25">
      <c r="A1967" s="65" t="str">
        <f t="shared" si="30"/>
        <v>Totaal42522G4 (exclusief Den Haag)Man23 jaar of ouderEritreaHeeft geen examen behaald</v>
      </c>
      <c r="B1967" s="159" t="s">
        <v>8</v>
      </c>
      <c r="C1967" s="166">
        <v>42522</v>
      </c>
      <c r="D1967" s="159" t="s">
        <v>15</v>
      </c>
      <c r="E1967" s="159" t="s">
        <v>28</v>
      </c>
      <c r="F1967" s="159" t="s">
        <v>27</v>
      </c>
      <c r="G1967" s="159" t="s">
        <v>24</v>
      </c>
      <c r="H1967" s="159" t="s">
        <v>34</v>
      </c>
      <c r="I1967" s="178">
        <v>340</v>
      </c>
      <c r="J1967" s="19"/>
    </row>
    <row r="1968" spans="1:10" x14ac:dyDescent="0.25">
      <c r="A1968" s="65" t="str">
        <f t="shared" si="30"/>
        <v>Totaal42522G4 (exclusief Den Haag)Man23 jaar of ouderOverigTotaal</v>
      </c>
      <c r="B1968" s="159" t="s">
        <v>8</v>
      </c>
      <c r="C1968" s="166">
        <v>42522</v>
      </c>
      <c r="D1968" s="159" t="s">
        <v>15</v>
      </c>
      <c r="E1968" s="159" t="s">
        <v>28</v>
      </c>
      <c r="F1968" s="159" t="s">
        <v>27</v>
      </c>
      <c r="G1968" s="159" t="s">
        <v>25</v>
      </c>
      <c r="H1968" s="159" t="s">
        <v>8</v>
      </c>
      <c r="I1968" s="178">
        <v>475</v>
      </c>
      <c r="J1968" s="19"/>
    </row>
    <row r="1969" spans="1:10" x14ac:dyDescent="0.25">
      <c r="A1969" s="65" t="str">
        <f t="shared" si="30"/>
        <v>Totaal42522G4 (exclusief Den Haag)Man23 jaar of ouderOverigNT2-examen behaald</v>
      </c>
      <c r="B1969" s="159" t="s">
        <v>8</v>
      </c>
      <c r="C1969" s="166">
        <v>42522</v>
      </c>
      <c r="D1969" s="159" t="s">
        <v>15</v>
      </c>
      <c r="E1969" s="159" t="s">
        <v>28</v>
      </c>
      <c r="F1969" s="159" t="s">
        <v>27</v>
      </c>
      <c r="G1969" s="159" t="s">
        <v>25</v>
      </c>
      <c r="H1969" s="159" t="s">
        <v>32</v>
      </c>
      <c r="I1969" s="178">
        <v>15</v>
      </c>
      <c r="J1969" s="19"/>
    </row>
    <row r="1970" spans="1:10" x14ac:dyDescent="0.25">
      <c r="A1970" s="65" t="str">
        <f t="shared" si="30"/>
        <v>Totaal42522G4 (exclusief Den Haag)Man23 jaar of ouderOverigInburgeringsexamen behaald</v>
      </c>
      <c r="B1970" s="159" t="s">
        <v>8</v>
      </c>
      <c r="C1970" s="166">
        <v>42522</v>
      </c>
      <c r="D1970" s="159" t="s">
        <v>15</v>
      </c>
      <c r="E1970" s="159" t="s">
        <v>28</v>
      </c>
      <c r="F1970" s="159" t="s">
        <v>27</v>
      </c>
      <c r="G1970" s="159" t="s">
        <v>25</v>
      </c>
      <c r="H1970" s="159" t="s">
        <v>33</v>
      </c>
      <c r="I1970" s="178">
        <v>55</v>
      </c>
      <c r="J1970" s="19"/>
    </row>
    <row r="1971" spans="1:10" x14ac:dyDescent="0.25">
      <c r="A1971" s="65" t="str">
        <f t="shared" si="30"/>
        <v>Totaal42522G4 (exclusief Den Haag)Man23 jaar of ouderOverigHeeft geen examen behaald</v>
      </c>
      <c r="B1971" s="159" t="s">
        <v>8</v>
      </c>
      <c r="C1971" s="166">
        <v>42522</v>
      </c>
      <c r="D1971" s="159" t="s">
        <v>15</v>
      </c>
      <c r="E1971" s="159" t="s">
        <v>28</v>
      </c>
      <c r="F1971" s="159" t="s">
        <v>27</v>
      </c>
      <c r="G1971" s="159" t="s">
        <v>25</v>
      </c>
      <c r="H1971" s="159" t="s">
        <v>34</v>
      </c>
      <c r="I1971" s="178">
        <v>405</v>
      </c>
      <c r="J1971" s="19"/>
    </row>
    <row r="1972" spans="1:10" x14ac:dyDescent="0.25">
      <c r="A1972" s="65" t="str">
        <f t="shared" si="30"/>
        <v>Totaal42522G4 (exclusief Den Haag)VrouwTotaalTotaalTotaal</v>
      </c>
      <c r="B1972" s="159" t="s">
        <v>8</v>
      </c>
      <c r="C1972" s="166">
        <v>42522</v>
      </c>
      <c r="D1972" s="159" t="s">
        <v>15</v>
      </c>
      <c r="E1972" s="159" t="s">
        <v>29</v>
      </c>
      <c r="F1972" s="159" t="s">
        <v>8</v>
      </c>
      <c r="G1972" s="159" t="s">
        <v>8</v>
      </c>
      <c r="H1972" s="159" t="s">
        <v>8</v>
      </c>
      <c r="I1972" s="178">
        <v>1005</v>
      </c>
      <c r="J1972" s="19"/>
    </row>
    <row r="1973" spans="1:10" x14ac:dyDescent="0.25">
      <c r="A1973" s="65" t="str">
        <f t="shared" si="30"/>
        <v>Totaal42522G4 (exclusief Den Haag)VrouwTotaalTotaalNT2-examen behaald</v>
      </c>
      <c r="B1973" s="159" t="s">
        <v>8</v>
      </c>
      <c r="C1973" s="166">
        <v>42522</v>
      </c>
      <c r="D1973" s="159" t="s">
        <v>15</v>
      </c>
      <c r="E1973" s="159" t="s">
        <v>29</v>
      </c>
      <c r="F1973" s="159" t="s">
        <v>8</v>
      </c>
      <c r="G1973" s="159" t="s">
        <v>8</v>
      </c>
      <c r="H1973" s="159" t="s">
        <v>32</v>
      </c>
      <c r="I1973" s="178">
        <v>20</v>
      </c>
      <c r="J1973" s="19"/>
    </row>
    <row r="1974" spans="1:10" x14ac:dyDescent="0.25">
      <c r="A1974" s="65" t="str">
        <f t="shared" si="30"/>
        <v>Totaal42522G4 (exclusief Den Haag)VrouwTotaalTotaalInburgeringsexamen behaald</v>
      </c>
      <c r="B1974" s="159" t="s">
        <v>8</v>
      </c>
      <c r="C1974" s="166">
        <v>42522</v>
      </c>
      <c r="D1974" s="159" t="s">
        <v>15</v>
      </c>
      <c r="E1974" s="159" t="s">
        <v>29</v>
      </c>
      <c r="F1974" s="159" t="s">
        <v>8</v>
      </c>
      <c r="G1974" s="159" t="s">
        <v>8</v>
      </c>
      <c r="H1974" s="159" t="s">
        <v>33</v>
      </c>
      <c r="I1974" s="178">
        <v>55</v>
      </c>
      <c r="J1974" s="19"/>
    </row>
    <row r="1975" spans="1:10" x14ac:dyDescent="0.25">
      <c r="A1975" s="65" t="str">
        <f t="shared" si="30"/>
        <v>Totaal42522G4 (exclusief Den Haag)VrouwTotaalTotaalHeeft geen examen behaald</v>
      </c>
      <c r="B1975" s="159" t="s">
        <v>8</v>
      </c>
      <c r="C1975" s="166">
        <v>42522</v>
      </c>
      <c r="D1975" s="159" t="s">
        <v>15</v>
      </c>
      <c r="E1975" s="159" t="s">
        <v>29</v>
      </c>
      <c r="F1975" s="159" t="s">
        <v>8</v>
      </c>
      <c r="G1975" s="159" t="s">
        <v>8</v>
      </c>
      <c r="H1975" s="159" t="s">
        <v>34</v>
      </c>
      <c r="I1975" s="178">
        <v>930</v>
      </c>
      <c r="J1975" s="19"/>
    </row>
    <row r="1976" spans="1:10" x14ac:dyDescent="0.25">
      <c r="A1976" s="65" t="str">
        <f t="shared" si="30"/>
        <v>Totaal42522G4 (exclusief Den Haag)VrouwTotaalSyriëTotaal</v>
      </c>
      <c r="B1976" s="159" t="s">
        <v>8</v>
      </c>
      <c r="C1976" s="166">
        <v>42522</v>
      </c>
      <c r="D1976" s="159" t="s">
        <v>15</v>
      </c>
      <c r="E1976" s="159" t="s">
        <v>29</v>
      </c>
      <c r="F1976" s="159" t="s">
        <v>8</v>
      </c>
      <c r="G1976" s="159" t="s">
        <v>23</v>
      </c>
      <c r="H1976" s="159" t="s">
        <v>8</v>
      </c>
      <c r="I1976" s="178">
        <v>490</v>
      </c>
      <c r="J1976" s="19"/>
    </row>
    <row r="1977" spans="1:10" x14ac:dyDescent="0.25">
      <c r="A1977" s="65" t="str">
        <f t="shared" si="30"/>
        <v>Totaal42522G4 (exclusief Den Haag)VrouwTotaalSyriëNT2-examen behaald</v>
      </c>
      <c r="B1977" s="159" t="s">
        <v>8</v>
      </c>
      <c r="C1977" s="166">
        <v>42522</v>
      </c>
      <c r="D1977" s="159" t="s">
        <v>15</v>
      </c>
      <c r="E1977" s="159" t="s">
        <v>29</v>
      </c>
      <c r="F1977" s="159" t="s">
        <v>8</v>
      </c>
      <c r="G1977" s="159" t="s">
        <v>23</v>
      </c>
      <c r="H1977" s="159" t="s">
        <v>32</v>
      </c>
      <c r="I1977" s="178">
        <v>10</v>
      </c>
      <c r="J1977" s="19"/>
    </row>
    <row r="1978" spans="1:10" x14ac:dyDescent="0.25">
      <c r="A1978" s="65" t="str">
        <f t="shared" si="30"/>
        <v>Totaal42522G4 (exclusief Den Haag)VrouwTotaalSyriëInburgeringsexamen behaald</v>
      </c>
      <c r="B1978" s="159" t="s">
        <v>8</v>
      </c>
      <c r="C1978" s="166">
        <v>42522</v>
      </c>
      <c r="D1978" s="159" t="s">
        <v>15</v>
      </c>
      <c r="E1978" s="159" t="s">
        <v>29</v>
      </c>
      <c r="F1978" s="159" t="s">
        <v>8</v>
      </c>
      <c r="G1978" s="159" t="s">
        <v>23</v>
      </c>
      <c r="H1978" s="159" t="s">
        <v>33</v>
      </c>
      <c r="I1978" s="178">
        <v>15</v>
      </c>
      <c r="J1978" s="19"/>
    </row>
    <row r="1979" spans="1:10" x14ac:dyDescent="0.25">
      <c r="A1979" s="65" t="str">
        <f t="shared" si="30"/>
        <v>Totaal42522G4 (exclusief Den Haag)VrouwTotaalSyriëHeeft geen examen behaald</v>
      </c>
      <c r="B1979" s="159" t="s">
        <v>8</v>
      </c>
      <c r="C1979" s="166">
        <v>42522</v>
      </c>
      <c r="D1979" s="159" t="s">
        <v>15</v>
      </c>
      <c r="E1979" s="159" t="s">
        <v>29</v>
      </c>
      <c r="F1979" s="159" t="s">
        <v>8</v>
      </c>
      <c r="G1979" s="159" t="s">
        <v>23</v>
      </c>
      <c r="H1979" s="159" t="s">
        <v>34</v>
      </c>
      <c r="I1979" s="178">
        <v>465</v>
      </c>
      <c r="J1979" s="19"/>
    </row>
    <row r="1980" spans="1:10" x14ac:dyDescent="0.25">
      <c r="A1980" s="65" t="str">
        <f t="shared" si="30"/>
        <v>Totaal42522G4 (exclusief Den Haag)VrouwTotaalEritreaTotaal</v>
      </c>
      <c r="B1980" s="159" t="s">
        <v>8</v>
      </c>
      <c r="C1980" s="166">
        <v>42522</v>
      </c>
      <c r="D1980" s="159" t="s">
        <v>15</v>
      </c>
      <c r="E1980" s="159" t="s">
        <v>29</v>
      </c>
      <c r="F1980" s="159" t="s">
        <v>8</v>
      </c>
      <c r="G1980" s="159" t="s">
        <v>24</v>
      </c>
      <c r="H1980" s="159" t="s">
        <v>8</v>
      </c>
      <c r="I1980" s="178">
        <v>220</v>
      </c>
      <c r="J1980" s="19"/>
    </row>
    <row r="1981" spans="1:10" x14ac:dyDescent="0.25">
      <c r="A1981" s="65" t="str">
        <f t="shared" si="30"/>
        <v>Totaal42522G4 (exclusief Den Haag)VrouwTotaalEritreaNT2-examen behaald</v>
      </c>
      <c r="B1981" s="159" t="s">
        <v>8</v>
      </c>
      <c r="C1981" s="166">
        <v>42522</v>
      </c>
      <c r="D1981" s="159" t="s">
        <v>15</v>
      </c>
      <c r="E1981" s="159" t="s">
        <v>29</v>
      </c>
      <c r="F1981" s="159" t="s">
        <v>8</v>
      </c>
      <c r="G1981" s="159" t="s">
        <v>24</v>
      </c>
      <c r="H1981" s="159" t="s">
        <v>32</v>
      </c>
      <c r="I1981" s="178">
        <v>0</v>
      </c>
      <c r="J1981" s="19"/>
    </row>
    <row r="1982" spans="1:10" x14ac:dyDescent="0.25">
      <c r="A1982" s="65" t="str">
        <f t="shared" si="30"/>
        <v>Totaal42522G4 (exclusief Den Haag)VrouwTotaalEritreaInburgeringsexamen behaald</v>
      </c>
      <c r="B1982" s="159" t="s">
        <v>8</v>
      </c>
      <c r="C1982" s="166">
        <v>42522</v>
      </c>
      <c r="D1982" s="159" t="s">
        <v>15</v>
      </c>
      <c r="E1982" s="159" t="s">
        <v>29</v>
      </c>
      <c r="F1982" s="159" t="s">
        <v>8</v>
      </c>
      <c r="G1982" s="159" t="s">
        <v>24</v>
      </c>
      <c r="H1982" s="159" t="s">
        <v>33</v>
      </c>
      <c r="I1982" s="178">
        <v>5</v>
      </c>
      <c r="J1982" s="19"/>
    </row>
    <row r="1983" spans="1:10" x14ac:dyDescent="0.25">
      <c r="A1983" s="65" t="str">
        <f t="shared" si="30"/>
        <v>Totaal42522G4 (exclusief Den Haag)VrouwTotaalEritreaHeeft geen examen behaald</v>
      </c>
      <c r="B1983" s="159" t="s">
        <v>8</v>
      </c>
      <c r="C1983" s="166">
        <v>42522</v>
      </c>
      <c r="D1983" s="159" t="s">
        <v>15</v>
      </c>
      <c r="E1983" s="159" t="s">
        <v>29</v>
      </c>
      <c r="F1983" s="159" t="s">
        <v>8</v>
      </c>
      <c r="G1983" s="159" t="s">
        <v>24</v>
      </c>
      <c r="H1983" s="159" t="s">
        <v>34</v>
      </c>
      <c r="I1983" s="178">
        <v>210</v>
      </c>
      <c r="J1983" s="19"/>
    </row>
    <row r="1984" spans="1:10" x14ac:dyDescent="0.25">
      <c r="A1984" s="65" t="str">
        <f t="shared" si="30"/>
        <v>Totaal42522G4 (exclusief Den Haag)VrouwTotaalOverigTotaal</v>
      </c>
      <c r="B1984" s="159" t="s">
        <v>8</v>
      </c>
      <c r="C1984" s="166">
        <v>42522</v>
      </c>
      <c r="D1984" s="159" t="s">
        <v>15</v>
      </c>
      <c r="E1984" s="159" t="s">
        <v>29</v>
      </c>
      <c r="F1984" s="159" t="s">
        <v>8</v>
      </c>
      <c r="G1984" s="159" t="s">
        <v>25</v>
      </c>
      <c r="H1984" s="159" t="s">
        <v>8</v>
      </c>
      <c r="I1984" s="178">
        <v>295</v>
      </c>
      <c r="J1984" s="19"/>
    </row>
    <row r="1985" spans="1:10" x14ac:dyDescent="0.25">
      <c r="A1985" s="65" t="str">
        <f t="shared" si="30"/>
        <v>Totaal42522G4 (exclusief Den Haag)VrouwTotaalOverigNT2-examen behaald</v>
      </c>
      <c r="B1985" s="159" t="s">
        <v>8</v>
      </c>
      <c r="C1985" s="166">
        <v>42522</v>
      </c>
      <c r="D1985" s="159" t="s">
        <v>15</v>
      </c>
      <c r="E1985" s="159" t="s">
        <v>29</v>
      </c>
      <c r="F1985" s="159" t="s">
        <v>8</v>
      </c>
      <c r="G1985" s="159" t="s">
        <v>25</v>
      </c>
      <c r="H1985" s="159" t="s">
        <v>32</v>
      </c>
      <c r="I1985" s="178">
        <v>10</v>
      </c>
      <c r="J1985" s="19"/>
    </row>
    <row r="1986" spans="1:10" x14ac:dyDescent="0.25">
      <c r="A1986" s="65" t="str">
        <f t="shared" si="30"/>
        <v>Totaal42522G4 (exclusief Den Haag)VrouwTotaalOverigInburgeringsexamen behaald</v>
      </c>
      <c r="B1986" s="159" t="s">
        <v>8</v>
      </c>
      <c r="C1986" s="166">
        <v>42522</v>
      </c>
      <c r="D1986" s="159" t="s">
        <v>15</v>
      </c>
      <c r="E1986" s="159" t="s">
        <v>29</v>
      </c>
      <c r="F1986" s="159" t="s">
        <v>8</v>
      </c>
      <c r="G1986" s="159" t="s">
        <v>25</v>
      </c>
      <c r="H1986" s="159" t="s">
        <v>33</v>
      </c>
      <c r="I1986" s="178">
        <v>35</v>
      </c>
      <c r="J1986" s="19"/>
    </row>
    <row r="1987" spans="1:10" x14ac:dyDescent="0.25">
      <c r="A1987" s="65" t="str">
        <f t="shared" si="30"/>
        <v>Totaal42522G4 (exclusief Den Haag)VrouwTotaalOverigHeeft geen examen behaald</v>
      </c>
      <c r="B1987" s="159" t="s">
        <v>8</v>
      </c>
      <c r="C1987" s="166">
        <v>42522</v>
      </c>
      <c r="D1987" s="159" t="s">
        <v>15</v>
      </c>
      <c r="E1987" s="159" t="s">
        <v>29</v>
      </c>
      <c r="F1987" s="159" t="s">
        <v>8</v>
      </c>
      <c r="G1987" s="159" t="s">
        <v>25</v>
      </c>
      <c r="H1987" s="159" t="s">
        <v>34</v>
      </c>
      <c r="I1987" s="178">
        <v>255</v>
      </c>
      <c r="J1987" s="19"/>
    </row>
    <row r="1988" spans="1:10" x14ac:dyDescent="0.25">
      <c r="A1988" s="65" t="str">
        <f t="shared" si="30"/>
        <v>Totaal42522G4 (exclusief Den Haag)Vrouw0 tot 23 jaarTotaalTotaal</v>
      </c>
      <c r="B1988" s="159" t="s">
        <v>8</v>
      </c>
      <c r="C1988" s="166">
        <v>42522</v>
      </c>
      <c r="D1988" s="159" t="s">
        <v>15</v>
      </c>
      <c r="E1988" s="159" t="s">
        <v>29</v>
      </c>
      <c r="F1988" s="159" t="s">
        <v>26</v>
      </c>
      <c r="G1988" s="159" t="s">
        <v>8</v>
      </c>
      <c r="H1988" s="159" t="s">
        <v>8</v>
      </c>
      <c r="I1988" s="178">
        <v>140</v>
      </c>
      <c r="J1988" s="19"/>
    </row>
    <row r="1989" spans="1:10" x14ac:dyDescent="0.25">
      <c r="A1989" s="65" t="str">
        <f t="shared" ref="A1989:A2052" si="31">B1989&amp;C1989&amp;D1989&amp;E1989&amp;F1989&amp;G1989&amp;H1989</f>
        <v>Totaal42522G4 (exclusief Den Haag)Vrouw0 tot 23 jaarTotaalNT2-examen behaald</v>
      </c>
      <c r="B1989" s="159" t="s">
        <v>8</v>
      </c>
      <c r="C1989" s="166">
        <v>42522</v>
      </c>
      <c r="D1989" s="159" t="s">
        <v>15</v>
      </c>
      <c r="E1989" s="159" t="s">
        <v>29</v>
      </c>
      <c r="F1989" s="159" t="s">
        <v>26</v>
      </c>
      <c r="G1989" s="159" t="s">
        <v>8</v>
      </c>
      <c r="H1989" s="159" t="s">
        <v>32</v>
      </c>
      <c r="I1989" s="178">
        <v>5</v>
      </c>
      <c r="J1989" s="19"/>
    </row>
    <row r="1990" spans="1:10" x14ac:dyDescent="0.25">
      <c r="A1990" s="65" t="str">
        <f t="shared" si="31"/>
        <v>Totaal42522G4 (exclusief Den Haag)Vrouw0 tot 23 jaarTotaalInburgeringsexamen behaald</v>
      </c>
      <c r="B1990" s="159" t="s">
        <v>8</v>
      </c>
      <c r="C1990" s="166">
        <v>42522</v>
      </c>
      <c r="D1990" s="159" t="s">
        <v>15</v>
      </c>
      <c r="E1990" s="159" t="s">
        <v>29</v>
      </c>
      <c r="F1990" s="159" t="s">
        <v>26</v>
      </c>
      <c r="G1990" s="159" t="s">
        <v>8</v>
      </c>
      <c r="H1990" s="159" t="s">
        <v>33</v>
      </c>
      <c r="I1990" s="178">
        <v>10</v>
      </c>
      <c r="J1990" s="19"/>
    </row>
    <row r="1991" spans="1:10" x14ac:dyDescent="0.25">
      <c r="A1991" s="65" t="str">
        <f t="shared" si="31"/>
        <v>Totaal42522G4 (exclusief Den Haag)Vrouw0 tot 23 jaarTotaalHeeft geen examen behaald</v>
      </c>
      <c r="B1991" s="159" t="s">
        <v>8</v>
      </c>
      <c r="C1991" s="166">
        <v>42522</v>
      </c>
      <c r="D1991" s="159" t="s">
        <v>15</v>
      </c>
      <c r="E1991" s="159" t="s">
        <v>29</v>
      </c>
      <c r="F1991" s="159" t="s">
        <v>26</v>
      </c>
      <c r="G1991" s="159" t="s">
        <v>8</v>
      </c>
      <c r="H1991" s="159" t="s">
        <v>34</v>
      </c>
      <c r="I1991" s="178">
        <v>130</v>
      </c>
      <c r="J1991" s="19"/>
    </row>
    <row r="1992" spans="1:10" x14ac:dyDescent="0.25">
      <c r="A1992" s="65" t="str">
        <f t="shared" si="31"/>
        <v>Totaal42522G4 (exclusief Den Haag)Vrouw0 tot 23 jaarSyriëTotaal</v>
      </c>
      <c r="B1992" s="159" t="s">
        <v>8</v>
      </c>
      <c r="C1992" s="166">
        <v>42522</v>
      </c>
      <c r="D1992" s="159" t="s">
        <v>15</v>
      </c>
      <c r="E1992" s="159" t="s">
        <v>29</v>
      </c>
      <c r="F1992" s="159" t="s">
        <v>26</v>
      </c>
      <c r="G1992" s="159" t="s">
        <v>23</v>
      </c>
      <c r="H1992" s="159" t="s">
        <v>8</v>
      </c>
      <c r="I1992" s="178">
        <v>70</v>
      </c>
      <c r="J1992" s="19"/>
    </row>
    <row r="1993" spans="1:10" x14ac:dyDescent="0.25">
      <c r="A1993" s="65" t="str">
        <f t="shared" si="31"/>
        <v>Totaal42522G4 (exclusief Den Haag)Vrouw0 tot 23 jaarSyriëNT2-examen behaald</v>
      </c>
      <c r="B1993" s="159" t="s">
        <v>8</v>
      </c>
      <c r="C1993" s="166">
        <v>42522</v>
      </c>
      <c r="D1993" s="159" t="s">
        <v>15</v>
      </c>
      <c r="E1993" s="159" t="s">
        <v>29</v>
      </c>
      <c r="F1993" s="159" t="s">
        <v>26</v>
      </c>
      <c r="G1993" s="159" t="s">
        <v>23</v>
      </c>
      <c r="H1993" s="159" t="s">
        <v>32</v>
      </c>
      <c r="I1993" s="178">
        <v>5</v>
      </c>
      <c r="J1993" s="19"/>
    </row>
    <row r="1994" spans="1:10" x14ac:dyDescent="0.25">
      <c r="A1994" s="65" t="str">
        <f t="shared" si="31"/>
        <v>Totaal42522G4 (exclusief Den Haag)Vrouw0 tot 23 jaarSyriëInburgeringsexamen behaald</v>
      </c>
      <c r="B1994" s="159" t="s">
        <v>8</v>
      </c>
      <c r="C1994" s="166">
        <v>42522</v>
      </c>
      <c r="D1994" s="159" t="s">
        <v>15</v>
      </c>
      <c r="E1994" s="159" t="s">
        <v>29</v>
      </c>
      <c r="F1994" s="159" t="s">
        <v>26</v>
      </c>
      <c r="G1994" s="159" t="s">
        <v>23</v>
      </c>
      <c r="H1994" s="159" t="s">
        <v>33</v>
      </c>
      <c r="I1994" s="178">
        <v>0</v>
      </c>
      <c r="J1994" s="19"/>
    </row>
    <row r="1995" spans="1:10" x14ac:dyDescent="0.25">
      <c r="A1995" s="65" t="str">
        <f t="shared" si="31"/>
        <v>Totaal42522G4 (exclusief Den Haag)Vrouw0 tot 23 jaarSyriëHeeft geen examen behaald</v>
      </c>
      <c r="B1995" s="159" t="s">
        <v>8</v>
      </c>
      <c r="C1995" s="166">
        <v>42522</v>
      </c>
      <c r="D1995" s="159" t="s">
        <v>15</v>
      </c>
      <c r="E1995" s="159" t="s">
        <v>29</v>
      </c>
      <c r="F1995" s="159" t="s">
        <v>26</v>
      </c>
      <c r="G1995" s="159" t="s">
        <v>23</v>
      </c>
      <c r="H1995" s="159" t="s">
        <v>34</v>
      </c>
      <c r="I1995" s="178">
        <v>65</v>
      </c>
      <c r="J1995" s="19"/>
    </row>
    <row r="1996" spans="1:10" x14ac:dyDescent="0.25">
      <c r="A1996" s="65" t="str">
        <f t="shared" si="31"/>
        <v>Totaal42522G4 (exclusief Den Haag)Vrouw0 tot 23 jaarEritreaTotaal</v>
      </c>
      <c r="B1996" s="159" t="s">
        <v>8</v>
      </c>
      <c r="C1996" s="166">
        <v>42522</v>
      </c>
      <c r="D1996" s="159" t="s">
        <v>15</v>
      </c>
      <c r="E1996" s="159" t="s">
        <v>29</v>
      </c>
      <c r="F1996" s="159" t="s">
        <v>26</v>
      </c>
      <c r="G1996" s="159" t="s">
        <v>24</v>
      </c>
      <c r="H1996" s="159" t="s">
        <v>8</v>
      </c>
      <c r="I1996" s="178">
        <v>35</v>
      </c>
      <c r="J1996" s="19"/>
    </row>
    <row r="1997" spans="1:10" x14ac:dyDescent="0.25">
      <c r="A1997" s="65" t="str">
        <f t="shared" si="31"/>
        <v>Totaal42522G4 (exclusief Den Haag)Vrouw0 tot 23 jaarEritreaNT2-examen behaald</v>
      </c>
      <c r="B1997" s="159" t="s">
        <v>8</v>
      </c>
      <c r="C1997" s="166">
        <v>42522</v>
      </c>
      <c r="D1997" s="159" t="s">
        <v>15</v>
      </c>
      <c r="E1997" s="159" t="s">
        <v>29</v>
      </c>
      <c r="F1997" s="159" t="s">
        <v>26</v>
      </c>
      <c r="G1997" s="159" t="s">
        <v>24</v>
      </c>
      <c r="H1997" s="159" t="s">
        <v>32</v>
      </c>
      <c r="I1997" s="178">
        <v>0</v>
      </c>
      <c r="J1997" s="19"/>
    </row>
    <row r="1998" spans="1:10" x14ac:dyDescent="0.25">
      <c r="A1998" s="65" t="str">
        <f t="shared" si="31"/>
        <v>Totaal42522G4 (exclusief Den Haag)Vrouw0 tot 23 jaarEritreaInburgeringsexamen behaald</v>
      </c>
      <c r="B1998" s="159" t="s">
        <v>8</v>
      </c>
      <c r="C1998" s="166">
        <v>42522</v>
      </c>
      <c r="D1998" s="159" t="s">
        <v>15</v>
      </c>
      <c r="E1998" s="159" t="s">
        <v>29</v>
      </c>
      <c r="F1998" s="159" t="s">
        <v>26</v>
      </c>
      <c r="G1998" s="159" t="s">
        <v>24</v>
      </c>
      <c r="H1998" s="159" t="s">
        <v>33</v>
      </c>
      <c r="I1998" s="178">
        <v>0</v>
      </c>
      <c r="J1998" s="19"/>
    </row>
    <row r="1999" spans="1:10" x14ac:dyDescent="0.25">
      <c r="A1999" s="65" t="str">
        <f t="shared" si="31"/>
        <v>Totaal42522G4 (exclusief Den Haag)Vrouw0 tot 23 jaarEritreaHeeft geen examen behaald</v>
      </c>
      <c r="B1999" s="159" t="s">
        <v>8</v>
      </c>
      <c r="C1999" s="166">
        <v>42522</v>
      </c>
      <c r="D1999" s="159" t="s">
        <v>15</v>
      </c>
      <c r="E1999" s="159" t="s">
        <v>29</v>
      </c>
      <c r="F1999" s="159" t="s">
        <v>26</v>
      </c>
      <c r="G1999" s="159" t="s">
        <v>24</v>
      </c>
      <c r="H1999" s="159" t="s">
        <v>34</v>
      </c>
      <c r="I1999" s="178">
        <v>35</v>
      </c>
      <c r="J1999" s="19"/>
    </row>
    <row r="2000" spans="1:10" x14ac:dyDescent="0.25">
      <c r="A2000" s="65" t="str">
        <f t="shared" si="31"/>
        <v>Totaal42522G4 (exclusief Den Haag)Vrouw0 tot 23 jaarOverigTotaal</v>
      </c>
      <c r="B2000" s="159" t="s">
        <v>8</v>
      </c>
      <c r="C2000" s="166">
        <v>42522</v>
      </c>
      <c r="D2000" s="159" t="s">
        <v>15</v>
      </c>
      <c r="E2000" s="159" t="s">
        <v>29</v>
      </c>
      <c r="F2000" s="159" t="s">
        <v>26</v>
      </c>
      <c r="G2000" s="159" t="s">
        <v>25</v>
      </c>
      <c r="H2000" s="159" t="s">
        <v>8</v>
      </c>
      <c r="I2000" s="178">
        <v>35</v>
      </c>
      <c r="J2000" s="19"/>
    </row>
    <row r="2001" spans="1:10" x14ac:dyDescent="0.25">
      <c r="A2001" s="65" t="str">
        <f t="shared" si="31"/>
        <v>Totaal42522G4 (exclusief Den Haag)Vrouw0 tot 23 jaarOverigNT2-examen behaald</v>
      </c>
      <c r="B2001" s="159" t="s">
        <v>8</v>
      </c>
      <c r="C2001" s="166">
        <v>42522</v>
      </c>
      <c r="D2001" s="159" t="s">
        <v>15</v>
      </c>
      <c r="E2001" s="159" t="s">
        <v>29</v>
      </c>
      <c r="F2001" s="159" t="s">
        <v>26</v>
      </c>
      <c r="G2001" s="159" t="s">
        <v>25</v>
      </c>
      <c r="H2001" s="159" t="s">
        <v>32</v>
      </c>
      <c r="I2001" s="178">
        <v>0</v>
      </c>
      <c r="J2001" s="19"/>
    </row>
    <row r="2002" spans="1:10" x14ac:dyDescent="0.25">
      <c r="A2002" s="65" t="str">
        <f t="shared" si="31"/>
        <v>Totaal42522G4 (exclusief Den Haag)Vrouw0 tot 23 jaarOverigInburgeringsexamen behaald</v>
      </c>
      <c r="B2002" s="159" t="s">
        <v>8</v>
      </c>
      <c r="C2002" s="166">
        <v>42522</v>
      </c>
      <c r="D2002" s="159" t="s">
        <v>15</v>
      </c>
      <c r="E2002" s="159" t="s">
        <v>29</v>
      </c>
      <c r="F2002" s="159" t="s">
        <v>26</v>
      </c>
      <c r="G2002" s="159" t="s">
        <v>25</v>
      </c>
      <c r="H2002" s="159" t="s">
        <v>33</v>
      </c>
      <c r="I2002" s="178">
        <v>5</v>
      </c>
      <c r="J2002" s="19"/>
    </row>
    <row r="2003" spans="1:10" x14ac:dyDescent="0.25">
      <c r="A2003" s="65" t="str">
        <f t="shared" si="31"/>
        <v>Totaal42522G4 (exclusief Den Haag)Vrouw0 tot 23 jaarOverigHeeft geen examen behaald</v>
      </c>
      <c r="B2003" s="159" t="s">
        <v>8</v>
      </c>
      <c r="C2003" s="166">
        <v>42522</v>
      </c>
      <c r="D2003" s="159" t="s">
        <v>15</v>
      </c>
      <c r="E2003" s="159" t="s">
        <v>29</v>
      </c>
      <c r="F2003" s="159" t="s">
        <v>26</v>
      </c>
      <c r="G2003" s="159" t="s">
        <v>25</v>
      </c>
      <c r="H2003" s="159" t="s">
        <v>34</v>
      </c>
      <c r="I2003" s="178">
        <v>30</v>
      </c>
      <c r="J2003" s="19"/>
    </row>
    <row r="2004" spans="1:10" x14ac:dyDescent="0.25">
      <c r="A2004" s="65" t="str">
        <f t="shared" si="31"/>
        <v>Totaal42522G4 (exclusief Den Haag)Vrouw23 jaar of ouderTotaalTotaal</v>
      </c>
      <c r="B2004" s="159" t="s">
        <v>8</v>
      </c>
      <c r="C2004" s="166">
        <v>42522</v>
      </c>
      <c r="D2004" s="159" t="s">
        <v>15</v>
      </c>
      <c r="E2004" s="159" t="s">
        <v>29</v>
      </c>
      <c r="F2004" s="159" t="s">
        <v>27</v>
      </c>
      <c r="G2004" s="159" t="s">
        <v>8</v>
      </c>
      <c r="H2004" s="159" t="s">
        <v>8</v>
      </c>
      <c r="I2004" s="178">
        <v>860</v>
      </c>
      <c r="J2004" s="19"/>
    </row>
    <row r="2005" spans="1:10" x14ac:dyDescent="0.25">
      <c r="A2005" s="65" t="str">
        <f t="shared" si="31"/>
        <v>Totaal42522G4 (exclusief Den Haag)Vrouw23 jaar of ouderTotaalNT2-examen behaald</v>
      </c>
      <c r="B2005" s="159" t="s">
        <v>8</v>
      </c>
      <c r="C2005" s="166">
        <v>42522</v>
      </c>
      <c r="D2005" s="159" t="s">
        <v>15</v>
      </c>
      <c r="E2005" s="159" t="s">
        <v>29</v>
      </c>
      <c r="F2005" s="159" t="s">
        <v>27</v>
      </c>
      <c r="G2005" s="159" t="s">
        <v>8</v>
      </c>
      <c r="H2005" s="159" t="s">
        <v>32</v>
      </c>
      <c r="I2005" s="178">
        <v>15</v>
      </c>
      <c r="J2005" s="19"/>
    </row>
    <row r="2006" spans="1:10" x14ac:dyDescent="0.25">
      <c r="A2006" s="65" t="str">
        <f t="shared" si="31"/>
        <v>Totaal42522G4 (exclusief Den Haag)Vrouw23 jaar of ouderTotaalInburgeringsexamen behaald</v>
      </c>
      <c r="B2006" s="159" t="s">
        <v>8</v>
      </c>
      <c r="C2006" s="166">
        <v>42522</v>
      </c>
      <c r="D2006" s="159" t="s">
        <v>15</v>
      </c>
      <c r="E2006" s="159" t="s">
        <v>29</v>
      </c>
      <c r="F2006" s="159" t="s">
        <v>27</v>
      </c>
      <c r="G2006" s="159" t="s">
        <v>8</v>
      </c>
      <c r="H2006" s="159" t="s">
        <v>33</v>
      </c>
      <c r="I2006" s="178">
        <v>45</v>
      </c>
      <c r="J2006" s="19"/>
    </row>
    <row r="2007" spans="1:10" x14ac:dyDescent="0.25">
      <c r="A2007" s="65" t="str">
        <f t="shared" si="31"/>
        <v>Totaal42522G4 (exclusief Den Haag)Vrouw23 jaar of ouderTotaalHeeft geen examen behaald</v>
      </c>
      <c r="B2007" s="159" t="s">
        <v>8</v>
      </c>
      <c r="C2007" s="166">
        <v>42522</v>
      </c>
      <c r="D2007" s="159" t="s">
        <v>15</v>
      </c>
      <c r="E2007" s="159" t="s">
        <v>29</v>
      </c>
      <c r="F2007" s="159" t="s">
        <v>27</v>
      </c>
      <c r="G2007" s="159" t="s">
        <v>8</v>
      </c>
      <c r="H2007" s="159" t="s">
        <v>34</v>
      </c>
      <c r="I2007" s="178">
        <v>800</v>
      </c>
      <c r="J2007" s="19"/>
    </row>
    <row r="2008" spans="1:10" x14ac:dyDescent="0.25">
      <c r="A2008" s="65" t="str">
        <f t="shared" si="31"/>
        <v>Totaal42522G4 (exclusief Den Haag)Vrouw23 jaar of ouderSyriëTotaal</v>
      </c>
      <c r="B2008" s="159" t="s">
        <v>8</v>
      </c>
      <c r="C2008" s="166">
        <v>42522</v>
      </c>
      <c r="D2008" s="159" t="s">
        <v>15</v>
      </c>
      <c r="E2008" s="159" t="s">
        <v>29</v>
      </c>
      <c r="F2008" s="159" t="s">
        <v>27</v>
      </c>
      <c r="G2008" s="159" t="s">
        <v>23</v>
      </c>
      <c r="H2008" s="159" t="s">
        <v>8</v>
      </c>
      <c r="I2008" s="178">
        <v>415</v>
      </c>
      <c r="J2008" s="19"/>
    </row>
    <row r="2009" spans="1:10" x14ac:dyDescent="0.25">
      <c r="A2009" s="65" t="str">
        <f t="shared" si="31"/>
        <v>Totaal42522G4 (exclusief Den Haag)Vrouw23 jaar of ouderSyriëNT2-examen behaald</v>
      </c>
      <c r="B2009" s="159" t="s">
        <v>8</v>
      </c>
      <c r="C2009" s="166">
        <v>42522</v>
      </c>
      <c r="D2009" s="159" t="s">
        <v>15</v>
      </c>
      <c r="E2009" s="159" t="s">
        <v>29</v>
      </c>
      <c r="F2009" s="159" t="s">
        <v>27</v>
      </c>
      <c r="G2009" s="159" t="s">
        <v>23</v>
      </c>
      <c r="H2009" s="159" t="s">
        <v>32</v>
      </c>
      <c r="I2009" s="178">
        <v>5</v>
      </c>
      <c r="J2009" s="19"/>
    </row>
    <row r="2010" spans="1:10" x14ac:dyDescent="0.25">
      <c r="A2010" s="65" t="str">
        <f t="shared" si="31"/>
        <v>Totaal42522G4 (exclusief Den Haag)Vrouw23 jaar of ouderSyriëInburgeringsexamen behaald</v>
      </c>
      <c r="B2010" s="159" t="s">
        <v>8</v>
      </c>
      <c r="C2010" s="166">
        <v>42522</v>
      </c>
      <c r="D2010" s="159" t="s">
        <v>15</v>
      </c>
      <c r="E2010" s="159" t="s">
        <v>29</v>
      </c>
      <c r="F2010" s="159" t="s">
        <v>27</v>
      </c>
      <c r="G2010" s="159" t="s">
        <v>23</v>
      </c>
      <c r="H2010" s="159" t="s">
        <v>33</v>
      </c>
      <c r="I2010" s="178">
        <v>15</v>
      </c>
      <c r="J2010" s="19"/>
    </row>
    <row r="2011" spans="1:10" x14ac:dyDescent="0.25">
      <c r="A2011" s="65" t="str">
        <f t="shared" si="31"/>
        <v>Totaal42522G4 (exclusief Den Haag)Vrouw23 jaar of ouderSyriëHeeft geen examen behaald</v>
      </c>
      <c r="B2011" s="159" t="s">
        <v>8</v>
      </c>
      <c r="C2011" s="166">
        <v>42522</v>
      </c>
      <c r="D2011" s="159" t="s">
        <v>15</v>
      </c>
      <c r="E2011" s="159" t="s">
        <v>29</v>
      </c>
      <c r="F2011" s="159" t="s">
        <v>27</v>
      </c>
      <c r="G2011" s="159" t="s">
        <v>23</v>
      </c>
      <c r="H2011" s="159" t="s">
        <v>34</v>
      </c>
      <c r="I2011" s="178">
        <v>395</v>
      </c>
      <c r="J2011" s="19"/>
    </row>
    <row r="2012" spans="1:10" x14ac:dyDescent="0.25">
      <c r="A2012" s="65" t="str">
        <f t="shared" si="31"/>
        <v>Totaal42522G4 (exclusief Den Haag)Vrouw23 jaar of ouderEritreaTotaal</v>
      </c>
      <c r="B2012" s="159" t="s">
        <v>8</v>
      </c>
      <c r="C2012" s="166">
        <v>42522</v>
      </c>
      <c r="D2012" s="159" t="s">
        <v>15</v>
      </c>
      <c r="E2012" s="159" t="s">
        <v>29</v>
      </c>
      <c r="F2012" s="159" t="s">
        <v>27</v>
      </c>
      <c r="G2012" s="159" t="s">
        <v>24</v>
      </c>
      <c r="H2012" s="159" t="s">
        <v>8</v>
      </c>
      <c r="I2012" s="178">
        <v>185</v>
      </c>
      <c r="J2012" s="19"/>
    </row>
    <row r="2013" spans="1:10" x14ac:dyDescent="0.25">
      <c r="A2013" s="65" t="str">
        <f t="shared" si="31"/>
        <v>Totaal42522G4 (exclusief Den Haag)Vrouw23 jaar of ouderEritreaNT2-examen behaald</v>
      </c>
      <c r="B2013" s="159" t="s">
        <v>8</v>
      </c>
      <c r="C2013" s="166">
        <v>42522</v>
      </c>
      <c r="D2013" s="159" t="s">
        <v>15</v>
      </c>
      <c r="E2013" s="159" t="s">
        <v>29</v>
      </c>
      <c r="F2013" s="159" t="s">
        <v>27</v>
      </c>
      <c r="G2013" s="159" t="s">
        <v>24</v>
      </c>
      <c r="H2013" s="159" t="s">
        <v>32</v>
      </c>
      <c r="I2013" s="178">
        <v>0</v>
      </c>
      <c r="J2013" s="19"/>
    </row>
    <row r="2014" spans="1:10" x14ac:dyDescent="0.25">
      <c r="A2014" s="65" t="str">
        <f t="shared" si="31"/>
        <v>Totaal42522G4 (exclusief Den Haag)Vrouw23 jaar of ouderEritreaInburgeringsexamen behaald</v>
      </c>
      <c r="B2014" s="159" t="s">
        <v>8</v>
      </c>
      <c r="C2014" s="166">
        <v>42522</v>
      </c>
      <c r="D2014" s="159" t="s">
        <v>15</v>
      </c>
      <c r="E2014" s="159" t="s">
        <v>29</v>
      </c>
      <c r="F2014" s="159" t="s">
        <v>27</v>
      </c>
      <c r="G2014" s="159" t="s">
        <v>24</v>
      </c>
      <c r="H2014" s="159" t="s">
        <v>33</v>
      </c>
      <c r="I2014" s="178">
        <v>5</v>
      </c>
      <c r="J2014" s="19"/>
    </row>
    <row r="2015" spans="1:10" x14ac:dyDescent="0.25">
      <c r="A2015" s="65" t="str">
        <f t="shared" si="31"/>
        <v>Totaal42522G4 (exclusief Den Haag)Vrouw23 jaar of ouderEritreaHeeft geen examen behaald</v>
      </c>
      <c r="B2015" s="159" t="s">
        <v>8</v>
      </c>
      <c r="C2015" s="166">
        <v>42522</v>
      </c>
      <c r="D2015" s="159" t="s">
        <v>15</v>
      </c>
      <c r="E2015" s="159" t="s">
        <v>29</v>
      </c>
      <c r="F2015" s="159" t="s">
        <v>27</v>
      </c>
      <c r="G2015" s="159" t="s">
        <v>24</v>
      </c>
      <c r="H2015" s="159" t="s">
        <v>34</v>
      </c>
      <c r="I2015" s="178">
        <v>180</v>
      </c>
      <c r="J2015" s="19"/>
    </row>
    <row r="2016" spans="1:10" x14ac:dyDescent="0.25">
      <c r="A2016" s="65" t="str">
        <f t="shared" si="31"/>
        <v>Totaal42522G4 (exclusief Den Haag)Vrouw23 jaar of ouderOverigTotaal</v>
      </c>
      <c r="B2016" s="159" t="s">
        <v>8</v>
      </c>
      <c r="C2016" s="166">
        <v>42522</v>
      </c>
      <c r="D2016" s="159" t="s">
        <v>15</v>
      </c>
      <c r="E2016" s="159" t="s">
        <v>29</v>
      </c>
      <c r="F2016" s="159" t="s">
        <v>27</v>
      </c>
      <c r="G2016" s="159" t="s">
        <v>25</v>
      </c>
      <c r="H2016" s="159" t="s">
        <v>8</v>
      </c>
      <c r="I2016" s="178">
        <v>260</v>
      </c>
      <c r="J2016" s="19"/>
    </row>
    <row r="2017" spans="1:10" x14ac:dyDescent="0.25">
      <c r="A2017" s="65" t="str">
        <f t="shared" si="31"/>
        <v>Totaal42522G4 (exclusief Den Haag)Vrouw23 jaar of ouderOverigNT2-examen behaald</v>
      </c>
      <c r="B2017" s="159" t="s">
        <v>8</v>
      </c>
      <c r="C2017" s="166">
        <v>42522</v>
      </c>
      <c r="D2017" s="159" t="s">
        <v>15</v>
      </c>
      <c r="E2017" s="159" t="s">
        <v>29</v>
      </c>
      <c r="F2017" s="159" t="s">
        <v>27</v>
      </c>
      <c r="G2017" s="159" t="s">
        <v>25</v>
      </c>
      <c r="H2017" s="159" t="s">
        <v>32</v>
      </c>
      <c r="I2017" s="178">
        <v>5</v>
      </c>
      <c r="J2017" s="19"/>
    </row>
    <row r="2018" spans="1:10" x14ac:dyDescent="0.25">
      <c r="A2018" s="65" t="str">
        <f t="shared" si="31"/>
        <v>Totaal42522G4 (exclusief Den Haag)Vrouw23 jaar of ouderOverigInburgeringsexamen behaald</v>
      </c>
      <c r="B2018" s="159" t="s">
        <v>8</v>
      </c>
      <c r="C2018" s="166">
        <v>42522</v>
      </c>
      <c r="D2018" s="159" t="s">
        <v>15</v>
      </c>
      <c r="E2018" s="159" t="s">
        <v>29</v>
      </c>
      <c r="F2018" s="159" t="s">
        <v>27</v>
      </c>
      <c r="G2018" s="159" t="s">
        <v>25</v>
      </c>
      <c r="H2018" s="159" t="s">
        <v>33</v>
      </c>
      <c r="I2018" s="178">
        <v>30</v>
      </c>
      <c r="J2018" s="19"/>
    </row>
    <row r="2019" spans="1:10" x14ac:dyDescent="0.25">
      <c r="A2019" s="65" t="str">
        <f t="shared" si="31"/>
        <v>Totaal42522G4 (exclusief Den Haag)Vrouw23 jaar of ouderOverigHeeft geen examen behaald</v>
      </c>
      <c r="B2019" s="159" t="s">
        <v>8</v>
      </c>
      <c r="C2019" s="166">
        <v>42522</v>
      </c>
      <c r="D2019" s="159" t="s">
        <v>15</v>
      </c>
      <c r="E2019" s="159" t="s">
        <v>29</v>
      </c>
      <c r="F2019" s="159" t="s">
        <v>27</v>
      </c>
      <c r="G2019" s="159" t="s">
        <v>25</v>
      </c>
      <c r="H2019" s="159" t="s">
        <v>34</v>
      </c>
      <c r="I2019" s="178">
        <v>225</v>
      </c>
      <c r="J2019" s="19"/>
    </row>
    <row r="2020" spans="1:10" x14ac:dyDescent="0.25">
      <c r="A2020" s="65" t="str">
        <f t="shared" si="31"/>
        <v>Totaal42887Den HaagTotaalTotaalTotaalTotaal</v>
      </c>
      <c r="B2020" s="159" t="s">
        <v>8</v>
      </c>
      <c r="C2020" s="166">
        <v>42887</v>
      </c>
      <c r="D2020" s="159" t="s">
        <v>7</v>
      </c>
      <c r="E2020" s="159" t="s">
        <v>8</v>
      </c>
      <c r="F2020" s="159" t="s">
        <v>8</v>
      </c>
      <c r="G2020" s="159" t="s">
        <v>8</v>
      </c>
      <c r="H2020" s="159" t="s">
        <v>8</v>
      </c>
      <c r="I2020" s="178">
        <v>1400</v>
      </c>
      <c r="J2020" s="19"/>
    </row>
    <row r="2021" spans="1:10" x14ac:dyDescent="0.25">
      <c r="A2021" s="65" t="str">
        <f t="shared" si="31"/>
        <v>Totaal42887Den HaagTotaalTotaalTotaalNT2-examen behaald</v>
      </c>
      <c r="B2021" s="159" t="s">
        <v>8</v>
      </c>
      <c r="C2021" s="166">
        <v>42887</v>
      </c>
      <c r="D2021" s="159" t="s">
        <v>7</v>
      </c>
      <c r="E2021" s="159" t="s">
        <v>8</v>
      </c>
      <c r="F2021" s="159" t="s">
        <v>8</v>
      </c>
      <c r="G2021" s="159" t="s">
        <v>8</v>
      </c>
      <c r="H2021" s="159" t="s">
        <v>32</v>
      </c>
      <c r="I2021" s="178">
        <v>15</v>
      </c>
      <c r="J2021" s="19"/>
    </row>
    <row r="2022" spans="1:10" x14ac:dyDescent="0.25">
      <c r="A2022" s="65" t="str">
        <f t="shared" si="31"/>
        <v>Totaal42887Den HaagTotaalTotaalTotaalInburgeringsexamen behaald</v>
      </c>
      <c r="B2022" s="159" t="s">
        <v>8</v>
      </c>
      <c r="C2022" s="166">
        <v>42887</v>
      </c>
      <c r="D2022" s="159" t="s">
        <v>7</v>
      </c>
      <c r="E2022" s="159" t="s">
        <v>8</v>
      </c>
      <c r="F2022" s="159" t="s">
        <v>8</v>
      </c>
      <c r="G2022" s="159" t="s">
        <v>8</v>
      </c>
      <c r="H2022" s="159" t="s">
        <v>33</v>
      </c>
      <c r="I2022" s="178">
        <v>55</v>
      </c>
      <c r="J2022" s="19"/>
    </row>
    <row r="2023" spans="1:10" x14ac:dyDescent="0.25">
      <c r="A2023" s="65" t="str">
        <f t="shared" si="31"/>
        <v>Totaal42887Den HaagTotaalTotaalTotaalHeeft geen examen behaald</v>
      </c>
      <c r="B2023" s="159" t="s">
        <v>8</v>
      </c>
      <c r="C2023" s="166">
        <v>42887</v>
      </c>
      <c r="D2023" s="159" t="s">
        <v>7</v>
      </c>
      <c r="E2023" s="159" t="s">
        <v>8</v>
      </c>
      <c r="F2023" s="159" t="s">
        <v>8</v>
      </c>
      <c r="G2023" s="159" t="s">
        <v>8</v>
      </c>
      <c r="H2023" s="159" t="s">
        <v>34</v>
      </c>
      <c r="I2023" s="178">
        <v>1330</v>
      </c>
      <c r="J2023" s="19"/>
    </row>
    <row r="2024" spans="1:10" x14ac:dyDescent="0.25">
      <c r="A2024" s="65" t="str">
        <f t="shared" si="31"/>
        <v>Totaal42887Den HaagTotaalTotaalSyriëTotaal</v>
      </c>
      <c r="B2024" s="159" t="s">
        <v>8</v>
      </c>
      <c r="C2024" s="166">
        <v>42887</v>
      </c>
      <c r="D2024" s="159" t="s">
        <v>7</v>
      </c>
      <c r="E2024" s="159" t="s">
        <v>8</v>
      </c>
      <c r="F2024" s="159" t="s">
        <v>8</v>
      </c>
      <c r="G2024" s="159" t="s">
        <v>23</v>
      </c>
      <c r="H2024" s="159" t="s">
        <v>8</v>
      </c>
      <c r="I2024" s="178">
        <v>605</v>
      </c>
      <c r="J2024" s="19"/>
    </row>
    <row r="2025" spans="1:10" x14ac:dyDescent="0.25">
      <c r="A2025" s="65" t="str">
        <f t="shared" si="31"/>
        <v>Totaal42887Den HaagTotaalTotaalSyriëNT2-examen behaald</v>
      </c>
      <c r="B2025" s="159" t="s">
        <v>8</v>
      </c>
      <c r="C2025" s="166">
        <v>42887</v>
      </c>
      <c r="D2025" s="159" t="s">
        <v>7</v>
      </c>
      <c r="E2025" s="159" t="s">
        <v>8</v>
      </c>
      <c r="F2025" s="159" t="s">
        <v>8</v>
      </c>
      <c r="G2025" s="159" t="s">
        <v>23</v>
      </c>
      <c r="H2025" s="159" t="s">
        <v>32</v>
      </c>
      <c r="I2025" s="178">
        <v>10</v>
      </c>
      <c r="J2025" s="19"/>
    </row>
    <row r="2026" spans="1:10" x14ac:dyDescent="0.25">
      <c r="A2026" s="65" t="str">
        <f t="shared" si="31"/>
        <v>Totaal42887Den HaagTotaalTotaalSyriëInburgeringsexamen behaald</v>
      </c>
      <c r="B2026" s="159" t="s">
        <v>8</v>
      </c>
      <c r="C2026" s="166">
        <v>42887</v>
      </c>
      <c r="D2026" s="159" t="s">
        <v>7</v>
      </c>
      <c r="E2026" s="159" t="s">
        <v>8</v>
      </c>
      <c r="F2026" s="159" t="s">
        <v>8</v>
      </c>
      <c r="G2026" s="159" t="s">
        <v>23</v>
      </c>
      <c r="H2026" s="159" t="s">
        <v>33</v>
      </c>
      <c r="I2026" s="178">
        <v>25</v>
      </c>
      <c r="J2026" s="19"/>
    </row>
    <row r="2027" spans="1:10" x14ac:dyDescent="0.25">
      <c r="A2027" s="65" t="str">
        <f t="shared" si="31"/>
        <v>Totaal42887Den HaagTotaalTotaalSyriëHeeft geen examen behaald</v>
      </c>
      <c r="B2027" s="159" t="s">
        <v>8</v>
      </c>
      <c r="C2027" s="166">
        <v>42887</v>
      </c>
      <c r="D2027" s="159" t="s">
        <v>7</v>
      </c>
      <c r="E2027" s="159" t="s">
        <v>8</v>
      </c>
      <c r="F2027" s="159" t="s">
        <v>8</v>
      </c>
      <c r="G2027" s="159" t="s">
        <v>23</v>
      </c>
      <c r="H2027" s="159" t="s">
        <v>34</v>
      </c>
      <c r="I2027" s="178">
        <v>570</v>
      </c>
      <c r="J2027" s="19"/>
    </row>
    <row r="2028" spans="1:10" x14ac:dyDescent="0.25">
      <c r="A2028" s="65" t="str">
        <f t="shared" si="31"/>
        <v>Totaal42887Den HaagTotaalTotaalEritreaTotaal</v>
      </c>
      <c r="B2028" s="159" t="s">
        <v>8</v>
      </c>
      <c r="C2028" s="166">
        <v>42887</v>
      </c>
      <c r="D2028" s="159" t="s">
        <v>7</v>
      </c>
      <c r="E2028" s="159" t="s">
        <v>8</v>
      </c>
      <c r="F2028" s="159" t="s">
        <v>8</v>
      </c>
      <c r="G2028" s="159" t="s">
        <v>24</v>
      </c>
      <c r="H2028" s="159" t="s">
        <v>8</v>
      </c>
      <c r="I2028" s="178">
        <v>550</v>
      </c>
      <c r="J2028" s="19"/>
    </row>
    <row r="2029" spans="1:10" x14ac:dyDescent="0.25">
      <c r="A2029" s="65" t="str">
        <f t="shared" si="31"/>
        <v>Totaal42887Den HaagTotaalTotaalEritreaNT2-examen behaald</v>
      </c>
      <c r="B2029" s="159" t="s">
        <v>8</v>
      </c>
      <c r="C2029" s="166">
        <v>42887</v>
      </c>
      <c r="D2029" s="159" t="s">
        <v>7</v>
      </c>
      <c r="E2029" s="159" t="s">
        <v>8</v>
      </c>
      <c r="F2029" s="159" t="s">
        <v>8</v>
      </c>
      <c r="G2029" s="159" t="s">
        <v>24</v>
      </c>
      <c r="H2029" s="159" t="s">
        <v>32</v>
      </c>
      <c r="I2029" s="178">
        <v>0</v>
      </c>
      <c r="J2029" s="19"/>
    </row>
    <row r="2030" spans="1:10" x14ac:dyDescent="0.25">
      <c r="A2030" s="65" t="str">
        <f t="shared" si="31"/>
        <v>Totaal42887Den HaagTotaalTotaalEritreaInburgeringsexamen behaald</v>
      </c>
      <c r="B2030" s="159" t="s">
        <v>8</v>
      </c>
      <c r="C2030" s="166">
        <v>42887</v>
      </c>
      <c r="D2030" s="159" t="s">
        <v>7</v>
      </c>
      <c r="E2030" s="159" t="s">
        <v>8</v>
      </c>
      <c r="F2030" s="159" t="s">
        <v>8</v>
      </c>
      <c r="G2030" s="159" t="s">
        <v>24</v>
      </c>
      <c r="H2030" s="159" t="s">
        <v>33</v>
      </c>
      <c r="I2030" s="178">
        <v>10</v>
      </c>
      <c r="J2030" s="19"/>
    </row>
    <row r="2031" spans="1:10" x14ac:dyDescent="0.25">
      <c r="A2031" s="65" t="str">
        <f t="shared" si="31"/>
        <v>Totaal42887Den HaagTotaalTotaalEritreaHeeft geen examen behaald</v>
      </c>
      <c r="B2031" s="159" t="s">
        <v>8</v>
      </c>
      <c r="C2031" s="166">
        <v>42887</v>
      </c>
      <c r="D2031" s="159" t="s">
        <v>7</v>
      </c>
      <c r="E2031" s="159" t="s">
        <v>8</v>
      </c>
      <c r="F2031" s="159" t="s">
        <v>8</v>
      </c>
      <c r="G2031" s="159" t="s">
        <v>24</v>
      </c>
      <c r="H2031" s="159" t="s">
        <v>34</v>
      </c>
      <c r="I2031" s="178">
        <v>540</v>
      </c>
      <c r="J2031" s="19"/>
    </row>
    <row r="2032" spans="1:10" x14ac:dyDescent="0.25">
      <c r="A2032" s="65" t="str">
        <f t="shared" si="31"/>
        <v>Totaal42887Den HaagTotaalTotaalOverigTotaal</v>
      </c>
      <c r="B2032" s="159" t="s">
        <v>8</v>
      </c>
      <c r="C2032" s="166">
        <v>42887</v>
      </c>
      <c r="D2032" s="159" t="s">
        <v>7</v>
      </c>
      <c r="E2032" s="159" t="s">
        <v>8</v>
      </c>
      <c r="F2032" s="159" t="s">
        <v>8</v>
      </c>
      <c r="G2032" s="159" t="s">
        <v>25</v>
      </c>
      <c r="H2032" s="159" t="s">
        <v>8</v>
      </c>
      <c r="I2032" s="178">
        <v>240</v>
      </c>
      <c r="J2032" s="19"/>
    </row>
    <row r="2033" spans="1:10" x14ac:dyDescent="0.25">
      <c r="A2033" s="65" t="str">
        <f t="shared" si="31"/>
        <v>Totaal42887Den HaagTotaalTotaalOverigNT2-examen behaald</v>
      </c>
      <c r="B2033" s="159" t="s">
        <v>8</v>
      </c>
      <c r="C2033" s="166">
        <v>42887</v>
      </c>
      <c r="D2033" s="159" t="s">
        <v>7</v>
      </c>
      <c r="E2033" s="159" t="s">
        <v>8</v>
      </c>
      <c r="F2033" s="159" t="s">
        <v>8</v>
      </c>
      <c r="G2033" s="159" t="s">
        <v>25</v>
      </c>
      <c r="H2033" s="159" t="s">
        <v>32</v>
      </c>
      <c r="I2033" s="178">
        <v>5</v>
      </c>
      <c r="J2033" s="19"/>
    </row>
    <row r="2034" spans="1:10" x14ac:dyDescent="0.25">
      <c r="A2034" s="65" t="str">
        <f t="shared" si="31"/>
        <v>Totaal42887Den HaagTotaalTotaalOverigInburgeringsexamen behaald</v>
      </c>
      <c r="B2034" s="159" t="s">
        <v>8</v>
      </c>
      <c r="C2034" s="166">
        <v>42887</v>
      </c>
      <c r="D2034" s="159" t="s">
        <v>7</v>
      </c>
      <c r="E2034" s="159" t="s">
        <v>8</v>
      </c>
      <c r="F2034" s="159" t="s">
        <v>8</v>
      </c>
      <c r="G2034" s="159" t="s">
        <v>25</v>
      </c>
      <c r="H2034" s="159" t="s">
        <v>33</v>
      </c>
      <c r="I2034" s="178">
        <v>20</v>
      </c>
      <c r="J2034" s="19"/>
    </row>
    <row r="2035" spans="1:10" x14ac:dyDescent="0.25">
      <c r="A2035" s="65" t="str">
        <f t="shared" si="31"/>
        <v>Totaal42887Den HaagTotaalTotaalOverigHeeft geen examen behaald</v>
      </c>
      <c r="B2035" s="159" t="s">
        <v>8</v>
      </c>
      <c r="C2035" s="166">
        <v>42887</v>
      </c>
      <c r="D2035" s="159" t="s">
        <v>7</v>
      </c>
      <c r="E2035" s="159" t="s">
        <v>8</v>
      </c>
      <c r="F2035" s="159" t="s">
        <v>8</v>
      </c>
      <c r="G2035" s="159" t="s">
        <v>25</v>
      </c>
      <c r="H2035" s="159" t="s">
        <v>34</v>
      </c>
      <c r="I2035" s="178">
        <v>220</v>
      </c>
      <c r="J2035" s="19"/>
    </row>
    <row r="2036" spans="1:10" x14ac:dyDescent="0.25">
      <c r="A2036" s="65" t="str">
        <f t="shared" si="31"/>
        <v>Totaal42887Den HaagTotaal0 tot 23 jaarTotaalTotaal</v>
      </c>
      <c r="B2036" s="159" t="s">
        <v>8</v>
      </c>
      <c r="C2036" s="166">
        <v>42887</v>
      </c>
      <c r="D2036" s="159" t="s">
        <v>7</v>
      </c>
      <c r="E2036" s="159" t="s">
        <v>8</v>
      </c>
      <c r="F2036" s="159" t="s">
        <v>26</v>
      </c>
      <c r="G2036" s="159" t="s">
        <v>8</v>
      </c>
      <c r="H2036" s="159" t="s">
        <v>8</v>
      </c>
      <c r="I2036" s="178">
        <v>190</v>
      </c>
      <c r="J2036" s="19"/>
    </row>
    <row r="2037" spans="1:10" x14ac:dyDescent="0.25">
      <c r="A2037" s="65" t="str">
        <f t="shared" si="31"/>
        <v>Totaal42887Den HaagTotaal0 tot 23 jaarTotaalNT2-examen behaald</v>
      </c>
      <c r="B2037" s="159" t="s">
        <v>8</v>
      </c>
      <c r="C2037" s="166">
        <v>42887</v>
      </c>
      <c r="D2037" s="159" t="s">
        <v>7</v>
      </c>
      <c r="E2037" s="159" t="s">
        <v>8</v>
      </c>
      <c r="F2037" s="159" t="s">
        <v>26</v>
      </c>
      <c r="G2037" s="159" t="s">
        <v>8</v>
      </c>
      <c r="H2037" s="159" t="s">
        <v>32</v>
      </c>
      <c r="I2037" s="178">
        <v>0</v>
      </c>
      <c r="J2037" s="19"/>
    </row>
    <row r="2038" spans="1:10" x14ac:dyDescent="0.25">
      <c r="A2038" s="65" t="str">
        <f t="shared" si="31"/>
        <v>Totaal42887Den HaagTotaal0 tot 23 jaarTotaalInburgeringsexamen behaald</v>
      </c>
      <c r="B2038" s="159" t="s">
        <v>8</v>
      </c>
      <c r="C2038" s="166">
        <v>42887</v>
      </c>
      <c r="D2038" s="159" t="s">
        <v>7</v>
      </c>
      <c r="E2038" s="159" t="s">
        <v>8</v>
      </c>
      <c r="F2038" s="159" t="s">
        <v>26</v>
      </c>
      <c r="G2038" s="159" t="s">
        <v>8</v>
      </c>
      <c r="H2038" s="159" t="s">
        <v>33</v>
      </c>
      <c r="I2038" s="178">
        <v>5</v>
      </c>
      <c r="J2038" s="19"/>
    </row>
    <row r="2039" spans="1:10" x14ac:dyDescent="0.25">
      <c r="A2039" s="65" t="str">
        <f t="shared" si="31"/>
        <v>Totaal42887Den HaagTotaal0 tot 23 jaarTotaalHeeft geen examen behaald</v>
      </c>
      <c r="B2039" s="159" t="s">
        <v>8</v>
      </c>
      <c r="C2039" s="166">
        <v>42887</v>
      </c>
      <c r="D2039" s="159" t="s">
        <v>7</v>
      </c>
      <c r="E2039" s="159" t="s">
        <v>8</v>
      </c>
      <c r="F2039" s="159" t="s">
        <v>26</v>
      </c>
      <c r="G2039" s="159" t="s">
        <v>8</v>
      </c>
      <c r="H2039" s="159" t="s">
        <v>34</v>
      </c>
      <c r="I2039" s="178">
        <v>185</v>
      </c>
      <c r="J2039" s="19"/>
    </row>
    <row r="2040" spans="1:10" x14ac:dyDescent="0.25">
      <c r="A2040" s="65" t="str">
        <f t="shared" si="31"/>
        <v>Totaal42887Den HaagTotaal0 tot 23 jaarSyriëTotaal</v>
      </c>
      <c r="B2040" s="159" t="s">
        <v>8</v>
      </c>
      <c r="C2040" s="166">
        <v>42887</v>
      </c>
      <c r="D2040" s="159" t="s">
        <v>7</v>
      </c>
      <c r="E2040" s="159" t="s">
        <v>8</v>
      </c>
      <c r="F2040" s="159" t="s">
        <v>26</v>
      </c>
      <c r="G2040" s="159" t="s">
        <v>23</v>
      </c>
      <c r="H2040" s="159" t="s">
        <v>8</v>
      </c>
      <c r="I2040" s="178">
        <v>60</v>
      </c>
      <c r="J2040" s="19"/>
    </row>
    <row r="2041" spans="1:10" x14ac:dyDescent="0.25">
      <c r="A2041" s="65" t="str">
        <f t="shared" si="31"/>
        <v>Totaal42887Den HaagTotaal0 tot 23 jaarSyriëNT2-examen behaald</v>
      </c>
      <c r="B2041" s="159" t="s">
        <v>8</v>
      </c>
      <c r="C2041" s="166">
        <v>42887</v>
      </c>
      <c r="D2041" s="159" t="s">
        <v>7</v>
      </c>
      <c r="E2041" s="159" t="s">
        <v>8</v>
      </c>
      <c r="F2041" s="159" t="s">
        <v>26</v>
      </c>
      <c r="G2041" s="159" t="s">
        <v>23</v>
      </c>
      <c r="H2041" s="159" t="s">
        <v>32</v>
      </c>
      <c r="I2041" s="178">
        <v>0</v>
      </c>
      <c r="J2041" s="19"/>
    </row>
    <row r="2042" spans="1:10" x14ac:dyDescent="0.25">
      <c r="A2042" s="65" t="str">
        <f t="shared" si="31"/>
        <v>Totaal42887Den HaagTotaal0 tot 23 jaarSyriëInburgeringsexamen behaald</v>
      </c>
      <c r="B2042" s="159" t="s">
        <v>8</v>
      </c>
      <c r="C2042" s="166">
        <v>42887</v>
      </c>
      <c r="D2042" s="159" t="s">
        <v>7</v>
      </c>
      <c r="E2042" s="159" t="s">
        <v>8</v>
      </c>
      <c r="F2042" s="159" t="s">
        <v>26</v>
      </c>
      <c r="G2042" s="159" t="s">
        <v>23</v>
      </c>
      <c r="H2042" s="159" t="s">
        <v>33</v>
      </c>
      <c r="I2042" s="178">
        <v>0</v>
      </c>
      <c r="J2042" s="19"/>
    </row>
    <row r="2043" spans="1:10" x14ac:dyDescent="0.25">
      <c r="A2043" s="65" t="str">
        <f t="shared" si="31"/>
        <v>Totaal42887Den HaagTotaal0 tot 23 jaarSyriëHeeft geen examen behaald</v>
      </c>
      <c r="B2043" s="159" t="s">
        <v>8</v>
      </c>
      <c r="C2043" s="166">
        <v>42887</v>
      </c>
      <c r="D2043" s="159" t="s">
        <v>7</v>
      </c>
      <c r="E2043" s="159" t="s">
        <v>8</v>
      </c>
      <c r="F2043" s="159" t="s">
        <v>26</v>
      </c>
      <c r="G2043" s="159" t="s">
        <v>23</v>
      </c>
      <c r="H2043" s="159" t="s">
        <v>34</v>
      </c>
      <c r="I2043" s="178">
        <v>60</v>
      </c>
      <c r="J2043" s="19"/>
    </row>
    <row r="2044" spans="1:10" x14ac:dyDescent="0.25">
      <c r="A2044" s="65" t="str">
        <f t="shared" si="31"/>
        <v>Totaal42887Den HaagTotaal0 tot 23 jaarEritreaTotaal</v>
      </c>
      <c r="B2044" s="159" t="s">
        <v>8</v>
      </c>
      <c r="C2044" s="166">
        <v>42887</v>
      </c>
      <c r="D2044" s="159" t="s">
        <v>7</v>
      </c>
      <c r="E2044" s="159" t="s">
        <v>8</v>
      </c>
      <c r="F2044" s="159" t="s">
        <v>26</v>
      </c>
      <c r="G2044" s="159" t="s">
        <v>24</v>
      </c>
      <c r="H2044" s="159" t="s">
        <v>8</v>
      </c>
      <c r="I2044" s="178">
        <v>95</v>
      </c>
      <c r="J2044" s="19"/>
    </row>
    <row r="2045" spans="1:10" x14ac:dyDescent="0.25">
      <c r="A2045" s="65" t="str">
        <f t="shared" si="31"/>
        <v>Totaal42887Den HaagTotaal0 tot 23 jaarEritreaNT2-examen behaald</v>
      </c>
      <c r="B2045" s="159" t="s">
        <v>8</v>
      </c>
      <c r="C2045" s="166">
        <v>42887</v>
      </c>
      <c r="D2045" s="159" t="s">
        <v>7</v>
      </c>
      <c r="E2045" s="159" t="s">
        <v>8</v>
      </c>
      <c r="F2045" s="159" t="s">
        <v>26</v>
      </c>
      <c r="G2045" s="159" t="s">
        <v>24</v>
      </c>
      <c r="H2045" s="159" t="s">
        <v>32</v>
      </c>
      <c r="I2045" s="178">
        <v>0</v>
      </c>
      <c r="J2045" s="19"/>
    </row>
    <row r="2046" spans="1:10" x14ac:dyDescent="0.25">
      <c r="A2046" s="65" t="str">
        <f t="shared" si="31"/>
        <v>Totaal42887Den HaagTotaal0 tot 23 jaarEritreaInburgeringsexamen behaald</v>
      </c>
      <c r="B2046" s="159" t="s">
        <v>8</v>
      </c>
      <c r="C2046" s="166">
        <v>42887</v>
      </c>
      <c r="D2046" s="159" t="s">
        <v>7</v>
      </c>
      <c r="E2046" s="159" t="s">
        <v>8</v>
      </c>
      <c r="F2046" s="159" t="s">
        <v>26</v>
      </c>
      <c r="G2046" s="159" t="s">
        <v>24</v>
      </c>
      <c r="H2046" s="159" t="s">
        <v>33</v>
      </c>
      <c r="I2046" s="178">
        <v>0</v>
      </c>
      <c r="J2046" s="19"/>
    </row>
    <row r="2047" spans="1:10" x14ac:dyDescent="0.25">
      <c r="A2047" s="65" t="str">
        <f t="shared" si="31"/>
        <v>Totaal42887Den HaagTotaal0 tot 23 jaarEritreaHeeft geen examen behaald</v>
      </c>
      <c r="B2047" s="159" t="s">
        <v>8</v>
      </c>
      <c r="C2047" s="166">
        <v>42887</v>
      </c>
      <c r="D2047" s="159" t="s">
        <v>7</v>
      </c>
      <c r="E2047" s="159" t="s">
        <v>8</v>
      </c>
      <c r="F2047" s="159" t="s">
        <v>26</v>
      </c>
      <c r="G2047" s="159" t="s">
        <v>24</v>
      </c>
      <c r="H2047" s="159" t="s">
        <v>34</v>
      </c>
      <c r="I2047" s="178">
        <v>95</v>
      </c>
      <c r="J2047" s="19"/>
    </row>
    <row r="2048" spans="1:10" x14ac:dyDescent="0.25">
      <c r="A2048" s="65" t="str">
        <f t="shared" si="31"/>
        <v>Totaal42887Den HaagTotaal0 tot 23 jaarOverigTotaal</v>
      </c>
      <c r="B2048" s="159" t="s">
        <v>8</v>
      </c>
      <c r="C2048" s="166">
        <v>42887</v>
      </c>
      <c r="D2048" s="159" t="s">
        <v>7</v>
      </c>
      <c r="E2048" s="159" t="s">
        <v>8</v>
      </c>
      <c r="F2048" s="159" t="s">
        <v>26</v>
      </c>
      <c r="G2048" s="159" t="s">
        <v>25</v>
      </c>
      <c r="H2048" s="159" t="s">
        <v>8</v>
      </c>
      <c r="I2048" s="178">
        <v>35</v>
      </c>
      <c r="J2048" s="19"/>
    </row>
    <row r="2049" spans="1:10" x14ac:dyDescent="0.25">
      <c r="A2049" s="65" t="str">
        <f t="shared" si="31"/>
        <v>Totaal42887Den HaagTotaal0 tot 23 jaarOverigNT2-examen behaald</v>
      </c>
      <c r="B2049" s="159" t="s">
        <v>8</v>
      </c>
      <c r="C2049" s="166">
        <v>42887</v>
      </c>
      <c r="D2049" s="159" t="s">
        <v>7</v>
      </c>
      <c r="E2049" s="159" t="s">
        <v>8</v>
      </c>
      <c r="F2049" s="159" t="s">
        <v>26</v>
      </c>
      <c r="G2049" s="159" t="s">
        <v>25</v>
      </c>
      <c r="H2049" s="159" t="s">
        <v>32</v>
      </c>
      <c r="I2049" s="178">
        <v>0</v>
      </c>
      <c r="J2049" s="19"/>
    </row>
    <row r="2050" spans="1:10" x14ac:dyDescent="0.25">
      <c r="A2050" s="65" t="str">
        <f t="shared" si="31"/>
        <v>Totaal42887Den HaagTotaal0 tot 23 jaarOverigInburgeringsexamen behaald</v>
      </c>
      <c r="B2050" s="159" t="s">
        <v>8</v>
      </c>
      <c r="C2050" s="166">
        <v>42887</v>
      </c>
      <c r="D2050" s="159" t="s">
        <v>7</v>
      </c>
      <c r="E2050" s="159" t="s">
        <v>8</v>
      </c>
      <c r="F2050" s="159" t="s">
        <v>26</v>
      </c>
      <c r="G2050" s="159" t="s">
        <v>25</v>
      </c>
      <c r="H2050" s="159" t="s">
        <v>33</v>
      </c>
      <c r="I2050" s="178">
        <v>0</v>
      </c>
      <c r="J2050" s="19"/>
    </row>
    <row r="2051" spans="1:10" x14ac:dyDescent="0.25">
      <c r="A2051" s="65" t="str">
        <f t="shared" si="31"/>
        <v>Totaal42887Den HaagTotaal0 tot 23 jaarOverigHeeft geen examen behaald</v>
      </c>
      <c r="B2051" s="159" t="s">
        <v>8</v>
      </c>
      <c r="C2051" s="166">
        <v>42887</v>
      </c>
      <c r="D2051" s="159" t="s">
        <v>7</v>
      </c>
      <c r="E2051" s="159" t="s">
        <v>8</v>
      </c>
      <c r="F2051" s="159" t="s">
        <v>26</v>
      </c>
      <c r="G2051" s="159" t="s">
        <v>25</v>
      </c>
      <c r="H2051" s="159" t="s">
        <v>34</v>
      </c>
      <c r="I2051" s="178">
        <v>35</v>
      </c>
      <c r="J2051" s="19"/>
    </row>
    <row r="2052" spans="1:10" x14ac:dyDescent="0.25">
      <c r="A2052" s="65" t="str">
        <f t="shared" si="31"/>
        <v>Totaal42887Den HaagTotaal23 jaar of ouderTotaalTotaal</v>
      </c>
      <c r="B2052" s="159" t="s">
        <v>8</v>
      </c>
      <c r="C2052" s="166">
        <v>42887</v>
      </c>
      <c r="D2052" s="159" t="s">
        <v>7</v>
      </c>
      <c r="E2052" s="159" t="s">
        <v>8</v>
      </c>
      <c r="F2052" s="159" t="s">
        <v>27</v>
      </c>
      <c r="G2052" s="159" t="s">
        <v>8</v>
      </c>
      <c r="H2052" s="159" t="s">
        <v>8</v>
      </c>
      <c r="I2052" s="178">
        <v>1210</v>
      </c>
      <c r="J2052" s="19"/>
    </row>
    <row r="2053" spans="1:10" x14ac:dyDescent="0.25">
      <c r="A2053" s="65" t="str">
        <f t="shared" ref="A2053:A2116" si="32">B2053&amp;C2053&amp;D2053&amp;E2053&amp;F2053&amp;G2053&amp;H2053</f>
        <v>Totaal42887Den HaagTotaal23 jaar of ouderTotaalNT2-examen behaald</v>
      </c>
      <c r="B2053" s="159" t="s">
        <v>8</v>
      </c>
      <c r="C2053" s="166">
        <v>42887</v>
      </c>
      <c r="D2053" s="159" t="s">
        <v>7</v>
      </c>
      <c r="E2053" s="159" t="s">
        <v>8</v>
      </c>
      <c r="F2053" s="159" t="s">
        <v>27</v>
      </c>
      <c r="G2053" s="159" t="s">
        <v>8</v>
      </c>
      <c r="H2053" s="159" t="s">
        <v>32</v>
      </c>
      <c r="I2053" s="178">
        <v>15</v>
      </c>
      <c r="J2053" s="19"/>
    </row>
    <row r="2054" spans="1:10" x14ac:dyDescent="0.25">
      <c r="A2054" s="65" t="str">
        <f t="shared" si="32"/>
        <v>Totaal42887Den HaagTotaal23 jaar of ouderTotaalInburgeringsexamen behaald</v>
      </c>
      <c r="B2054" s="159" t="s">
        <v>8</v>
      </c>
      <c r="C2054" s="166">
        <v>42887</v>
      </c>
      <c r="D2054" s="159" t="s">
        <v>7</v>
      </c>
      <c r="E2054" s="159" t="s">
        <v>8</v>
      </c>
      <c r="F2054" s="159" t="s">
        <v>27</v>
      </c>
      <c r="G2054" s="159" t="s">
        <v>8</v>
      </c>
      <c r="H2054" s="159" t="s">
        <v>33</v>
      </c>
      <c r="I2054" s="178">
        <v>50</v>
      </c>
      <c r="J2054" s="19"/>
    </row>
    <row r="2055" spans="1:10" x14ac:dyDescent="0.25">
      <c r="A2055" s="65" t="str">
        <f t="shared" si="32"/>
        <v>Totaal42887Den HaagTotaal23 jaar of ouderTotaalHeeft geen examen behaald</v>
      </c>
      <c r="B2055" s="159" t="s">
        <v>8</v>
      </c>
      <c r="C2055" s="166">
        <v>42887</v>
      </c>
      <c r="D2055" s="159" t="s">
        <v>7</v>
      </c>
      <c r="E2055" s="159" t="s">
        <v>8</v>
      </c>
      <c r="F2055" s="159" t="s">
        <v>27</v>
      </c>
      <c r="G2055" s="159" t="s">
        <v>8</v>
      </c>
      <c r="H2055" s="159" t="s">
        <v>34</v>
      </c>
      <c r="I2055" s="178">
        <v>1145</v>
      </c>
      <c r="J2055" s="19"/>
    </row>
    <row r="2056" spans="1:10" x14ac:dyDescent="0.25">
      <c r="A2056" s="65" t="str">
        <f t="shared" si="32"/>
        <v>Totaal42887Den HaagTotaal23 jaar of ouderSyriëTotaal</v>
      </c>
      <c r="B2056" s="159" t="s">
        <v>8</v>
      </c>
      <c r="C2056" s="166">
        <v>42887</v>
      </c>
      <c r="D2056" s="159" t="s">
        <v>7</v>
      </c>
      <c r="E2056" s="159" t="s">
        <v>8</v>
      </c>
      <c r="F2056" s="159" t="s">
        <v>27</v>
      </c>
      <c r="G2056" s="159" t="s">
        <v>23</v>
      </c>
      <c r="H2056" s="159" t="s">
        <v>8</v>
      </c>
      <c r="I2056" s="178">
        <v>545</v>
      </c>
      <c r="J2056" s="19"/>
    </row>
    <row r="2057" spans="1:10" x14ac:dyDescent="0.25">
      <c r="A2057" s="65" t="str">
        <f t="shared" si="32"/>
        <v>Totaal42887Den HaagTotaal23 jaar of ouderSyriëNT2-examen behaald</v>
      </c>
      <c r="B2057" s="159" t="s">
        <v>8</v>
      </c>
      <c r="C2057" s="166">
        <v>42887</v>
      </c>
      <c r="D2057" s="159" t="s">
        <v>7</v>
      </c>
      <c r="E2057" s="159" t="s">
        <v>8</v>
      </c>
      <c r="F2057" s="159" t="s">
        <v>27</v>
      </c>
      <c r="G2057" s="159" t="s">
        <v>23</v>
      </c>
      <c r="H2057" s="159" t="s">
        <v>32</v>
      </c>
      <c r="I2057" s="178">
        <v>10</v>
      </c>
      <c r="J2057" s="19"/>
    </row>
    <row r="2058" spans="1:10" x14ac:dyDescent="0.25">
      <c r="A2058" s="65" t="str">
        <f t="shared" si="32"/>
        <v>Totaal42887Den HaagTotaal23 jaar of ouderSyriëInburgeringsexamen behaald</v>
      </c>
      <c r="B2058" s="159" t="s">
        <v>8</v>
      </c>
      <c r="C2058" s="166">
        <v>42887</v>
      </c>
      <c r="D2058" s="159" t="s">
        <v>7</v>
      </c>
      <c r="E2058" s="159" t="s">
        <v>8</v>
      </c>
      <c r="F2058" s="159" t="s">
        <v>27</v>
      </c>
      <c r="G2058" s="159" t="s">
        <v>23</v>
      </c>
      <c r="H2058" s="159" t="s">
        <v>33</v>
      </c>
      <c r="I2058" s="178">
        <v>25</v>
      </c>
      <c r="J2058" s="19"/>
    </row>
    <row r="2059" spans="1:10" x14ac:dyDescent="0.25">
      <c r="A2059" s="65" t="str">
        <f t="shared" si="32"/>
        <v>Totaal42887Den HaagTotaal23 jaar of ouderSyriëHeeft geen examen behaald</v>
      </c>
      <c r="B2059" s="159" t="s">
        <v>8</v>
      </c>
      <c r="C2059" s="166">
        <v>42887</v>
      </c>
      <c r="D2059" s="159" t="s">
        <v>7</v>
      </c>
      <c r="E2059" s="159" t="s">
        <v>8</v>
      </c>
      <c r="F2059" s="159" t="s">
        <v>27</v>
      </c>
      <c r="G2059" s="159" t="s">
        <v>23</v>
      </c>
      <c r="H2059" s="159" t="s">
        <v>34</v>
      </c>
      <c r="I2059" s="178">
        <v>510</v>
      </c>
      <c r="J2059" s="19"/>
    </row>
    <row r="2060" spans="1:10" x14ac:dyDescent="0.25">
      <c r="A2060" s="65" t="str">
        <f t="shared" si="32"/>
        <v>Totaal42887Den HaagTotaal23 jaar of ouderEritreaTotaal</v>
      </c>
      <c r="B2060" s="159" t="s">
        <v>8</v>
      </c>
      <c r="C2060" s="166">
        <v>42887</v>
      </c>
      <c r="D2060" s="159" t="s">
        <v>7</v>
      </c>
      <c r="E2060" s="159" t="s">
        <v>8</v>
      </c>
      <c r="F2060" s="159" t="s">
        <v>27</v>
      </c>
      <c r="G2060" s="159" t="s">
        <v>24</v>
      </c>
      <c r="H2060" s="159" t="s">
        <v>8</v>
      </c>
      <c r="I2060" s="178">
        <v>455</v>
      </c>
      <c r="J2060" s="19"/>
    </row>
    <row r="2061" spans="1:10" x14ac:dyDescent="0.25">
      <c r="A2061" s="65" t="str">
        <f t="shared" si="32"/>
        <v>Totaal42887Den HaagTotaal23 jaar of ouderEritreaNT2-examen behaald</v>
      </c>
      <c r="B2061" s="159" t="s">
        <v>8</v>
      </c>
      <c r="C2061" s="166">
        <v>42887</v>
      </c>
      <c r="D2061" s="159" t="s">
        <v>7</v>
      </c>
      <c r="E2061" s="159" t="s">
        <v>8</v>
      </c>
      <c r="F2061" s="159" t="s">
        <v>27</v>
      </c>
      <c r="G2061" s="159" t="s">
        <v>24</v>
      </c>
      <c r="H2061" s="159" t="s">
        <v>32</v>
      </c>
      <c r="I2061" s="178">
        <v>0</v>
      </c>
      <c r="J2061" s="19"/>
    </row>
    <row r="2062" spans="1:10" x14ac:dyDescent="0.25">
      <c r="A2062" s="65" t="str">
        <f t="shared" si="32"/>
        <v>Totaal42887Den HaagTotaal23 jaar of ouderEritreaInburgeringsexamen behaald</v>
      </c>
      <c r="B2062" s="159" t="s">
        <v>8</v>
      </c>
      <c r="C2062" s="166">
        <v>42887</v>
      </c>
      <c r="D2062" s="159" t="s">
        <v>7</v>
      </c>
      <c r="E2062" s="159" t="s">
        <v>8</v>
      </c>
      <c r="F2062" s="159" t="s">
        <v>27</v>
      </c>
      <c r="G2062" s="159" t="s">
        <v>24</v>
      </c>
      <c r="H2062" s="159" t="s">
        <v>33</v>
      </c>
      <c r="I2062" s="178">
        <v>10</v>
      </c>
      <c r="J2062" s="19"/>
    </row>
    <row r="2063" spans="1:10" x14ac:dyDescent="0.25">
      <c r="A2063" s="65" t="str">
        <f t="shared" si="32"/>
        <v>Totaal42887Den HaagTotaal23 jaar of ouderEritreaHeeft geen examen behaald</v>
      </c>
      <c r="B2063" s="159" t="s">
        <v>8</v>
      </c>
      <c r="C2063" s="166">
        <v>42887</v>
      </c>
      <c r="D2063" s="159" t="s">
        <v>7</v>
      </c>
      <c r="E2063" s="159" t="s">
        <v>8</v>
      </c>
      <c r="F2063" s="159" t="s">
        <v>27</v>
      </c>
      <c r="G2063" s="159" t="s">
        <v>24</v>
      </c>
      <c r="H2063" s="159" t="s">
        <v>34</v>
      </c>
      <c r="I2063" s="178">
        <v>450</v>
      </c>
      <c r="J2063" s="19"/>
    </row>
    <row r="2064" spans="1:10" x14ac:dyDescent="0.25">
      <c r="A2064" s="65" t="str">
        <f t="shared" si="32"/>
        <v>Totaal42887Den HaagTotaal23 jaar of ouderOverigTotaal</v>
      </c>
      <c r="B2064" s="159" t="s">
        <v>8</v>
      </c>
      <c r="C2064" s="166">
        <v>42887</v>
      </c>
      <c r="D2064" s="159" t="s">
        <v>7</v>
      </c>
      <c r="E2064" s="159" t="s">
        <v>8</v>
      </c>
      <c r="F2064" s="159" t="s">
        <v>27</v>
      </c>
      <c r="G2064" s="159" t="s">
        <v>25</v>
      </c>
      <c r="H2064" s="159" t="s">
        <v>8</v>
      </c>
      <c r="I2064" s="178">
        <v>210</v>
      </c>
      <c r="J2064" s="19"/>
    </row>
    <row r="2065" spans="1:10" x14ac:dyDescent="0.25">
      <c r="A2065" s="65" t="str">
        <f t="shared" si="32"/>
        <v>Totaal42887Den HaagTotaal23 jaar of ouderOverigNT2-examen behaald</v>
      </c>
      <c r="B2065" s="159" t="s">
        <v>8</v>
      </c>
      <c r="C2065" s="166">
        <v>42887</v>
      </c>
      <c r="D2065" s="159" t="s">
        <v>7</v>
      </c>
      <c r="E2065" s="159" t="s">
        <v>8</v>
      </c>
      <c r="F2065" s="159" t="s">
        <v>27</v>
      </c>
      <c r="G2065" s="159" t="s">
        <v>25</v>
      </c>
      <c r="H2065" s="159" t="s">
        <v>32</v>
      </c>
      <c r="I2065" s="178">
        <v>5</v>
      </c>
      <c r="J2065" s="19"/>
    </row>
    <row r="2066" spans="1:10" x14ac:dyDescent="0.25">
      <c r="A2066" s="65" t="str">
        <f t="shared" si="32"/>
        <v>Totaal42887Den HaagTotaal23 jaar of ouderOverigInburgeringsexamen behaald</v>
      </c>
      <c r="B2066" s="159" t="s">
        <v>8</v>
      </c>
      <c r="C2066" s="166">
        <v>42887</v>
      </c>
      <c r="D2066" s="159" t="s">
        <v>7</v>
      </c>
      <c r="E2066" s="159" t="s">
        <v>8</v>
      </c>
      <c r="F2066" s="159" t="s">
        <v>27</v>
      </c>
      <c r="G2066" s="159" t="s">
        <v>25</v>
      </c>
      <c r="H2066" s="159" t="s">
        <v>33</v>
      </c>
      <c r="I2066" s="178">
        <v>20</v>
      </c>
      <c r="J2066" s="19"/>
    </row>
    <row r="2067" spans="1:10" x14ac:dyDescent="0.25">
      <c r="A2067" s="65" t="str">
        <f t="shared" si="32"/>
        <v>Totaal42887Den HaagTotaal23 jaar of ouderOverigHeeft geen examen behaald</v>
      </c>
      <c r="B2067" s="159" t="s">
        <v>8</v>
      </c>
      <c r="C2067" s="166">
        <v>42887</v>
      </c>
      <c r="D2067" s="159" t="s">
        <v>7</v>
      </c>
      <c r="E2067" s="159" t="s">
        <v>8</v>
      </c>
      <c r="F2067" s="159" t="s">
        <v>27</v>
      </c>
      <c r="G2067" s="159" t="s">
        <v>25</v>
      </c>
      <c r="H2067" s="159" t="s">
        <v>34</v>
      </c>
      <c r="I2067" s="178">
        <v>185</v>
      </c>
      <c r="J2067" s="19"/>
    </row>
    <row r="2068" spans="1:10" x14ac:dyDescent="0.25">
      <c r="A2068" s="65" t="str">
        <f t="shared" si="32"/>
        <v>Totaal42887Den HaagManTotaalTotaalTotaal</v>
      </c>
      <c r="B2068" s="159" t="s">
        <v>8</v>
      </c>
      <c r="C2068" s="166">
        <v>42887</v>
      </c>
      <c r="D2068" s="159" t="s">
        <v>7</v>
      </c>
      <c r="E2068" s="159" t="s">
        <v>28</v>
      </c>
      <c r="F2068" s="159" t="s">
        <v>8</v>
      </c>
      <c r="G2068" s="159" t="s">
        <v>8</v>
      </c>
      <c r="H2068" s="159" t="s">
        <v>8</v>
      </c>
      <c r="I2068" s="178">
        <v>955</v>
      </c>
      <c r="J2068" s="19"/>
    </row>
    <row r="2069" spans="1:10" x14ac:dyDescent="0.25">
      <c r="A2069" s="65" t="str">
        <f t="shared" si="32"/>
        <v>Totaal42887Den HaagManTotaalTotaalNT2-examen behaald</v>
      </c>
      <c r="B2069" s="159" t="s">
        <v>8</v>
      </c>
      <c r="C2069" s="166">
        <v>42887</v>
      </c>
      <c r="D2069" s="159" t="s">
        <v>7</v>
      </c>
      <c r="E2069" s="159" t="s">
        <v>28</v>
      </c>
      <c r="F2069" s="159" t="s">
        <v>8</v>
      </c>
      <c r="G2069" s="159" t="s">
        <v>8</v>
      </c>
      <c r="H2069" s="159" t="s">
        <v>32</v>
      </c>
      <c r="I2069" s="178">
        <v>10</v>
      </c>
      <c r="J2069" s="19"/>
    </row>
    <row r="2070" spans="1:10" x14ac:dyDescent="0.25">
      <c r="A2070" s="65" t="str">
        <f t="shared" si="32"/>
        <v>Totaal42887Den HaagManTotaalTotaalInburgeringsexamen behaald</v>
      </c>
      <c r="B2070" s="159" t="s">
        <v>8</v>
      </c>
      <c r="C2070" s="166">
        <v>42887</v>
      </c>
      <c r="D2070" s="159" t="s">
        <v>7</v>
      </c>
      <c r="E2070" s="159" t="s">
        <v>28</v>
      </c>
      <c r="F2070" s="159" t="s">
        <v>8</v>
      </c>
      <c r="G2070" s="159" t="s">
        <v>8</v>
      </c>
      <c r="H2070" s="159" t="s">
        <v>33</v>
      </c>
      <c r="I2070" s="178">
        <v>40</v>
      </c>
      <c r="J2070" s="19"/>
    </row>
    <row r="2071" spans="1:10" x14ac:dyDescent="0.25">
      <c r="A2071" s="65" t="str">
        <f t="shared" si="32"/>
        <v>Totaal42887Den HaagManTotaalTotaalHeeft geen examen behaald</v>
      </c>
      <c r="B2071" s="159" t="s">
        <v>8</v>
      </c>
      <c r="C2071" s="166">
        <v>42887</v>
      </c>
      <c r="D2071" s="159" t="s">
        <v>7</v>
      </c>
      <c r="E2071" s="159" t="s">
        <v>28</v>
      </c>
      <c r="F2071" s="159" t="s">
        <v>8</v>
      </c>
      <c r="G2071" s="159" t="s">
        <v>8</v>
      </c>
      <c r="H2071" s="159" t="s">
        <v>34</v>
      </c>
      <c r="I2071" s="178">
        <v>910</v>
      </c>
      <c r="J2071" s="19"/>
    </row>
    <row r="2072" spans="1:10" x14ac:dyDescent="0.25">
      <c r="A2072" s="65" t="str">
        <f t="shared" si="32"/>
        <v>Totaal42887Den HaagManTotaalSyriëTotaal</v>
      </c>
      <c r="B2072" s="159" t="s">
        <v>8</v>
      </c>
      <c r="C2072" s="166">
        <v>42887</v>
      </c>
      <c r="D2072" s="159" t="s">
        <v>7</v>
      </c>
      <c r="E2072" s="159" t="s">
        <v>28</v>
      </c>
      <c r="F2072" s="159" t="s">
        <v>8</v>
      </c>
      <c r="G2072" s="159" t="s">
        <v>23</v>
      </c>
      <c r="H2072" s="159" t="s">
        <v>8</v>
      </c>
      <c r="I2072" s="178">
        <v>425</v>
      </c>
      <c r="J2072" s="19"/>
    </row>
    <row r="2073" spans="1:10" x14ac:dyDescent="0.25">
      <c r="A2073" s="65" t="str">
        <f t="shared" si="32"/>
        <v>Totaal42887Den HaagManTotaalSyriëNT2-examen behaald</v>
      </c>
      <c r="B2073" s="159" t="s">
        <v>8</v>
      </c>
      <c r="C2073" s="166">
        <v>42887</v>
      </c>
      <c r="D2073" s="159" t="s">
        <v>7</v>
      </c>
      <c r="E2073" s="159" t="s">
        <v>28</v>
      </c>
      <c r="F2073" s="159" t="s">
        <v>8</v>
      </c>
      <c r="G2073" s="159" t="s">
        <v>23</v>
      </c>
      <c r="H2073" s="159" t="s">
        <v>32</v>
      </c>
      <c r="I2073" s="178">
        <v>10</v>
      </c>
      <c r="J2073" s="19"/>
    </row>
    <row r="2074" spans="1:10" x14ac:dyDescent="0.25">
      <c r="A2074" s="65" t="str">
        <f t="shared" si="32"/>
        <v>Totaal42887Den HaagManTotaalSyriëInburgeringsexamen behaald</v>
      </c>
      <c r="B2074" s="159" t="s">
        <v>8</v>
      </c>
      <c r="C2074" s="166">
        <v>42887</v>
      </c>
      <c r="D2074" s="159" t="s">
        <v>7</v>
      </c>
      <c r="E2074" s="159" t="s">
        <v>28</v>
      </c>
      <c r="F2074" s="159" t="s">
        <v>8</v>
      </c>
      <c r="G2074" s="159" t="s">
        <v>23</v>
      </c>
      <c r="H2074" s="159" t="s">
        <v>33</v>
      </c>
      <c r="I2074" s="178">
        <v>20</v>
      </c>
      <c r="J2074" s="19"/>
    </row>
    <row r="2075" spans="1:10" x14ac:dyDescent="0.25">
      <c r="A2075" s="65" t="str">
        <f t="shared" si="32"/>
        <v>Totaal42887Den HaagManTotaalSyriëHeeft geen examen behaald</v>
      </c>
      <c r="B2075" s="159" t="s">
        <v>8</v>
      </c>
      <c r="C2075" s="166">
        <v>42887</v>
      </c>
      <c r="D2075" s="159" t="s">
        <v>7</v>
      </c>
      <c r="E2075" s="159" t="s">
        <v>28</v>
      </c>
      <c r="F2075" s="159" t="s">
        <v>8</v>
      </c>
      <c r="G2075" s="159" t="s">
        <v>23</v>
      </c>
      <c r="H2075" s="159" t="s">
        <v>34</v>
      </c>
      <c r="I2075" s="178">
        <v>395</v>
      </c>
      <c r="J2075" s="19"/>
    </row>
    <row r="2076" spans="1:10" x14ac:dyDescent="0.25">
      <c r="A2076" s="65" t="str">
        <f t="shared" si="32"/>
        <v>Totaal42887Den HaagManTotaalEritreaTotaal</v>
      </c>
      <c r="B2076" s="159" t="s">
        <v>8</v>
      </c>
      <c r="C2076" s="166">
        <v>42887</v>
      </c>
      <c r="D2076" s="159" t="s">
        <v>7</v>
      </c>
      <c r="E2076" s="159" t="s">
        <v>28</v>
      </c>
      <c r="F2076" s="159" t="s">
        <v>8</v>
      </c>
      <c r="G2076" s="159" t="s">
        <v>24</v>
      </c>
      <c r="H2076" s="159" t="s">
        <v>8</v>
      </c>
      <c r="I2076" s="178">
        <v>390</v>
      </c>
      <c r="J2076" s="19"/>
    </row>
    <row r="2077" spans="1:10" x14ac:dyDescent="0.25">
      <c r="A2077" s="65" t="str">
        <f t="shared" si="32"/>
        <v>Totaal42887Den HaagManTotaalEritreaNT2-examen behaald</v>
      </c>
      <c r="B2077" s="159" t="s">
        <v>8</v>
      </c>
      <c r="C2077" s="166">
        <v>42887</v>
      </c>
      <c r="D2077" s="159" t="s">
        <v>7</v>
      </c>
      <c r="E2077" s="159" t="s">
        <v>28</v>
      </c>
      <c r="F2077" s="159" t="s">
        <v>8</v>
      </c>
      <c r="G2077" s="159" t="s">
        <v>24</v>
      </c>
      <c r="H2077" s="159" t="s">
        <v>32</v>
      </c>
      <c r="I2077" s="178">
        <v>0</v>
      </c>
      <c r="J2077" s="19"/>
    </row>
    <row r="2078" spans="1:10" x14ac:dyDescent="0.25">
      <c r="A2078" s="65" t="str">
        <f t="shared" si="32"/>
        <v>Totaal42887Den HaagManTotaalEritreaInburgeringsexamen behaald</v>
      </c>
      <c r="B2078" s="159" t="s">
        <v>8</v>
      </c>
      <c r="C2078" s="166">
        <v>42887</v>
      </c>
      <c r="D2078" s="159" t="s">
        <v>7</v>
      </c>
      <c r="E2078" s="159" t="s">
        <v>28</v>
      </c>
      <c r="F2078" s="159" t="s">
        <v>8</v>
      </c>
      <c r="G2078" s="159" t="s">
        <v>24</v>
      </c>
      <c r="H2078" s="159" t="s">
        <v>33</v>
      </c>
      <c r="I2078" s="178">
        <v>10</v>
      </c>
      <c r="J2078" s="19"/>
    </row>
    <row r="2079" spans="1:10" x14ac:dyDescent="0.25">
      <c r="A2079" s="65" t="str">
        <f t="shared" si="32"/>
        <v>Totaal42887Den HaagManTotaalEritreaHeeft geen examen behaald</v>
      </c>
      <c r="B2079" s="159" t="s">
        <v>8</v>
      </c>
      <c r="C2079" s="166">
        <v>42887</v>
      </c>
      <c r="D2079" s="159" t="s">
        <v>7</v>
      </c>
      <c r="E2079" s="159" t="s">
        <v>28</v>
      </c>
      <c r="F2079" s="159" t="s">
        <v>8</v>
      </c>
      <c r="G2079" s="159" t="s">
        <v>24</v>
      </c>
      <c r="H2079" s="159" t="s">
        <v>34</v>
      </c>
      <c r="I2079" s="178">
        <v>380</v>
      </c>
      <c r="J2079" s="19"/>
    </row>
    <row r="2080" spans="1:10" x14ac:dyDescent="0.25">
      <c r="A2080" s="65" t="str">
        <f t="shared" si="32"/>
        <v>Totaal42887Den HaagManTotaalOverigTotaal</v>
      </c>
      <c r="B2080" s="159" t="s">
        <v>8</v>
      </c>
      <c r="C2080" s="166">
        <v>42887</v>
      </c>
      <c r="D2080" s="159" t="s">
        <v>7</v>
      </c>
      <c r="E2080" s="159" t="s">
        <v>28</v>
      </c>
      <c r="F2080" s="159" t="s">
        <v>8</v>
      </c>
      <c r="G2080" s="159" t="s">
        <v>25</v>
      </c>
      <c r="H2080" s="159" t="s">
        <v>8</v>
      </c>
      <c r="I2080" s="178">
        <v>145</v>
      </c>
      <c r="J2080" s="19"/>
    </row>
    <row r="2081" spans="1:10" x14ac:dyDescent="0.25">
      <c r="A2081" s="65" t="str">
        <f t="shared" si="32"/>
        <v>Totaal42887Den HaagManTotaalOverigNT2-examen behaald</v>
      </c>
      <c r="B2081" s="159" t="s">
        <v>8</v>
      </c>
      <c r="C2081" s="166">
        <v>42887</v>
      </c>
      <c r="D2081" s="159" t="s">
        <v>7</v>
      </c>
      <c r="E2081" s="159" t="s">
        <v>28</v>
      </c>
      <c r="F2081" s="159" t="s">
        <v>8</v>
      </c>
      <c r="G2081" s="159" t="s">
        <v>25</v>
      </c>
      <c r="H2081" s="159" t="s">
        <v>32</v>
      </c>
      <c r="I2081" s="178">
        <v>0</v>
      </c>
      <c r="J2081" s="19"/>
    </row>
    <row r="2082" spans="1:10" x14ac:dyDescent="0.25">
      <c r="A2082" s="65" t="str">
        <f t="shared" si="32"/>
        <v>Totaal42887Den HaagManTotaalOverigInburgeringsexamen behaald</v>
      </c>
      <c r="B2082" s="159" t="s">
        <v>8</v>
      </c>
      <c r="C2082" s="166">
        <v>42887</v>
      </c>
      <c r="D2082" s="159" t="s">
        <v>7</v>
      </c>
      <c r="E2082" s="159" t="s">
        <v>28</v>
      </c>
      <c r="F2082" s="159" t="s">
        <v>8</v>
      </c>
      <c r="G2082" s="159" t="s">
        <v>25</v>
      </c>
      <c r="H2082" s="159" t="s">
        <v>33</v>
      </c>
      <c r="I2082" s="178">
        <v>10</v>
      </c>
      <c r="J2082" s="19"/>
    </row>
    <row r="2083" spans="1:10" x14ac:dyDescent="0.25">
      <c r="A2083" s="65" t="str">
        <f t="shared" si="32"/>
        <v>Totaal42887Den HaagManTotaalOverigHeeft geen examen behaald</v>
      </c>
      <c r="B2083" s="159" t="s">
        <v>8</v>
      </c>
      <c r="C2083" s="166">
        <v>42887</v>
      </c>
      <c r="D2083" s="159" t="s">
        <v>7</v>
      </c>
      <c r="E2083" s="159" t="s">
        <v>28</v>
      </c>
      <c r="F2083" s="159" t="s">
        <v>8</v>
      </c>
      <c r="G2083" s="159" t="s">
        <v>25</v>
      </c>
      <c r="H2083" s="159" t="s">
        <v>34</v>
      </c>
      <c r="I2083" s="178">
        <v>135</v>
      </c>
      <c r="J2083" s="19"/>
    </row>
    <row r="2084" spans="1:10" x14ac:dyDescent="0.25">
      <c r="A2084" s="65" t="str">
        <f t="shared" si="32"/>
        <v>Totaal42887Den HaagMan0 tot 23 jaarTotaalTotaal</v>
      </c>
      <c r="B2084" s="159" t="s">
        <v>8</v>
      </c>
      <c r="C2084" s="166">
        <v>42887</v>
      </c>
      <c r="D2084" s="159" t="s">
        <v>7</v>
      </c>
      <c r="E2084" s="159" t="s">
        <v>28</v>
      </c>
      <c r="F2084" s="159" t="s">
        <v>26</v>
      </c>
      <c r="G2084" s="159" t="s">
        <v>8</v>
      </c>
      <c r="H2084" s="159" t="s">
        <v>8</v>
      </c>
      <c r="I2084" s="178">
        <v>130</v>
      </c>
      <c r="J2084" s="19"/>
    </row>
    <row r="2085" spans="1:10" x14ac:dyDescent="0.25">
      <c r="A2085" s="65" t="str">
        <f t="shared" si="32"/>
        <v>Totaal42887Den HaagMan0 tot 23 jaarTotaalNT2-examen behaald</v>
      </c>
      <c r="B2085" s="159" t="s">
        <v>8</v>
      </c>
      <c r="C2085" s="166">
        <v>42887</v>
      </c>
      <c r="D2085" s="159" t="s">
        <v>7</v>
      </c>
      <c r="E2085" s="159" t="s">
        <v>28</v>
      </c>
      <c r="F2085" s="159" t="s">
        <v>26</v>
      </c>
      <c r="G2085" s="159" t="s">
        <v>8</v>
      </c>
      <c r="H2085" s="159" t="s">
        <v>32</v>
      </c>
      <c r="I2085" s="178">
        <v>0</v>
      </c>
      <c r="J2085" s="19"/>
    </row>
    <row r="2086" spans="1:10" x14ac:dyDescent="0.25">
      <c r="A2086" s="65" t="str">
        <f t="shared" si="32"/>
        <v>Totaal42887Den HaagMan0 tot 23 jaarTotaalInburgeringsexamen behaald</v>
      </c>
      <c r="B2086" s="159" t="s">
        <v>8</v>
      </c>
      <c r="C2086" s="166">
        <v>42887</v>
      </c>
      <c r="D2086" s="159" t="s">
        <v>7</v>
      </c>
      <c r="E2086" s="159" t="s">
        <v>28</v>
      </c>
      <c r="F2086" s="159" t="s">
        <v>26</v>
      </c>
      <c r="G2086" s="159" t="s">
        <v>8</v>
      </c>
      <c r="H2086" s="159" t="s">
        <v>33</v>
      </c>
      <c r="I2086" s="178">
        <v>5</v>
      </c>
      <c r="J2086" s="19"/>
    </row>
    <row r="2087" spans="1:10" x14ac:dyDescent="0.25">
      <c r="A2087" s="65" t="str">
        <f t="shared" si="32"/>
        <v>Totaal42887Den HaagMan0 tot 23 jaarTotaalHeeft geen examen behaald</v>
      </c>
      <c r="B2087" s="159" t="s">
        <v>8</v>
      </c>
      <c r="C2087" s="166">
        <v>42887</v>
      </c>
      <c r="D2087" s="159" t="s">
        <v>7</v>
      </c>
      <c r="E2087" s="159" t="s">
        <v>28</v>
      </c>
      <c r="F2087" s="159" t="s">
        <v>26</v>
      </c>
      <c r="G2087" s="159" t="s">
        <v>8</v>
      </c>
      <c r="H2087" s="159" t="s">
        <v>34</v>
      </c>
      <c r="I2087" s="178">
        <v>125</v>
      </c>
      <c r="J2087" s="19"/>
    </row>
    <row r="2088" spans="1:10" x14ac:dyDescent="0.25">
      <c r="A2088" s="65" t="str">
        <f t="shared" si="32"/>
        <v>Totaal42887Den HaagMan0 tot 23 jaarSyriëTotaal</v>
      </c>
      <c r="B2088" s="159" t="s">
        <v>8</v>
      </c>
      <c r="C2088" s="166">
        <v>42887</v>
      </c>
      <c r="D2088" s="159" t="s">
        <v>7</v>
      </c>
      <c r="E2088" s="159" t="s">
        <v>28</v>
      </c>
      <c r="F2088" s="159" t="s">
        <v>26</v>
      </c>
      <c r="G2088" s="159" t="s">
        <v>23</v>
      </c>
      <c r="H2088" s="159" t="s">
        <v>8</v>
      </c>
      <c r="I2088" s="178">
        <v>45</v>
      </c>
      <c r="J2088" s="19"/>
    </row>
    <row r="2089" spans="1:10" x14ac:dyDescent="0.25">
      <c r="A2089" s="65" t="str">
        <f t="shared" si="32"/>
        <v>Totaal42887Den HaagMan0 tot 23 jaarSyriëNT2-examen behaald</v>
      </c>
      <c r="B2089" s="159" t="s">
        <v>8</v>
      </c>
      <c r="C2089" s="166">
        <v>42887</v>
      </c>
      <c r="D2089" s="159" t="s">
        <v>7</v>
      </c>
      <c r="E2089" s="159" t="s">
        <v>28</v>
      </c>
      <c r="F2089" s="159" t="s">
        <v>26</v>
      </c>
      <c r="G2089" s="159" t="s">
        <v>23</v>
      </c>
      <c r="H2089" s="159" t="s">
        <v>32</v>
      </c>
      <c r="I2089" s="178">
        <v>0</v>
      </c>
      <c r="J2089" s="19"/>
    </row>
    <row r="2090" spans="1:10" x14ac:dyDescent="0.25">
      <c r="A2090" s="65" t="str">
        <f t="shared" si="32"/>
        <v>Totaal42887Den HaagMan0 tot 23 jaarSyriëInburgeringsexamen behaald</v>
      </c>
      <c r="B2090" s="159" t="s">
        <v>8</v>
      </c>
      <c r="C2090" s="166">
        <v>42887</v>
      </c>
      <c r="D2090" s="159" t="s">
        <v>7</v>
      </c>
      <c r="E2090" s="159" t="s">
        <v>28</v>
      </c>
      <c r="F2090" s="159" t="s">
        <v>26</v>
      </c>
      <c r="G2090" s="159" t="s">
        <v>23</v>
      </c>
      <c r="H2090" s="159" t="s">
        <v>33</v>
      </c>
      <c r="I2090" s="178">
        <v>0</v>
      </c>
      <c r="J2090" s="19"/>
    </row>
    <row r="2091" spans="1:10" x14ac:dyDescent="0.25">
      <c r="A2091" s="65" t="str">
        <f t="shared" si="32"/>
        <v>Totaal42887Den HaagMan0 tot 23 jaarSyriëHeeft geen examen behaald</v>
      </c>
      <c r="B2091" s="159" t="s">
        <v>8</v>
      </c>
      <c r="C2091" s="166">
        <v>42887</v>
      </c>
      <c r="D2091" s="159" t="s">
        <v>7</v>
      </c>
      <c r="E2091" s="159" t="s">
        <v>28</v>
      </c>
      <c r="F2091" s="159" t="s">
        <v>26</v>
      </c>
      <c r="G2091" s="159" t="s">
        <v>23</v>
      </c>
      <c r="H2091" s="159" t="s">
        <v>34</v>
      </c>
      <c r="I2091" s="178">
        <v>40</v>
      </c>
      <c r="J2091" s="19"/>
    </row>
    <row r="2092" spans="1:10" x14ac:dyDescent="0.25">
      <c r="A2092" s="65" t="str">
        <f t="shared" si="32"/>
        <v>Totaal42887Den HaagMan0 tot 23 jaarEritreaTotaal</v>
      </c>
      <c r="B2092" s="159" t="s">
        <v>8</v>
      </c>
      <c r="C2092" s="166">
        <v>42887</v>
      </c>
      <c r="D2092" s="159" t="s">
        <v>7</v>
      </c>
      <c r="E2092" s="159" t="s">
        <v>28</v>
      </c>
      <c r="F2092" s="159" t="s">
        <v>26</v>
      </c>
      <c r="G2092" s="159" t="s">
        <v>24</v>
      </c>
      <c r="H2092" s="159" t="s">
        <v>8</v>
      </c>
      <c r="I2092" s="178">
        <v>65</v>
      </c>
      <c r="J2092" s="19"/>
    </row>
    <row r="2093" spans="1:10" x14ac:dyDescent="0.25">
      <c r="A2093" s="65" t="str">
        <f t="shared" si="32"/>
        <v>Totaal42887Den HaagMan0 tot 23 jaarEritreaNT2-examen behaald</v>
      </c>
      <c r="B2093" s="159" t="s">
        <v>8</v>
      </c>
      <c r="C2093" s="166">
        <v>42887</v>
      </c>
      <c r="D2093" s="159" t="s">
        <v>7</v>
      </c>
      <c r="E2093" s="159" t="s">
        <v>28</v>
      </c>
      <c r="F2093" s="159" t="s">
        <v>26</v>
      </c>
      <c r="G2093" s="159" t="s">
        <v>24</v>
      </c>
      <c r="H2093" s="159" t="s">
        <v>32</v>
      </c>
      <c r="I2093" s="178">
        <v>0</v>
      </c>
      <c r="J2093" s="19"/>
    </row>
    <row r="2094" spans="1:10" x14ac:dyDescent="0.25">
      <c r="A2094" s="65" t="str">
        <f t="shared" si="32"/>
        <v>Totaal42887Den HaagMan0 tot 23 jaarEritreaInburgeringsexamen behaald</v>
      </c>
      <c r="B2094" s="159" t="s">
        <v>8</v>
      </c>
      <c r="C2094" s="166">
        <v>42887</v>
      </c>
      <c r="D2094" s="159" t="s">
        <v>7</v>
      </c>
      <c r="E2094" s="159" t="s">
        <v>28</v>
      </c>
      <c r="F2094" s="159" t="s">
        <v>26</v>
      </c>
      <c r="G2094" s="159" t="s">
        <v>24</v>
      </c>
      <c r="H2094" s="159" t="s">
        <v>33</v>
      </c>
      <c r="I2094" s="178">
        <v>0</v>
      </c>
      <c r="J2094" s="19"/>
    </row>
    <row r="2095" spans="1:10" x14ac:dyDescent="0.25">
      <c r="A2095" s="65" t="str">
        <f t="shared" si="32"/>
        <v>Totaal42887Den HaagMan0 tot 23 jaarEritreaHeeft geen examen behaald</v>
      </c>
      <c r="B2095" s="159" t="s">
        <v>8</v>
      </c>
      <c r="C2095" s="166">
        <v>42887</v>
      </c>
      <c r="D2095" s="159" t="s">
        <v>7</v>
      </c>
      <c r="E2095" s="159" t="s">
        <v>28</v>
      </c>
      <c r="F2095" s="159" t="s">
        <v>26</v>
      </c>
      <c r="G2095" s="159" t="s">
        <v>24</v>
      </c>
      <c r="H2095" s="159" t="s">
        <v>34</v>
      </c>
      <c r="I2095" s="178">
        <v>65</v>
      </c>
      <c r="J2095" s="19"/>
    </row>
    <row r="2096" spans="1:10" x14ac:dyDescent="0.25">
      <c r="A2096" s="65" t="str">
        <f t="shared" si="32"/>
        <v>Totaal42887Den HaagMan0 tot 23 jaarOverigTotaal</v>
      </c>
      <c r="B2096" s="159" t="s">
        <v>8</v>
      </c>
      <c r="C2096" s="166">
        <v>42887</v>
      </c>
      <c r="D2096" s="159" t="s">
        <v>7</v>
      </c>
      <c r="E2096" s="159" t="s">
        <v>28</v>
      </c>
      <c r="F2096" s="159" t="s">
        <v>26</v>
      </c>
      <c r="G2096" s="159" t="s">
        <v>25</v>
      </c>
      <c r="H2096" s="159" t="s">
        <v>8</v>
      </c>
      <c r="I2096" s="178">
        <v>20</v>
      </c>
      <c r="J2096" s="19"/>
    </row>
    <row r="2097" spans="1:10" x14ac:dyDescent="0.25">
      <c r="A2097" s="65" t="str">
        <f t="shared" si="32"/>
        <v>Totaal42887Den HaagMan0 tot 23 jaarOverigNT2-examen behaald</v>
      </c>
      <c r="B2097" s="159" t="s">
        <v>8</v>
      </c>
      <c r="C2097" s="166">
        <v>42887</v>
      </c>
      <c r="D2097" s="159" t="s">
        <v>7</v>
      </c>
      <c r="E2097" s="159" t="s">
        <v>28</v>
      </c>
      <c r="F2097" s="159" t="s">
        <v>26</v>
      </c>
      <c r="G2097" s="159" t="s">
        <v>25</v>
      </c>
      <c r="H2097" s="159" t="s">
        <v>32</v>
      </c>
      <c r="I2097" s="178">
        <v>0</v>
      </c>
      <c r="J2097" s="19"/>
    </row>
    <row r="2098" spans="1:10" x14ac:dyDescent="0.25">
      <c r="A2098" s="65" t="str">
        <f t="shared" si="32"/>
        <v>Totaal42887Den HaagMan0 tot 23 jaarOverigInburgeringsexamen behaald</v>
      </c>
      <c r="B2098" s="159" t="s">
        <v>8</v>
      </c>
      <c r="C2098" s="166">
        <v>42887</v>
      </c>
      <c r="D2098" s="159" t="s">
        <v>7</v>
      </c>
      <c r="E2098" s="159" t="s">
        <v>28</v>
      </c>
      <c r="F2098" s="159" t="s">
        <v>26</v>
      </c>
      <c r="G2098" s="159" t="s">
        <v>25</v>
      </c>
      <c r="H2098" s="159" t="s">
        <v>33</v>
      </c>
      <c r="I2098" s="178">
        <v>0</v>
      </c>
      <c r="J2098" s="19"/>
    </row>
    <row r="2099" spans="1:10" x14ac:dyDescent="0.25">
      <c r="A2099" s="65" t="str">
        <f t="shared" si="32"/>
        <v>Totaal42887Den HaagMan0 tot 23 jaarOverigHeeft geen examen behaald</v>
      </c>
      <c r="B2099" s="159" t="s">
        <v>8</v>
      </c>
      <c r="C2099" s="166">
        <v>42887</v>
      </c>
      <c r="D2099" s="159" t="s">
        <v>7</v>
      </c>
      <c r="E2099" s="159" t="s">
        <v>28</v>
      </c>
      <c r="F2099" s="159" t="s">
        <v>26</v>
      </c>
      <c r="G2099" s="159" t="s">
        <v>25</v>
      </c>
      <c r="H2099" s="159" t="s">
        <v>34</v>
      </c>
      <c r="I2099" s="178">
        <v>20</v>
      </c>
      <c r="J2099" s="19"/>
    </row>
    <row r="2100" spans="1:10" x14ac:dyDescent="0.25">
      <c r="A2100" s="65" t="str">
        <f t="shared" si="32"/>
        <v>Totaal42887Den HaagMan23 jaar of ouderTotaalTotaal</v>
      </c>
      <c r="B2100" s="159" t="s">
        <v>8</v>
      </c>
      <c r="C2100" s="166">
        <v>42887</v>
      </c>
      <c r="D2100" s="159" t="s">
        <v>7</v>
      </c>
      <c r="E2100" s="159" t="s">
        <v>28</v>
      </c>
      <c r="F2100" s="159" t="s">
        <v>27</v>
      </c>
      <c r="G2100" s="159" t="s">
        <v>8</v>
      </c>
      <c r="H2100" s="159" t="s">
        <v>8</v>
      </c>
      <c r="I2100" s="178">
        <v>825</v>
      </c>
      <c r="J2100" s="19"/>
    </row>
    <row r="2101" spans="1:10" x14ac:dyDescent="0.25">
      <c r="A2101" s="65" t="str">
        <f t="shared" si="32"/>
        <v>Totaal42887Den HaagMan23 jaar of ouderTotaalNT2-examen behaald</v>
      </c>
      <c r="B2101" s="159" t="s">
        <v>8</v>
      </c>
      <c r="C2101" s="166">
        <v>42887</v>
      </c>
      <c r="D2101" s="159" t="s">
        <v>7</v>
      </c>
      <c r="E2101" s="159" t="s">
        <v>28</v>
      </c>
      <c r="F2101" s="159" t="s">
        <v>27</v>
      </c>
      <c r="G2101" s="159" t="s">
        <v>8</v>
      </c>
      <c r="H2101" s="159" t="s">
        <v>32</v>
      </c>
      <c r="I2101" s="178">
        <v>10</v>
      </c>
      <c r="J2101" s="19"/>
    </row>
    <row r="2102" spans="1:10" x14ac:dyDescent="0.25">
      <c r="A2102" s="65" t="str">
        <f t="shared" si="32"/>
        <v>Totaal42887Den HaagMan23 jaar of ouderTotaalInburgeringsexamen behaald</v>
      </c>
      <c r="B2102" s="159" t="s">
        <v>8</v>
      </c>
      <c r="C2102" s="166">
        <v>42887</v>
      </c>
      <c r="D2102" s="159" t="s">
        <v>7</v>
      </c>
      <c r="E2102" s="159" t="s">
        <v>28</v>
      </c>
      <c r="F2102" s="159" t="s">
        <v>27</v>
      </c>
      <c r="G2102" s="159" t="s">
        <v>8</v>
      </c>
      <c r="H2102" s="159" t="s">
        <v>33</v>
      </c>
      <c r="I2102" s="178">
        <v>35</v>
      </c>
      <c r="J2102" s="19"/>
    </row>
    <row r="2103" spans="1:10" x14ac:dyDescent="0.25">
      <c r="A2103" s="65" t="str">
        <f t="shared" si="32"/>
        <v>Totaal42887Den HaagMan23 jaar of ouderTotaalHeeft geen examen behaald</v>
      </c>
      <c r="B2103" s="159" t="s">
        <v>8</v>
      </c>
      <c r="C2103" s="166">
        <v>42887</v>
      </c>
      <c r="D2103" s="159" t="s">
        <v>7</v>
      </c>
      <c r="E2103" s="159" t="s">
        <v>28</v>
      </c>
      <c r="F2103" s="159" t="s">
        <v>27</v>
      </c>
      <c r="G2103" s="159" t="s">
        <v>8</v>
      </c>
      <c r="H2103" s="159" t="s">
        <v>34</v>
      </c>
      <c r="I2103" s="178">
        <v>780</v>
      </c>
      <c r="J2103" s="19"/>
    </row>
    <row r="2104" spans="1:10" x14ac:dyDescent="0.25">
      <c r="A2104" s="65" t="str">
        <f t="shared" si="32"/>
        <v>Totaal42887Den HaagMan23 jaar of ouderSyriëTotaal</v>
      </c>
      <c r="B2104" s="159" t="s">
        <v>8</v>
      </c>
      <c r="C2104" s="166">
        <v>42887</v>
      </c>
      <c r="D2104" s="159" t="s">
        <v>7</v>
      </c>
      <c r="E2104" s="159" t="s">
        <v>28</v>
      </c>
      <c r="F2104" s="159" t="s">
        <v>27</v>
      </c>
      <c r="G2104" s="159" t="s">
        <v>23</v>
      </c>
      <c r="H2104" s="159" t="s">
        <v>8</v>
      </c>
      <c r="I2104" s="178">
        <v>380</v>
      </c>
      <c r="J2104" s="19"/>
    </row>
    <row r="2105" spans="1:10" x14ac:dyDescent="0.25">
      <c r="A2105" s="65" t="str">
        <f t="shared" si="32"/>
        <v>Totaal42887Den HaagMan23 jaar of ouderSyriëNT2-examen behaald</v>
      </c>
      <c r="B2105" s="159" t="s">
        <v>8</v>
      </c>
      <c r="C2105" s="166">
        <v>42887</v>
      </c>
      <c r="D2105" s="159" t="s">
        <v>7</v>
      </c>
      <c r="E2105" s="159" t="s">
        <v>28</v>
      </c>
      <c r="F2105" s="159" t="s">
        <v>27</v>
      </c>
      <c r="G2105" s="159" t="s">
        <v>23</v>
      </c>
      <c r="H2105" s="159" t="s">
        <v>32</v>
      </c>
      <c r="I2105" s="178">
        <v>5</v>
      </c>
      <c r="J2105" s="19"/>
    </row>
    <row r="2106" spans="1:10" x14ac:dyDescent="0.25">
      <c r="A2106" s="65" t="str">
        <f t="shared" si="32"/>
        <v>Totaal42887Den HaagMan23 jaar of ouderSyriëInburgeringsexamen behaald</v>
      </c>
      <c r="B2106" s="159" t="s">
        <v>8</v>
      </c>
      <c r="C2106" s="166">
        <v>42887</v>
      </c>
      <c r="D2106" s="159" t="s">
        <v>7</v>
      </c>
      <c r="E2106" s="159" t="s">
        <v>28</v>
      </c>
      <c r="F2106" s="159" t="s">
        <v>27</v>
      </c>
      <c r="G2106" s="159" t="s">
        <v>23</v>
      </c>
      <c r="H2106" s="159" t="s">
        <v>33</v>
      </c>
      <c r="I2106" s="178">
        <v>20</v>
      </c>
      <c r="J2106" s="19"/>
    </row>
    <row r="2107" spans="1:10" x14ac:dyDescent="0.25">
      <c r="A2107" s="65" t="str">
        <f t="shared" si="32"/>
        <v>Totaal42887Den HaagMan23 jaar of ouderSyriëHeeft geen examen behaald</v>
      </c>
      <c r="B2107" s="159" t="s">
        <v>8</v>
      </c>
      <c r="C2107" s="166">
        <v>42887</v>
      </c>
      <c r="D2107" s="159" t="s">
        <v>7</v>
      </c>
      <c r="E2107" s="159" t="s">
        <v>28</v>
      </c>
      <c r="F2107" s="159" t="s">
        <v>27</v>
      </c>
      <c r="G2107" s="159" t="s">
        <v>23</v>
      </c>
      <c r="H2107" s="159" t="s">
        <v>34</v>
      </c>
      <c r="I2107" s="178">
        <v>355</v>
      </c>
      <c r="J2107" s="19"/>
    </row>
    <row r="2108" spans="1:10" x14ac:dyDescent="0.25">
      <c r="A2108" s="65" t="str">
        <f t="shared" si="32"/>
        <v>Totaal42887Den HaagMan23 jaar of ouderEritreaTotaal</v>
      </c>
      <c r="B2108" s="159" t="s">
        <v>8</v>
      </c>
      <c r="C2108" s="166">
        <v>42887</v>
      </c>
      <c r="D2108" s="159" t="s">
        <v>7</v>
      </c>
      <c r="E2108" s="159" t="s">
        <v>28</v>
      </c>
      <c r="F2108" s="159" t="s">
        <v>27</v>
      </c>
      <c r="G2108" s="159" t="s">
        <v>24</v>
      </c>
      <c r="H2108" s="159" t="s">
        <v>8</v>
      </c>
      <c r="I2108" s="178">
        <v>320</v>
      </c>
      <c r="J2108" s="19"/>
    </row>
    <row r="2109" spans="1:10" x14ac:dyDescent="0.25">
      <c r="A2109" s="65" t="str">
        <f t="shared" si="32"/>
        <v>Totaal42887Den HaagMan23 jaar of ouderEritreaNT2-examen behaald</v>
      </c>
      <c r="B2109" s="159" t="s">
        <v>8</v>
      </c>
      <c r="C2109" s="166">
        <v>42887</v>
      </c>
      <c r="D2109" s="159" t="s">
        <v>7</v>
      </c>
      <c r="E2109" s="159" t="s">
        <v>28</v>
      </c>
      <c r="F2109" s="159" t="s">
        <v>27</v>
      </c>
      <c r="G2109" s="159" t="s">
        <v>24</v>
      </c>
      <c r="H2109" s="159" t="s">
        <v>32</v>
      </c>
      <c r="I2109" s="178">
        <v>0</v>
      </c>
      <c r="J2109" s="19"/>
    </row>
    <row r="2110" spans="1:10" x14ac:dyDescent="0.25">
      <c r="A2110" s="65" t="str">
        <f t="shared" si="32"/>
        <v>Totaal42887Den HaagMan23 jaar of ouderEritreaInburgeringsexamen behaald</v>
      </c>
      <c r="B2110" s="159" t="s">
        <v>8</v>
      </c>
      <c r="C2110" s="166">
        <v>42887</v>
      </c>
      <c r="D2110" s="159" t="s">
        <v>7</v>
      </c>
      <c r="E2110" s="159" t="s">
        <v>28</v>
      </c>
      <c r="F2110" s="159" t="s">
        <v>27</v>
      </c>
      <c r="G2110" s="159" t="s">
        <v>24</v>
      </c>
      <c r="H2110" s="159" t="s">
        <v>33</v>
      </c>
      <c r="I2110" s="178">
        <v>10</v>
      </c>
      <c r="J2110" s="19"/>
    </row>
    <row r="2111" spans="1:10" x14ac:dyDescent="0.25">
      <c r="A2111" s="65" t="str">
        <f t="shared" si="32"/>
        <v>Totaal42887Den HaagMan23 jaar of ouderEritreaHeeft geen examen behaald</v>
      </c>
      <c r="B2111" s="159" t="s">
        <v>8</v>
      </c>
      <c r="C2111" s="166">
        <v>42887</v>
      </c>
      <c r="D2111" s="159" t="s">
        <v>7</v>
      </c>
      <c r="E2111" s="159" t="s">
        <v>28</v>
      </c>
      <c r="F2111" s="159" t="s">
        <v>27</v>
      </c>
      <c r="G2111" s="159" t="s">
        <v>24</v>
      </c>
      <c r="H2111" s="159" t="s">
        <v>34</v>
      </c>
      <c r="I2111" s="178">
        <v>315</v>
      </c>
      <c r="J2111" s="19"/>
    </row>
    <row r="2112" spans="1:10" x14ac:dyDescent="0.25">
      <c r="A2112" s="65" t="str">
        <f t="shared" si="32"/>
        <v>Totaal42887Den HaagMan23 jaar of ouderOverigTotaal</v>
      </c>
      <c r="B2112" s="159" t="s">
        <v>8</v>
      </c>
      <c r="C2112" s="166">
        <v>42887</v>
      </c>
      <c r="D2112" s="159" t="s">
        <v>7</v>
      </c>
      <c r="E2112" s="159" t="s">
        <v>28</v>
      </c>
      <c r="F2112" s="159" t="s">
        <v>27</v>
      </c>
      <c r="G2112" s="159" t="s">
        <v>25</v>
      </c>
      <c r="H2112" s="159" t="s">
        <v>8</v>
      </c>
      <c r="I2112" s="178">
        <v>125</v>
      </c>
      <c r="J2112" s="19"/>
    </row>
    <row r="2113" spans="1:10" x14ac:dyDescent="0.25">
      <c r="A2113" s="65" t="str">
        <f t="shared" si="32"/>
        <v>Totaal42887Den HaagMan23 jaar of ouderOverigNT2-examen behaald</v>
      </c>
      <c r="B2113" s="159" t="s">
        <v>8</v>
      </c>
      <c r="C2113" s="166">
        <v>42887</v>
      </c>
      <c r="D2113" s="159" t="s">
        <v>7</v>
      </c>
      <c r="E2113" s="159" t="s">
        <v>28</v>
      </c>
      <c r="F2113" s="159" t="s">
        <v>27</v>
      </c>
      <c r="G2113" s="159" t="s">
        <v>25</v>
      </c>
      <c r="H2113" s="159" t="s">
        <v>32</v>
      </c>
      <c r="I2113" s="178">
        <v>0</v>
      </c>
      <c r="J2113" s="19"/>
    </row>
    <row r="2114" spans="1:10" x14ac:dyDescent="0.25">
      <c r="A2114" s="65" t="str">
        <f t="shared" si="32"/>
        <v>Totaal42887Den HaagMan23 jaar of ouderOverigInburgeringsexamen behaald</v>
      </c>
      <c r="B2114" s="159" t="s">
        <v>8</v>
      </c>
      <c r="C2114" s="166">
        <v>42887</v>
      </c>
      <c r="D2114" s="159" t="s">
        <v>7</v>
      </c>
      <c r="E2114" s="159" t="s">
        <v>28</v>
      </c>
      <c r="F2114" s="159" t="s">
        <v>27</v>
      </c>
      <c r="G2114" s="159" t="s">
        <v>25</v>
      </c>
      <c r="H2114" s="159" t="s">
        <v>33</v>
      </c>
      <c r="I2114" s="178">
        <v>10</v>
      </c>
      <c r="J2114" s="19"/>
    </row>
    <row r="2115" spans="1:10" x14ac:dyDescent="0.25">
      <c r="A2115" s="65" t="str">
        <f t="shared" si="32"/>
        <v>Totaal42887Den HaagMan23 jaar of ouderOverigHeeft geen examen behaald</v>
      </c>
      <c r="B2115" s="159" t="s">
        <v>8</v>
      </c>
      <c r="C2115" s="166">
        <v>42887</v>
      </c>
      <c r="D2115" s="159" t="s">
        <v>7</v>
      </c>
      <c r="E2115" s="159" t="s">
        <v>28</v>
      </c>
      <c r="F2115" s="159" t="s">
        <v>27</v>
      </c>
      <c r="G2115" s="159" t="s">
        <v>25</v>
      </c>
      <c r="H2115" s="159" t="s">
        <v>34</v>
      </c>
      <c r="I2115" s="178">
        <v>115</v>
      </c>
      <c r="J2115" s="19"/>
    </row>
    <row r="2116" spans="1:10" x14ac:dyDescent="0.25">
      <c r="A2116" s="65" t="str">
        <f t="shared" si="32"/>
        <v>Totaal42887Den HaagVrouwTotaalTotaalTotaal</v>
      </c>
      <c r="B2116" s="159" t="s">
        <v>8</v>
      </c>
      <c r="C2116" s="166">
        <v>42887</v>
      </c>
      <c r="D2116" s="159" t="s">
        <v>7</v>
      </c>
      <c r="E2116" s="159" t="s">
        <v>29</v>
      </c>
      <c r="F2116" s="159" t="s">
        <v>8</v>
      </c>
      <c r="G2116" s="159" t="s">
        <v>8</v>
      </c>
      <c r="H2116" s="159" t="s">
        <v>8</v>
      </c>
      <c r="I2116" s="178">
        <v>445</v>
      </c>
      <c r="J2116" s="19"/>
    </row>
    <row r="2117" spans="1:10" x14ac:dyDescent="0.25">
      <c r="A2117" s="65" t="str">
        <f t="shared" ref="A2117:A2180" si="33">B2117&amp;C2117&amp;D2117&amp;E2117&amp;F2117&amp;G2117&amp;H2117</f>
        <v>Totaal42887Den HaagVrouwTotaalTotaalNT2-examen behaald</v>
      </c>
      <c r="B2117" s="159" t="s">
        <v>8</v>
      </c>
      <c r="C2117" s="166">
        <v>42887</v>
      </c>
      <c r="D2117" s="159" t="s">
        <v>7</v>
      </c>
      <c r="E2117" s="159" t="s">
        <v>29</v>
      </c>
      <c r="F2117" s="159" t="s">
        <v>8</v>
      </c>
      <c r="G2117" s="159" t="s">
        <v>8</v>
      </c>
      <c r="H2117" s="159" t="s">
        <v>32</v>
      </c>
      <c r="I2117" s="178">
        <v>5</v>
      </c>
      <c r="J2117" s="19"/>
    </row>
    <row r="2118" spans="1:10" x14ac:dyDescent="0.25">
      <c r="A2118" s="65" t="str">
        <f t="shared" si="33"/>
        <v>Totaal42887Den HaagVrouwTotaalTotaalInburgeringsexamen behaald</v>
      </c>
      <c r="B2118" s="159" t="s">
        <v>8</v>
      </c>
      <c r="C2118" s="166">
        <v>42887</v>
      </c>
      <c r="D2118" s="159" t="s">
        <v>7</v>
      </c>
      <c r="E2118" s="159" t="s">
        <v>29</v>
      </c>
      <c r="F2118" s="159" t="s">
        <v>8</v>
      </c>
      <c r="G2118" s="159" t="s">
        <v>8</v>
      </c>
      <c r="H2118" s="159" t="s">
        <v>33</v>
      </c>
      <c r="I2118" s="178">
        <v>15</v>
      </c>
      <c r="J2118" s="19"/>
    </row>
    <row r="2119" spans="1:10" x14ac:dyDescent="0.25">
      <c r="A2119" s="65" t="str">
        <f t="shared" si="33"/>
        <v>Totaal42887Den HaagVrouwTotaalTotaalHeeft geen examen behaald</v>
      </c>
      <c r="B2119" s="159" t="s">
        <v>8</v>
      </c>
      <c r="C2119" s="166">
        <v>42887</v>
      </c>
      <c r="D2119" s="159" t="s">
        <v>7</v>
      </c>
      <c r="E2119" s="159" t="s">
        <v>29</v>
      </c>
      <c r="F2119" s="159" t="s">
        <v>8</v>
      </c>
      <c r="G2119" s="159" t="s">
        <v>8</v>
      </c>
      <c r="H2119" s="159" t="s">
        <v>34</v>
      </c>
      <c r="I2119" s="178">
        <v>420</v>
      </c>
      <c r="J2119" s="19"/>
    </row>
    <row r="2120" spans="1:10" x14ac:dyDescent="0.25">
      <c r="A2120" s="65" t="str">
        <f t="shared" si="33"/>
        <v>Totaal42887Den HaagVrouwTotaalSyriëTotaal</v>
      </c>
      <c r="B2120" s="159" t="s">
        <v>8</v>
      </c>
      <c r="C2120" s="166">
        <v>42887</v>
      </c>
      <c r="D2120" s="159" t="s">
        <v>7</v>
      </c>
      <c r="E2120" s="159" t="s">
        <v>29</v>
      </c>
      <c r="F2120" s="159" t="s">
        <v>8</v>
      </c>
      <c r="G2120" s="159" t="s">
        <v>23</v>
      </c>
      <c r="H2120" s="159" t="s">
        <v>8</v>
      </c>
      <c r="I2120" s="178">
        <v>180</v>
      </c>
      <c r="J2120" s="19"/>
    </row>
    <row r="2121" spans="1:10" x14ac:dyDescent="0.25">
      <c r="A2121" s="65" t="str">
        <f t="shared" si="33"/>
        <v>Totaal42887Den HaagVrouwTotaalSyriëNT2-examen behaald</v>
      </c>
      <c r="B2121" s="159" t="s">
        <v>8</v>
      </c>
      <c r="C2121" s="166">
        <v>42887</v>
      </c>
      <c r="D2121" s="159" t="s">
        <v>7</v>
      </c>
      <c r="E2121" s="159" t="s">
        <v>29</v>
      </c>
      <c r="F2121" s="159" t="s">
        <v>8</v>
      </c>
      <c r="G2121" s="159" t="s">
        <v>23</v>
      </c>
      <c r="H2121" s="159" t="s">
        <v>32</v>
      </c>
      <c r="I2121" s="178">
        <v>0</v>
      </c>
      <c r="J2121" s="19"/>
    </row>
    <row r="2122" spans="1:10" x14ac:dyDescent="0.25">
      <c r="A2122" s="65" t="str">
        <f t="shared" si="33"/>
        <v>Totaal42887Den HaagVrouwTotaalSyriëInburgeringsexamen behaald</v>
      </c>
      <c r="B2122" s="159" t="s">
        <v>8</v>
      </c>
      <c r="C2122" s="166">
        <v>42887</v>
      </c>
      <c r="D2122" s="159" t="s">
        <v>7</v>
      </c>
      <c r="E2122" s="159" t="s">
        <v>29</v>
      </c>
      <c r="F2122" s="159" t="s">
        <v>8</v>
      </c>
      <c r="G2122" s="159" t="s">
        <v>23</v>
      </c>
      <c r="H2122" s="159" t="s">
        <v>33</v>
      </c>
      <c r="I2122" s="178">
        <v>5</v>
      </c>
      <c r="J2122" s="19"/>
    </row>
    <row r="2123" spans="1:10" x14ac:dyDescent="0.25">
      <c r="A2123" s="65" t="str">
        <f t="shared" si="33"/>
        <v>Totaal42887Den HaagVrouwTotaalSyriëHeeft geen examen behaald</v>
      </c>
      <c r="B2123" s="159" t="s">
        <v>8</v>
      </c>
      <c r="C2123" s="166">
        <v>42887</v>
      </c>
      <c r="D2123" s="159" t="s">
        <v>7</v>
      </c>
      <c r="E2123" s="159" t="s">
        <v>29</v>
      </c>
      <c r="F2123" s="159" t="s">
        <v>8</v>
      </c>
      <c r="G2123" s="159" t="s">
        <v>23</v>
      </c>
      <c r="H2123" s="159" t="s">
        <v>34</v>
      </c>
      <c r="I2123" s="178">
        <v>170</v>
      </c>
      <c r="J2123" s="19"/>
    </row>
    <row r="2124" spans="1:10" x14ac:dyDescent="0.25">
      <c r="A2124" s="65" t="str">
        <f t="shared" si="33"/>
        <v>Totaal42887Den HaagVrouwTotaalEritreaTotaal</v>
      </c>
      <c r="B2124" s="159" t="s">
        <v>8</v>
      </c>
      <c r="C2124" s="166">
        <v>42887</v>
      </c>
      <c r="D2124" s="159" t="s">
        <v>7</v>
      </c>
      <c r="E2124" s="159" t="s">
        <v>29</v>
      </c>
      <c r="F2124" s="159" t="s">
        <v>8</v>
      </c>
      <c r="G2124" s="159" t="s">
        <v>24</v>
      </c>
      <c r="H2124" s="159" t="s">
        <v>8</v>
      </c>
      <c r="I2124" s="178">
        <v>165</v>
      </c>
      <c r="J2124" s="19"/>
    </row>
    <row r="2125" spans="1:10" x14ac:dyDescent="0.25">
      <c r="A2125" s="65" t="str">
        <f t="shared" si="33"/>
        <v>Totaal42887Den HaagVrouwTotaalEritreaNT2-examen behaald</v>
      </c>
      <c r="B2125" s="159" t="s">
        <v>8</v>
      </c>
      <c r="C2125" s="166">
        <v>42887</v>
      </c>
      <c r="D2125" s="159" t="s">
        <v>7</v>
      </c>
      <c r="E2125" s="159" t="s">
        <v>29</v>
      </c>
      <c r="F2125" s="159" t="s">
        <v>8</v>
      </c>
      <c r="G2125" s="159" t="s">
        <v>24</v>
      </c>
      <c r="H2125" s="159" t="s">
        <v>32</v>
      </c>
      <c r="I2125" s="178">
        <v>0</v>
      </c>
      <c r="J2125" s="19"/>
    </row>
    <row r="2126" spans="1:10" x14ac:dyDescent="0.25">
      <c r="A2126" s="65" t="str">
        <f t="shared" si="33"/>
        <v>Totaal42887Den HaagVrouwTotaalEritreaInburgeringsexamen behaald</v>
      </c>
      <c r="B2126" s="159" t="s">
        <v>8</v>
      </c>
      <c r="C2126" s="166">
        <v>42887</v>
      </c>
      <c r="D2126" s="159" t="s">
        <v>7</v>
      </c>
      <c r="E2126" s="159" t="s">
        <v>29</v>
      </c>
      <c r="F2126" s="159" t="s">
        <v>8</v>
      </c>
      <c r="G2126" s="159" t="s">
        <v>24</v>
      </c>
      <c r="H2126" s="159" t="s">
        <v>33</v>
      </c>
      <c r="I2126" s="178">
        <v>0</v>
      </c>
      <c r="J2126" s="19"/>
    </row>
    <row r="2127" spans="1:10" x14ac:dyDescent="0.25">
      <c r="A2127" s="65" t="str">
        <f t="shared" si="33"/>
        <v>Totaal42887Den HaagVrouwTotaalEritreaHeeft geen examen behaald</v>
      </c>
      <c r="B2127" s="159" t="s">
        <v>8</v>
      </c>
      <c r="C2127" s="166">
        <v>42887</v>
      </c>
      <c r="D2127" s="159" t="s">
        <v>7</v>
      </c>
      <c r="E2127" s="159" t="s">
        <v>29</v>
      </c>
      <c r="F2127" s="159" t="s">
        <v>8</v>
      </c>
      <c r="G2127" s="159" t="s">
        <v>24</v>
      </c>
      <c r="H2127" s="159" t="s">
        <v>34</v>
      </c>
      <c r="I2127" s="178">
        <v>165</v>
      </c>
      <c r="J2127" s="19"/>
    </row>
    <row r="2128" spans="1:10" x14ac:dyDescent="0.25">
      <c r="A2128" s="65" t="str">
        <f t="shared" si="33"/>
        <v>Totaal42887Den HaagVrouwTotaalOverigTotaal</v>
      </c>
      <c r="B2128" s="159" t="s">
        <v>8</v>
      </c>
      <c r="C2128" s="166">
        <v>42887</v>
      </c>
      <c r="D2128" s="159" t="s">
        <v>7</v>
      </c>
      <c r="E2128" s="159" t="s">
        <v>29</v>
      </c>
      <c r="F2128" s="159" t="s">
        <v>8</v>
      </c>
      <c r="G2128" s="159" t="s">
        <v>25</v>
      </c>
      <c r="H2128" s="159" t="s">
        <v>8</v>
      </c>
      <c r="I2128" s="178">
        <v>100</v>
      </c>
      <c r="J2128" s="19"/>
    </row>
    <row r="2129" spans="1:10" x14ac:dyDescent="0.25">
      <c r="A2129" s="65" t="str">
        <f t="shared" si="33"/>
        <v>Totaal42887Den HaagVrouwTotaalOverigNT2-examen behaald</v>
      </c>
      <c r="B2129" s="159" t="s">
        <v>8</v>
      </c>
      <c r="C2129" s="166">
        <v>42887</v>
      </c>
      <c r="D2129" s="159" t="s">
        <v>7</v>
      </c>
      <c r="E2129" s="159" t="s">
        <v>29</v>
      </c>
      <c r="F2129" s="159" t="s">
        <v>8</v>
      </c>
      <c r="G2129" s="159" t="s">
        <v>25</v>
      </c>
      <c r="H2129" s="159" t="s">
        <v>32</v>
      </c>
      <c r="I2129" s="178">
        <v>5</v>
      </c>
      <c r="J2129" s="19"/>
    </row>
    <row r="2130" spans="1:10" x14ac:dyDescent="0.25">
      <c r="A2130" s="65" t="str">
        <f t="shared" si="33"/>
        <v>Totaal42887Den HaagVrouwTotaalOverigInburgeringsexamen behaald</v>
      </c>
      <c r="B2130" s="159" t="s">
        <v>8</v>
      </c>
      <c r="C2130" s="166">
        <v>42887</v>
      </c>
      <c r="D2130" s="159" t="s">
        <v>7</v>
      </c>
      <c r="E2130" s="159" t="s">
        <v>29</v>
      </c>
      <c r="F2130" s="159" t="s">
        <v>8</v>
      </c>
      <c r="G2130" s="159" t="s">
        <v>25</v>
      </c>
      <c r="H2130" s="159" t="s">
        <v>33</v>
      </c>
      <c r="I2130" s="178">
        <v>10</v>
      </c>
      <c r="J2130" s="19"/>
    </row>
    <row r="2131" spans="1:10" x14ac:dyDescent="0.25">
      <c r="A2131" s="65" t="str">
        <f t="shared" si="33"/>
        <v>Totaal42887Den HaagVrouwTotaalOverigHeeft geen examen behaald</v>
      </c>
      <c r="B2131" s="159" t="s">
        <v>8</v>
      </c>
      <c r="C2131" s="166">
        <v>42887</v>
      </c>
      <c r="D2131" s="159" t="s">
        <v>7</v>
      </c>
      <c r="E2131" s="159" t="s">
        <v>29</v>
      </c>
      <c r="F2131" s="159" t="s">
        <v>8</v>
      </c>
      <c r="G2131" s="159" t="s">
        <v>25</v>
      </c>
      <c r="H2131" s="159" t="s">
        <v>34</v>
      </c>
      <c r="I2131" s="178">
        <v>85</v>
      </c>
      <c r="J2131" s="19"/>
    </row>
    <row r="2132" spans="1:10" x14ac:dyDescent="0.25">
      <c r="A2132" s="65" t="str">
        <f t="shared" si="33"/>
        <v>Totaal42887Den HaagVrouw0 tot 23 jaarTotaalTotaal</v>
      </c>
      <c r="B2132" s="159" t="s">
        <v>8</v>
      </c>
      <c r="C2132" s="166">
        <v>42887</v>
      </c>
      <c r="D2132" s="159" t="s">
        <v>7</v>
      </c>
      <c r="E2132" s="159" t="s">
        <v>29</v>
      </c>
      <c r="F2132" s="159" t="s">
        <v>26</v>
      </c>
      <c r="G2132" s="159" t="s">
        <v>8</v>
      </c>
      <c r="H2132" s="159" t="s">
        <v>8</v>
      </c>
      <c r="I2132" s="178">
        <v>60</v>
      </c>
      <c r="J2132" s="19"/>
    </row>
    <row r="2133" spans="1:10" x14ac:dyDescent="0.25">
      <c r="A2133" s="65" t="str">
        <f t="shared" si="33"/>
        <v>Totaal42887Den HaagVrouw0 tot 23 jaarTotaalNT2-examen behaald</v>
      </c>
      <c r="B2133" s="159" t="s">
        <v>8</v>
      </c>
      <c r="C2133" s="166">
        <v>42887</v>
      </c>
      <c r="D2133" s="159" t="s">
        <v>7</v>
      </c>
      <c r="E2133" s="159" t="s">
        <v>29</v>
      </c>
      <c r="F2133" s="159" t="s">
        <v>26</v>
      </c>
      <c r="G2133" s="159" t="s">
        <v>8</v>
      </c>
      <c r="H2133" s="159" t="s">
        <v>32</v>
      </c>
      <c r="I2133" s="178">
        <v>0</v>
      </c>
      <c r="J2133" s="19"/>
    </row>
    <row r="2134" spans="1:10" x14ac:dyDescent="0.25">
      <c r="A2134" s="65" t="str">
        <f t="shared" si="33"/>
        <v>Totaal42887Den HaagVrouw0 tot 23 jaarTotaalInburgeringsexamen behaald</v>
      </c>
      <c r="B2134" s="159" t="s">
        <v>8</v>
      </c>
      <c r="C2134" s="166">
        <v>42887</v>
      </c>
      <c r="D2134" s="159" t="s">
        <v>7</v>
      </c>
      <c r="E2134" s="159" t="s">
        <v>29</v>
      </c>
      <c r="F2134" s="159" t="s">
        <v>26</v>
      </c>
      <c r="G2134" s="159" t="s">
        <v>8</v>
      </c>
      <c r="H2134" s="159" t="s">
        <v>33</v>
      </c>
      <c r="I2134" s="178">
        <v>0</v>
      </c>
      <c r="J2134" s="19"/>
    </row>
    <row r="2135" spans="1:10" x14ac:dyDescent="0.25">
      <c r="A2135" s="65" t="str">
        <f t="shared" si="33"/>
        <v>Totaal42887Den HaagVrouw0 tot 23 jaarTotaalHeeft geen examen behaald</v>
      </c>
      <c r="B2135" s="159" t="s">
        <v>8</v>
      </c>
      <c r="C2135" s="166">
        <v>42887</v>
      </c>
      <c r="D2135" s="159" t="s">
        <v>7</v>
      </c>
      <c r="E2135" s="159" t="s">
        <v>29</v>
      </c>
      <c r="F2135" s="159" t="s">
        <v>26</v>
      </c>
      <c r="G2135" s="159" t="s">
        <v>8</v>
      </c>
      <c r="H2135" s="159" t="s">
        <v>34</v>
      </c>
      <c r="I2135" s="178">
        <v>60</v>
      </c>
      <c r="J2135" s="19"/>
    </row>
    <row r="2136" spans="1:10" x14ac:dyDescent="0.25">
      <c r="A2136" s="65" t="str">
        <f t="shared" si="33"/>
        <v>Totaal42887Den HaagVrouw0 tot 23 jaarSyriëTotaal</v>
      </c>
      <c r="B2136" s="159" t="s">
        <v>8</v>
      </c>
      <c r="C2136" s="166">
        <v>42887</v>
      </c>
      <c r="D2136" s="159" t="s">
        <v>7</v>
      </c>
      <c r="E2136" s="159" t="s">
        <v>29</v>
      </c>
      <c r="F2136" s="159" t="s">
        <v>26</v>
      </c>
      <c r="G2136" s="159" t="s">
        <v>23</v>
      </c>
      <c r="H2136" s="159" t="s">
        <v>8</v>
      </c>
      <c r="I2136" s="178">
        <v>15</v>
      </c>
      <c r="J2136" s="19"/>
    </row>
    <row r="2137" spans="1:10" x14ac:dyDescent="0.25">
      <c r="A2137" s="65" t="str">
        <f t="shared" si="33"/>
        <v>Totaal42887Den HaagVrouw0 tot 23 jaarSyriëNT2-examen behaald</v>
      </c>
      <c r="B2137" s="159" t="s">
        <v>8</v>
      </c>
      <c r="C2137" s="166">
        <v>42887</v>
      </c>
      <c r="D2137" s="159" t="s">
        <v>7</v>
      </c>
      <c r="E2137" s="159" t="s">
        <v>29</v>
      </c>
      <c r="F2137" s="159" t="s">
        <v>26</v>
      </c>
      <c r="G2137" s="159" t="s">
        <v>23</v>
      </c>
      <c r="H2137" s="159" t="s">
        <v>32</v>
      </c>
      <c r="I2137" s="178">
        <v>0</v>
      </c>
      <c r="J2137" s="19"/>
    </row>
    <row r="2138" spans="1:10" x14ac:dyDescent="0.25">
      <c r="A2138" s="65" t="str">
        <f t="shared" si="33"/>
        <v>Totaal42887Den HaagVrouw0 tot 23 jaarSyriëInburgeringsexamen behaald</v>
      </c>
      <c r="B2138" s="159" t="s">
        <v>8</v>
      </c>
      <c r="C2138" s="166">
        <v>42887</v>
      </c>
      <c r="D2138" s="159" t="s">
        <v>7</v>
      </c>
      <c r="E2138" s="159" t="s">
        <v>29</v>
      </c>
      <c r="F2138" s="159" t="s">
        <v>26</v>
      </c>
      <c r="G2138" s="159" t="s">
        <v>23</v>
      </c>
      <c r="H2138" s="159" t="s">
        <v>33</v>
      </c>
      <c r="I2138" s="178">
        <v>0</v>
      </c>
      <c r="J2138" s="19"/>
    </row>
    <row r="2139" spans="1:10" x14ac:dyDescent="0.25">
      <c r="A2139" s="65" t="str">
        <f t="shared" si="33"/>
        <v>Totaal42887Den HaagVrouw0 tot 23 jaarSyriëHeeft geen examen behaald</v>
      </c>
      <c r="B2139" s="159" t="s">
        <v>8</v>
      </c>
      <c r="C2139" s="166">
        <v>42887</v>
      </c>
      <c r="D2139" s="159" t="s">
        <v>7</v>
      </c>
      <c r="E2139" s="159" t="s">
        <v>29</v>
      </c>
      <c r="F2139" s="159" t="s">
        <v>26</v>
      </c>
      <c r="G2139" s="159" t="s">
        <v>23</v>
      </c>
      <c r="H2139" s="159" t="s">
        <v>34</v>
      </c>
      <c r="I2139" s="178">
        <v>15</v>
      </c>
      <c r="J2139" s="19"/>
    </row>
    <row r="2140" spans="1:10" x14ac:dyDescent="0.25">
      <c r="A2140" s="65" t="str">
        <f t="shared" si="33"/>
        <v>Totaal42887Den HaagVrouw0 tot 23 jaarEritreaTotaal</v>
      </c>
      <c r="B2140" s="159" t="s">
        <v>8</v>
      </c>
      <c r="C2140" s="166">
        <v>42887</v>
      </c>
      <c r="D2140" s="159" t="s">
        <v>7</v>
      </c>
      <c r="E2140" s="159" t="s">
        <v>29</v>
      </c>
      <c r="F2140" s="159" t="s">
        <v>26</v>
      </c>
      <c r="G2140" s="159" t="s">
        <v>24</v>
      </c>
      <c r="H2140" s="159" t="s">
        <v>8</v>
      </c>
      <c r="I2140" s="178">
        <v>30</v>
      </c>
      <c r="J2140" s="19"/>
    </row>
    <row r="2141" spans="1:10" x14ac:dyDescent="0.25">
      <c r="A2141" s="65" t="str">
        <f t="shared" si="33"/>
        <v>Totaal42887Den HaagVrouw0 tot 23 jaarEritreaNT2-examen behaald</v>
      </c>
      <c r="B2141" s="159" t="s">
        <v>8</v>
      </c>
      <c r="C2141" s="166">
        <v>42887</v>
      </c>
      <c r="D2141" s="159" t="s">
        <v>7</v>
      </c>
      <c r="E2141" s="159" t="s">
        <v>29</v>
      </c>
      <c r="F2141" s="159" t="s">
        <v>26</v>
      </c>
      <c r="G2141" s="159" t="s">
        <v>24</v>
      </c>
      <c r="H2141" s="159" t="s">
        <v>32</v>
      </c>
      <c r="I2141" s="178">
        <v>0</v>
      </c>
      <c r="J2141" s="19"/>
    </row>
    <row r="2142" spans="1:10" x14ac:dyDescent="0.25">
      <c r="A2142" s="65" t="str">
        <f t="shared" si="33"/>
        <v>Totaal42887Den HaagVrouw0 tot 23 jaarEritreaInburgeringsexamen behaald</v>
      </c>
      <c r="B2142" s="159" t="s">
        <v>8</v>
      </c>
      <c r="C2142" s="166">
        <v>42887</v>
      </c>
      <c r="D2142" s="159" t="s">
        <v>7</v>
      </c>
      <c r="E2142" s="159" t="s">
        <v>29</v>
      </c>
      <c r="F2142" s="159" t="s">
        <v>26</v>
      </c>
      <c r="G2142" s="159" t="s">
        <v>24</v>
      </c>
      <c r="H2142" s="159" t="s">
        <v>33</v>
      </c>
      <c r="I2142" s="178">
        <v>0</v>
      </c>
      <c r="J2142" s="19"/>
    </row>
    <row r="2143" spans="1:10" x14ac:dyDescent="0.25">
      <c r="A2143" s="65" t="str">
        <f t="shared" si="33"/>
        <v>Totaal42887Den HaagVrouw0 tot 23 jaarEritreaHeeft geen examen behaald</v>
      </c>
      <c r="B2143" s="159" t="s">
        <v>8</v>
      </c>
      <c r="C2143" s="166">
        <v>42887</v>
      </c>
      <c r="D2143" s="159" t="s">
        <v>7</v>
      </c>
      <c r="E2143" s="159" t="s">
        <v>29</v>
      </c>
      <c r="F2143" s="159" t="s">
        <v>26</v>
      </c>
      <c r="G2143" s="159" t="s">
        <v>24</v>
      </c>
      <c r="H2143" s="159" t="s">
        <v>34</v>
      </c>
      <c r="I2143" s="178">
        <v>30</v>
      </c>
      <c r="J2143" s="19"/>
    </row>
    <row r="2144" spans="1:10" x14ac:dyDescent="0.25">
      <c r="A2144" s="65" t="str">
        <f t="shared" si="33"/>
        <v>Totaal42887Den HaagVrouw0 tot 23 jaarOverigTotaal</v>
      </c>
      <c r="B2144" s="159" t="s">
        <v>8</v>
      </c>
      <c r="C2144" s="166">
        <v>42887</v>
      </c>
      <c r="D2144" s="159" t="s">
        <v>7</v>
      </c>
      <c r="E2144" s="159" t="s">
        <v>29</v>
      </c>
      <c r="F2144" s="159" t="s">
        <v>26</v>
      </c>
      <c r="G2144" s="159" t="s">
        <v>25</v>
      </c>
      <c r="H2144" s="159" t="s">
        <v>8</v>
      </c>
      <c r="I2144" s="178">
        <v>15</v>
      </c>
      <c r="J2144" s="19"/>
    </row>
    <row r="2145" spans="1:10" x14ac:dyDescent="0.25">
      <c r="A2145" s="65" t="str">
        <f t="shared" si="33"/>
        <v>Totaal42887Den HaagVrouw0 tot 23 jaarOverigNT2-examen behaald</v>
      </c>
      <c r="B2145" s="159" t="s">
        <v>8</v>
      </c>
      <c r="C2145" s="166">
        <v>42887</v>
      </c>
      <c r="D2145" s="159" t="s">
        <v>7</v>
      </c>
      <c r="E2145" s="159" t="s">
        <v>29</v>
      </c>
      <c r="F2145" s="159" t="s">
        <v>26</v>
      </c>
      <c r="G2145" s="159" t="s">
        <v>25</v>
      </c>
      <c r="H2145" s="159" t="s">
        <v>32</v>
      </c>
      <c r="I2145" s="178">
        <v>0</v>
      </c>
      <c r="J2145" s="19"/>
    </row>
    <row r="2146" spans="1:10" x14ac:dyDescent="0.25">
      <c r="A2146" s="65" t="str">
        <f t="shared" si="33"/>
        <v>Totaal42887Den HaagVrouw0 tot 23 jaarOverigInburgeringsexamen behaald</v>
      </c>
      <c r="B2146" s="159" t="s">
        <v>8</v>
      </c>
      <c r="C2146" s="166">
        <v>42887</v>
      </c>
      <c r="D2146" s="159" t="s">
        <v>7</v>
      </c>
      <c r="E2146" s="159" t="s">
        <v>29</v>
      </c>
      <c r="F2146" s="159" t="s">
        <v>26</v>
      </c>
      <c r="G2146" s="159" t="s">
        <v>25</v>
      </c>
      <c r="H2146" s="159" t="s">
        <v>33</v>
      </c>
      <c r="I2146" s="178">
        <v>0</v>
      </c>
      <c r="J2146" s="19"/>
    </row>
    <row r="2147" spans="1:10" x14ac:dyDescent="0.25">
      <c r="A2147" s="65" t="str">
        <f t="shared" si="33"/>
        <v>Totaal42887Den HaagVrouw0 tot 23 jaarOverigHeeft geen examen behaald</v>
      </c>
      <c r="B2147" s="159" t="s">
        <v>8</v>
      </c>
      <c r="C2147" s="166">
        <v>42887</v>
      </c>
      <c r="D2147" s="159" t="s">
        <v>7</v>
      </c>
      <c r="E2147" s="159" t="s">
        <v>29</v>
      </c>
      <c r="F2147" s="159" t="s">
        <v>26</v>
      </c>
      <c r="G2147" s="159" t="s">
        <v>25</v>
      </c>
      <c r="H2147" s="159" t="s">
        <v>34</v>
      </c>
      <c r="I2147" s="178">
        <v>15</v>
      </c>
      <c r="J2147" s="19"/>
    </row>
    <row r="2148" spans="1:10" x14ac:dyDescent="0.25">
      <c r="A2148" s="65" t="str">
        <f t="shared" si="33"/>
        <v>Totaal42887Den HaagVrouw23 jaar of ouderTotaalTotaal</v>
      </c>
      <c r="B2148" s="159" t="s">
        <v>8</v>
      </c>
      <c r="C2148" s="166">
        <v>42887</v>
      </c>
      <c r="D2148" s="159" t="s">
        <v>7</v>
      </c>
      <c r="E2148" s="159" t="s">
        <v>29</v>
      </c>
      <c r="F2148" s="159" t="s">
        <v>27</v>
      </c>
      <c r="G2148" s="159" t="s">
        <v>8</v>
      </c>
      <c r="H2148" s="159" t="s">
        <v>8</v>
      </c>
      <c r="I2148" s="178">
        <v>385</v>
      </c>
      <c r="J2148" s="19"/>
    </row>
    <row r="2149" spans="1:10" x14ac:dyDescent="0.25">
      <c r="A2149" s="65" t="str">
        <f t="shared" si="33"/>
        <v>Totaal42887Den HaagVrouw23 jaar of ouderTotaalNT2-examen behaald</v>
      </c>
      <c r="B2149" s="159" t="s">
        <v>8</v>
      </c>
      <c r="C2149" s="166">
        <v>42887</v>
      </c>
      <c r="D2149" s="159" t="s">
        <v>7</v>
      </c>
      <c r="E2149" s="159" t="s">
        <v>29</v>
      </c>
      <c r="F2149" s="159" t="s">
        <v>27</v>
      </c>
      <c r="G2149" s="159" t="s">
        <v>8</v>
      </c>
      <c r="H2149" s="159" t="s">
        <v>32</v>
      </c>
      <c r="I2149" s="178">
        <v>5</v>
      </c>
      <c r="J2149" s="19"/>
    </row>
    <row r="2150" spans="1:10" x14ac:dyDescent="0.25">
      <c r="A2150" s="65" t="str">
        <f t="shared" si="33"/>
        <v>Totaal42887Den HaagVrouw23 jaar of ouderTotaalInburgeringsexamen behaald</v>
      </c>
      <c r="B2150" s="159" t="s">
        <v>8</v>
      </c>
      <c r="C2150" s="166">
        <v>42887</v>
      </c>
      <c r="D2150" s="159" t="s">
        <v>7</v>
      </c>
      <c r="E2150" s="159" t="s">
        <v>29</v>
      </c>
      <c r="F2150" s="159" t="s">
        <v>27</v>
      </c>
      <c r="G2150" s="159" t="s">
        <v>8</v>
      </c>
      <c r="H2150" s="159" t="s">
        <v>33</v>
      </c>
      <c r="I2150" s="178">
        <v>15</v>
      </c>
      <c r="J2150" s="19"/>
    </row>
    <row r="2151" spans="1:10" x14ac:dyDescent="0.25">
      <c r="A2151" s="65" t="str">
        <f t="shared" si="33"/>
        <v>Totaal42887Den HaagVrouw23 jaar of ouderTotaalHeeft geen examen behaald</v>
      </c>
      <c r="B2151" s="159" t="s">
        <v>8</v>
      </c>
      <c r="C2151" s="166">
        <v>42887</v>
      </c>
      <c r="D2151" s="159" t="s">
        <v>7</v>
      </c>
      <c r="E2151" s="159" t="s">
        <v>29</v>
      </c>
      <c r="F2151" s="159" t="s">
        <v>27</v>
      </c>
      <c r="G2151" s="159" t="s">
        <v>8</v>
      </c>
      <c r="H2151" s="159" t="s">
        <v>34</v>
      </c>
      <c r="I2151" s="178">
        <v>365</v>
      </c>
      <c r="J2151" s="19"/>
    </row>
    <row r="2152" spans="1:10" x14ac:dyDescent="0.25">
      <c r="A2152" s="65" t="str">
        <f t="shared" si="33"/>
        <v>Totaal42887Den HaagVrouw23 jaar of ouderSyriëTotaal</v>
      </c>
      <c r="B2152" s="159" t="s">
        <v>8</v>
      </c>
      <c r="C2152" s="166">
        <v>42887</v>
      </c>
      <c r="D2152" s="159" t="s">
        <v>7</v>
      </c>
      <c r="E2152" s="159" t="s">
        <v>29</v>
      </c>
      <c r="F2152" s="159" t="s">
        <v>27</v>
      </c>
      <c r="G2152" s="159" t="s">
        <v>23</v>
      </c>
      <c r="H2152" s="159" t="s">
        <v>8</v>
      </c>
      <c r="I2152" s="178">
        <v>165</v>
      </c>
      <c r="J2152" s="19"/>
    </row>
    <row r="2153" spans="1:10" x14ac:dyDescent="0.25">
      <c r="A2153" s="65" t="str">
        <f t="shared" si="33"/>
        <v>Totaal42887Den HaagVrouw23 jaar of ouderSyriëNT2-examen behaald</v>
      </c>
      <c r="B2153" s="159" t="s">
        <v>8</v>
      </c>
      <c r="C2153" s="166">
        <v>42887</v>
      </c>
      <c r="D2153" s="159" t="s">
        <v>7</v>
      </c>
      <c r="E2153" s="159" t="s">
        <v>29</v>
      </c>
      <c r="F2153" s="159" t="s">
        <v>27</v>
      </c>
      <c r="G2153" s="159" t="s">
        <v>23</v>
      </c>
      <c r="H2153" s="159" t="s">
        <v>32</v>
      </c>
      <c r="I2153" s="178">
        <v>0</v>
      </c>
      <c r="J2153" s="19"/>
    </row>
    <row r="2154" spans="1:10" x14ac:dyDescent="0.25">
      <c r="A2154" s="65" t="str">
        <f t="shared" si="33"/>
        <v>Totaal42887Den HaagVrouw23 jaar of ouderSyriëInburgeringsexamen behaald</v>
      </c>
      <c r="B2154" s="159" t="s">
        <v>8</v>
      </c>
      <c r="C2154" s="166">
        <v>42887</v>
      </c>
      <c r="D2154" s="159" t="s">
        <v>7</v>
      </c>
      <c r="E2154" s="159" t="s">
        <v>29</v>
      </c>
      <c r="F2154" s="159" t="s">
        <v>27</v>
      </c>
      <c r="G2154" s="159" t="s">
        <v>23</v>
      </c>
      <c r="H2154" s="159" t="s">
        <v>33</v>
      </c>
      <c r="I2154" s="178">
        <v>5</v>
      </c>
      <c r="J2154" s="19"/>
    </row>
    <row r="2155" spans="1:10" x14ac:dyDescent="0.25">
      <c r="A2155" s="65" t="str">
        <f t="shared" si="33"/>
        <v>Totaal42887Den HaagVrouw23 jaar of ouderSyriëHeeft geen examen behaald</v>
      </c>
      <c r="B2155" s="159" t="s">
        <v>8</v>
      </c>
      <c r="C2155" s="166">
        <v>42887</v>
      </c>
      <c r="D2155" s="159" t="s">
        <v>7</v>
      </c>
      <c r="E2155" s="159" t="s">
        <v>29</v>
      </c>
      <c r="F2155" s="159" t="s">
        <v>27</v>
      </c>
      <c r="G2155" s="159" t="s">
        <v>23</v>
      </c>
      <c r="H2155" s="159" t="s">
        <v>34</v>
      </c>
      <c r="I2155" s="178">
        <v>155</v>
      </c>
      <c r="J2155" s="19"/>
    </row>
    <row r="2156" spans="1:10" x14ac:dyDescent="0.25">
      <c r="A2156" s="65" t="str">
        <f t="shared" si="33"/>
        <v>Totaal42887Den HaagVrouw23 jaar of ouderEritreaTotaal</v>
      </c>
      <c r="B2156" s="159" t="s">
        <v>8</v>
      </c>
      <c r="C2156" s="166">
        <v>42887</v>
      </c>
      <c r="D2156" s="159" t="s">
        <v>7</v>
      </c>
      <c r="E2156" s="159" t="s">
        <v>29</v>
      </c>
      <c r="F2156" s="159" t="s">
        <v>27</v>
      </c>
      <c r="G2156" s="159" t="s">
        <v>24</v>
      </c>
      <c r="H2156" s="159" t="s">
        <v>8</v>
      </c>
      <c r="I2156" s="178">
        <v>135</v>
      </c>
      <c r="J2156" s="19"/>
    </row>
    <row r="2157" spans="1:10" x14ac:dyDescent="0.25">
      <c r="A2157" s="65" t="str">
        <f t="shared" si="33"/>
        <v>Totaal42887Den HaagVrouw23 jaar of ouderEritreaNT2-examen behaald</v>
      </c>
      <c r="B2157" s="159" t="s">
        <v>8</v>
      </c>
      <c r="C2157" s="166">
        <v>42887</v>
      </c>
      <c r="D2157" s="159" t="s">
        <v>7</v>
      </c>
      <c r="E2157" s="159" t="s">
        <v>29</v>
      </c>
      <c r="F2157" s="159" t="s">
        <v>27</v>
      </c>
      <c r="G2157" s="159" t="s">
        <v>24</v>
      </c>
      <c r="H2157" s="159" t="s">
        <v>32</v>
      </c>
      <c r="I2157" s="178">
        <v>0</v>
      </c>
      <c r="J2157" s="19"/>
    </row>
    <row r="2158" spans="1:10" x14ac:dyDescent="0.25">
      <c r="A2158" s="65" t="str">
        <f t="shared" si="33"/>
        <v>Totaal42887Den HaagVrouw23 jaar of ouderEritreaInburgeringsexamen behaald</v>
      </c>
      <c r="B2158" s="159" t="s">
        <v>8</v>
      </c>
      <c r="C2158" s="166">
        <v>42887</v>
      </c>
      <c r="D2158" s="159" t="s">
        <v>7</v>
      </c>
      <c r="E2158" s="159" t="s">
        <v>29</v>
      </c>
      <c r="F2158" s="159" t="s">
        <v>27</v>
      </c>
      <c r="G2158" s="159" t="s">
        <v>24</v>
      </c>
      <c r="H2158" s="159" t="s">
        <v>33</v>
      </c>
      <c r="I2158" s="178">
        <v>0</v>
      </c>
      <c r="J2158" s="19"/>
    </row>
    <row r="2159" spans="1:10" x14ac:dyDescent="0.25">
      <c r="A2159" s="65" t="str">
        <f t="shared" si="33"/>
        <v>Totaal42887Den HaagVrouw23 jaar of ouderEritreaHeeft geen examen behaald</v>
      </c>
      <c r="B2159" s="159" t="s">
        <v>8</v>
      </c>
      <c r="C2159" s="166">
        <v>42887</v>
      </c>
      <c r="D2159" s="159" t="s">
        <v>7</v>
      </c>
      <c r="E2159" s="159" t="s">
        <v>29</v>
      </c>
      <c r="F2159" s="159" t="s">
        <v>27</v>
      </c>
      <c r="G2159" s="159" t="s">
        <v>24</v>
      </c>
      <c r="H2159" s="159" t="s">
        <v>34</v>
      </c>
      <c r="I2159" s="178">
        <v>135</v>
      </c>
      <c r="J2159" s="19"/>
    </row>
    <row r="2160" spans="1:10" x14ac:dyDescent="0.25">
      <c r="A2160" s="65" t="str">
        <f t="shared" si="33"/>
        <v>Totaal42887Den HaagVrouw23 jaar of ouderOverigTotaal</v>
      </c>
      <c r="B2160" s="159" t="s">
        <v>8</v>
      </c>
      <c r="C2160" s="166">
        <v>42887</v>
      </c>
      <c r="D2160" s="159" t="s">
        <v>7</v>
      </c>
      <c r="E2160" s="159" t="s">
        <v>29</v>
      </c>
      <c r="F2160" s="159" t="s">
        <v>27</v>
      </c>
      <c r="G2160" s="159" t="s">
        <v>25</v>
      </c>
      <c r="H2160" s="159" t="s">
        <v>8</v>
      </c>
      <c r="I2160" s="178">
        <v>85</v>
      </c>
      <c r="J2160" s="19"/>
    </row>
    <row r="2161" spans="1:10" x14ac:dyDescent="0.25">
      <c r="A2161" s="65" t="str">
        <f t="shared" si="33"/>
        <v>Totaal42887Den HaagVrouw23 jaar of ouderOverigNT2-examen behaald</v>
      </c>
      <c r="B2161" s="159" t="s">
        <v>8</v>
      </c>
      <c r="C2161" s="166">
        <v>42887</v>
      </c>
      <c r="D2161" s="159" t="s">
        <v>7</v>
      </c>
      <c r="E2161" s="159" t="s">
        <v>29</v>
      </c>
      <c r="F2161" s="159" t="s">
        <v>27</v>
      </c>
      <c r="G2161" s="159" t="s">
        <v>25</v>
      </c>
      <c r="H2161" s="159" t="s">
        <v>32</v>
      </c>
      <c r="I2161" s="178">
        <v>5</v>
      </c>
      <c r="J2161" s="19"/>
    </row>
    <row r="2162" spans="1:10" x14ac:dyDescent="0.25">
      <c r="A2162" s="65" t="str">
        <f t="shared" si="33"/>
        <v>Totaal42887Den HaagVrouw23 jaar of ouderOverigInburgeringsexamen behaald</v>
      </c>
      <c r="B2162" s="159" t="s">
        <v>8</v>
      </c>
      <c r="C2162" s="166">
        <v>42887</v>
      </c>
      <c r="D2162" s="159" t="s">
        <v>7</v>
      </c>
      <c r="E2162" s="159" t="s">
        <v>29</v>
      </c>
      <c r="F2162" s="159" t="s">
        <v>27</v>
      </c>
      <c r="G2162" s="159" t="s">
        <v>25</v>
      </c>
      <c r="H2162" s="159" t="s">
        <v>33</v>
      </c>
      <c r="I2162" s="178">
        <v>10</v>
      </c>
      <c r="J2162" s="19"/>
    </row>
    <row r="2163" spans="1:10" x14ac:dyDescent="0.25">
      <c r="A2163" s="65" t="str">
        <f t="shared" si="33"/>
        <v>Totaal42887Den HaagVrouw23 jaar of ouderOverigHeeft geen examen behaald</v>
      </c>
      <c r="B2163" s="159" t="s">
        <v>8</v>
      </c>
      <c r="C2163" s="166">
        <v>42887</v>
      </c>
      <c r="D2163" s="159" t="s">
        <v>7</v>
      </c>
      <c r="E2163" s="159" t="s">
        <v>29</v>
      </c>
      <c r="F2163" s="159" t="s">
        <v>27</v>
      </c>
      <c r="G2163" s="159" t="s">
        <v>25</v>
      </c>
      <c r="H2163" s="159" t="s">
        <v>34</v>
      </c>
      <c r="I2163" s="178">
        <v>75</v>
      </c>
      <c r="J2163" s="19"/>
    </row>
    <row r="2164" spans="1:10" x14ac:dyDescent="0.25">
      <c r="A2164" s="65" t="str">
        <f t="shared" si="33"/>
        <v>Totaal42887G4 (exclusief Den Haag)TotaalTotaalTotaalTotaal</v>
      </c>
      <c r="B2164" s="159" t="s">
        <v>8</v>
      </c>
      <c r="C2164" s="166">
        <v>42887</v>
      </c>
      <c r="D2164" s="159" t="s">
        <v>15</v>
      </c>
      <c r="E2164" s="159" t="s">
        <v>8</v>
      </c>
      <c r="F2164" s="159" t="s">
        <v>8</v>
      </c>
      <c r="G2164" s="159" t="s">
        <v>8</v>
      </c>
      <c r="H2164" s="159" t="s">
        <v>8</v>
      </c>
      <c r="I2164" s="178">
        <v>4815</v>
      </c>
      <c r="J2164" s="19"/>
    </row>
    <row r="2165" spans="1:10" x14ac:dyDescent="0.25">
      <c r="A2165" s="65" t="str">
        <f t="shared" si="33"/>
        <v>Totaal42887G4 (exclusief Den Haag)TotaalTotaalTotaalNT2-examen behaald</v>
      </c>
      <c r="B2165" s="159" t="s">
        <v>8</v>
      </c>
      <c r="C2165" s="166">
        <v>42887</v>
      </c>
      <c r="D2165" s="159" t="s">
        <v>15</v>
      </c>
      <c r="E2165" s="159" t="s">
        <v>8</v>
      </c>
      <c r="F2165" s="159" t="s">
        <v>8</v>
      </c>
      <c r="G2165" s="159" t="s">
        <v>8</v>
      </c>
      <c r="H2165" s="159" t="s">
        <v>32</v>
      </c>
      <c r="I2165" s="178">
        <v>65</v>
      </c>
      <c r="J2165" s="19"/>
    </row>
    <row r="2166" spans="1:10" x14ac:dyDescent="0.25">
      <c r="A2166" s="65" t="str">
        <f t="shared" si="33"/>
        <v>Totaal42887G4 (exclusief Den Haag)TotaalTotaalTotaalInburgeringsexamen behaald</v>
      </c>
      <c r="B2166" s="159" t="s">
        <v>8</v>
      </c>
      <c r="C2166" s="166">
        <v>42887</v>
      </c>
      <c r="D2166" s="159" t="s">
        <v>15</v>
      </c>
      <c r="E2166" s="159" t="s">
        <v>8</v>
      </c>
      <c r="F2166" s="159" t="s">
        <v>8</v>
      </c>
      <c r="G2166" s="159" t="s">
        <v>8</v>
      </c>
      <c r="H2166" s="159" t="s">
        <v>33</v>
      </c>
      <c r="I2166" s="178">
        <v>200</v>
      </c>
      <c r="J2166" s="19"/>
    </row>
    <row r="2167" spans="1:10" x14ac:dyDescent="0.25">
      <c r="A2167" s="65" t="str">
        <f t="shared" si="33"/>
        <v>Totaal42887G4 (exclusief Den Haag)TotaalTotaalTotaalHeeft geen examen behaald</v>
      </c>
      <c r="B2167" s="159" t="s">
        <v>8</v>
      </c>
      <c r="C2167" s="166">
        <v>42887</v>
      </c>
      <c r="D2167" s="159" t="s">
        <v>15</v>
      </c>
      <c r="E2167" s="159" t="s">
        <v>8</v>
      </c>
      <c r="F2167" s="159" t="s">
        <v>8</v>
      </c>
      <c r="G2167" s="159" t="s">
        <v>8</v>
      </c>
      <c r="H2167" s="159" t="s">
        <v>34</v>
      </c>
      <c r="I2167" s="178">
        <v>4550</v>
      </c>
      <c r="J2167" s="19"/>
    </row>
    <row r="2168" spans="1:10" x14ac:dyDescent="0.25">
      <c r="A2168" s="65" t="str">
        <f t="shared" si="33"/>
        <v>Totaal42887G4 (exclusief Den Haag)TotaalTotaalSyriëTotaal</v>
      </c>
      <c r="B2168" s="159" t="s">
        <v>8</v>
      </c>
      <c r="C2168" s="166">
        <v>42887</v>
      </c>
      <c r="D2168" s="159" t="s">
        <v>15</v>
      </c>
      <c r="E2168" s="159" t="s">
        <v>8</v>
      </c>
      <c r="F2168" s="159" t="s">
        <v>8</v>
      </c>
      <c r="G2168" s="159" t="s">
        <v>23</v>
      </c>
      <c r="H2168" s="159" t="s">
        <v>8</v>
      </c>
      <c r="I2168" s="178">
        <v>2715</v>
      </c>
      <c r="J2168" s="19"/>
    </row>
    <row r="2169" spans="1:10" x14ac:dyDescent="0.25">
      <c r="A2169" s="65" t="str">
        <f t="shared" si="33"/>
        <v>Totaal42887G4 (exclusief Den Haag)TotaalTotaalSyriëNT2-examen behaald</v>
      </c>
      <c r="B2169" s="159" t="s">
        <v>8</v>
      </c>
      <c r="C2169" s="166">
        <v>42887</v>
      </c>
      <c r="D2169" s="159" t="s">
        <v>15</v>
      </c>
      <c r="E2169" s="159" t="s">
        <v>8</v>
      </c>
      <c r="F2169" s="159" t="s">
        <v>8</v>
      </c>
      <c r="G2169" s="159" t="s">
        <v>23</v>
      </c>
      <c r="H2169" s="159" t="s">
        <v>32</v>
      </c>
      <c r="I2169" s="178">
        <v>40</v>
      </c>
      <c r="J2169" s="19"/>
    </row>
    <row r="2170" spans="1:10" x14ac:dyDescent="0.25">
      <c r="A2170" s="65" t="str">
        <f t="shared" si="33"/>
        <v>Totaal42887G4 (exclusief Den Haag)TotaalTotaalSyriëInburgeringsexamen behaald</v>
      </c>
      <c r="B2170" s="159" t="s">
        <v>8</v>
      </c>
      <c r="C2170" s="166">
        <v>42887</v>
      </c>
      <c r="D2170" s="159" t="s">
        <v>15</v>
      </c>
      <c r="E2170" s="159" t="s">
        <v>8</v>
      </c>
      <c r="F2170" s="159" t="s">
        <v>8</v>
      </c>
      <c r="G2170" s="159" t="s">
        <v>23</v>
      </c>
      <c r="H2170" s="159" t="s">
        <v>33</v>
      </c>
      <c r="I2170" s="178">
        <v>70</v>
      </c>
      <c r="J2170" s="19"/>
    </row>
    <row r="2171" spans="1:10" x14ac:dyDescent="0.25">
      <c r="A2171" s="65" t="str">
        <f t="shared" si="33"/>
        <v>Totaal42887G4 (exclusief Den Haag)TotaalTotaalSyriëHeeft geen examen behaald</v>
      </c>
      <c r="B2171" s="159" t="s">
        <v>8</v>
      </c>
      <c r="C2171" s="166">
        <v>42887</v>
      </c>
      <c r="D2171" s="159" t="s">
        <v>15</v>
      </c>
      <c r="E2171" s="159" t="s">
        <v>8</v>
      </c>
      <c r="F2171" s="159" t="s">
        <v>8</v>
      </c>
      <c r="G2171" s="159" t="s">
        <v>23</v>
      </c>
      <c r="H2171" s="159" t="s">
        <v>34</v>
      </c>
      <c r="I2171" s="178">
        <v>2605</v>
      </c>
      <c r="J2171" s="19"/>
    </row>
    <row r="2172" spans="1:10" x14ac:dyDescent="0.25">
      <c r="A2172" s="65" t="str">
        <f t="shared" si="33"/>
        <v>Totaal42887G4 (exclusief Den Haag)TotaalTotaalEritreaTotaal</v>
      </c>
      <c r="B2172" s="159" t="s">
        <v>8</v>
      </c>
      <c r="C2172" s="166">
        <v>42887</v>
      </c>
      <c r="D2172" s="159" t="s">
        <v>15</v>
      </c>
      <c r="E2172" s="159" t="s">
        <v>8</v>
      </c>
      <c r="F2172" s="159" t="s">
        <v>8</v>
      </c>
      <c r="G2172" s="159" t="s">
        <v>24</v>
      </c>
      <c r="H2172" s="159" t="s">
        <v>8</v>
      </c>
      <c r="I2172" s="178">
        <v>1030</v>
      </c>
      <c r="J2172" s="19"/>
    </row>
    <row r="2173" spans="1:10" x14ac:dyDescent="0.25">
      <c r="A2173" s="65" t="str">
        <f t="shared" si="33"/>
        <v>Totaal42887G4 (exclusief Den Haag)TotaalTotaalEritreaNT2-examen behaald</v>
      </c>
      <c r="B2173" s="159" t="s">
        <v>8</v>
      </c>
      <c r="C2173" s="166">
        <v>42887</v>
      </c>
      <c r="D2173" s="159" t="s">
        <v>15</v>
      </c>
      <c r="E2173" s="159" t="s">
        <v>8</v>
      </c>
      <c r="F2173" s="159" t="s">
        <v>8</v>
      </c>
      <c r="G2173" s="159" t="s">
        <v>24</v>
      </c>
      <c r="H2173" s="159" t="s">
        <v>32</v>
      </c>
      <c r="I2173" s="178">
        <v>5</v>
      </c>
      <c r="J2173" s="19"/>
    </row>
    <row r="2174" spans="1:10" x14ac:dyDescent="0.25">
      <c r="A2174" s="65" t="str">
        <f t="shared" si="33"/>
        <v>Totaal42887G4 (exclusief Den Haag)TotaalTotaalEritreaInburgeringsexamen behaald</v>
      </c>
      <c r="B2174" s="159" t="s">
        <v>8</v>
      </c>
      <c r="C2174" s="166">
        <v>42887</v>
      </c>
      <c r="D2174" s="159" t="s">
        <v>15</v>
      </c>
      <c r="E2174" s="159" t="s">
        <v>8</v>
      </c>
      <c r="F2174" s="159" t="s">
        <v>8</v>
      </c>
      <c r="G2174" s="159" t="s">
        <v>24</v>
      </c>
      <c r="H2174" s="159" t="s">
        <v>33</v>
      </c>
      <c r="I2174" s="178">
        <v>40</v>
      </c>
      <c r="J2174" s="19"/>
    </row>
    <row r="2175" spans="1:10" x14ac:dyDescent="0.25">
      <c r="A2175" s="65" t="str">
        <f t="shared" si="33"/>
        <v>Totaal42887G4 (exclusief Den Haag)TotaalTotaalEritreaHeeft geen examen behaald</v>
      </c>
      <c r="B2175" s="159" t="s">
        <v>8</v>
      </c>
      <c r="C2175" s="166">
        <v>42887</v>
      </c>
      <c r="D2175" s="159" t="s">
        <v>15</v>
      </c>
      <c r="E2175" s="159" t="s">
        <v>8</v>
      </c>
      <c r="F2175" s="159" t="s">
        <v>8</v>
      </c>
      <c r="G2175" s="159" t="s">
        <v>24</v>
      </c>
      <c r="H2175" s="159" t="s">
        <v>34</v>
      </c>
      <c r="I2175" s="178">
        <v>985</v>
      </c>
      <c r="J2175" s="19"/>
    </row>
    <row r="2176" spans="1:10" x14ac:dyDescent="0.25">
      <c r="A2176" s="65" t="str">
        <f t="shared" si="33"/>
        <v>Totaal42887G4 (exclusief Den Haag)TotaalTotaalOverigTotaal</v>
      </c>
      <c r="B2176" s="159" t="s">
        <v>8</v>
      </c>
      <c r="C2176" s="166">
        <v>42887</v>
      </c>
      <c r="D2176" s="159" t="s">
        <v>15</v>
      </c>
      <c r="E2176" s="159" t="s">
        <v>8</v>
      </c>
      <c r="F2176" s="159" t="s">
        <v>8</v>
      </c>
      <c r="G2176" s="159" t="s">
        <v>25</v>
      </c>
      <c r="H2176" s="159" t="s">
        <v>8</v>
      </c>
      <c r="I2176" s="178">
        <v>1075</v>
      </c>
      <c r="J2176" s="19"/>
    </row>
    <row r="2177" spans="1:10" x14ac:dyDescent="0.25">
      <c r="A2177" s="65" t="str">
        <f t="shared" si="33"/>
        <v>Totaal42887G4 (exclusief Den Haag)TotaalTotaalOverigNT2-examen behaald</v>
      </c>
      <c r="B2177" s="159" t="s">
        <v>8</v>
      </c>
      <c r="C2177" s="166">
        <v>42887</v>
      </c>
      <c r="D2177" s="159" t="s">
        <v>15</v>
      </c>
      <c r="E2177" s="159" t="s">
        <v>8</v>
      </c>
      <c r="F2177" s="159" t="s">
        <v>8</v>
      </c>
      <c r="G2177" s="159" t="s">
        <v>25</v>
      </c>
      <c r="H2177" s="159" t="s">
        <v>32</v>
      </c>
      <c r="I2177" s="178">
        <v>20</v>
      </c>
      <c r="J2177" s="19"/>
    </row>
    <row r="2178" spans="1:10" x14ac:dyDescent="0.25">
      <c r="A2178" s="65" t="str">
        <f t="shared" si="33"/>
        <v>Totaal42887G4 (exclusief Den Haag)TotaalTotaalOverigInburgeringsexamen behaald</v>
      </c>
      <c r="B2178" s="159" t="s">
        <v>8</v>
      </c>
      <c r="C2178" s="166">
        <v>42887</v>
      </c>
      <c r="D2178" s="159" t="s">
        <v>15</v>
      </c>
      <c r="E2178" s="159" t="s">
        <v>8</v>
      </c>
      <c r="F2178" s="159" t="s">
        <v>8</v>
      </c>
      <c r="G2178" s="159" t="s">
        <v>25</v>
      </c>
      <c r="H2178" s="159" t="s">
        <v>33</v>
      </c>
      <c r="I2178" s="178">
        <v>90</v>
      </c>
      <c r="J2178" s="19"/>
    </row>
    <row r="2179" spans="1:10" x14ac:dyDescent="0.25">
      <c r="A2179" s="65" t="str">
        <f t="shared" si="33"/>
        <v>Totaal42887G4 (exclusief Den Haag)TotaalTotaalOverigHeeft geen examen behaald</v>
      </c>
      <c r="B2179" s="159" t="s">
        <v>8</v>
      </c>
      <c r="C2179" s="166">
        <v>42887</v>
      </c>
      <c r="D2179" s="159" t="s">
        <v>15</v>
      </c>
      <c r="E2179" s="159" t="s">
        <v>8</v>
      </c>
      <c r="F2179" s="159" t="s">
        <v>8</v>
      </c>
      <c r="G2179" s="159" t="s">
        <v>25</v>
      </c>
      <c r="H2179" s="159" t="s">
        <v>34</v>
      </c>
      <c r="I2179" s="178">
        <v>960</v>
      </c>
      <c r="J2179" s="19"/>
    </row>
    <row r="2180" spans="1:10" x14ac:dyDescent="0.25">
      <c r="A2180" s="65" t="str">
        <f t="shared" si="33"/>
        <v>Totaal42887G4 (exclusief Den Haag)Totaal0 tot 23 jaarTotaalTotaal</v>
      </c>
      <c r="B2180" s="159" t="s">
        <v>8</v>
      </c>
      <c r="C2180" s="166">
        <v>42887</v>
      </c>
      <c r="D2180" s="159" t="s">
        <v>15</v>
      </c>
      <c r="E2180" s="159" t="s">
        <v>8</v>
      </c>
      <c r="F2180" s="159" t="s">
        <v>26</v>
      </c>
      <c r="G2180" s="159" t="s">
        <v>8</v>
      </c>
      <c r="H2180" s="159" t="s">
        <v>8</v>
      </c>
      <c r="I2180" s="178">
        <v>600</v>
      </c>
      <c r="J2180" s="19"/>
    </row>
    <row r="2181" spans="1:10" x14ac:dyDescent="0.25">
      <c r="A2181" s="65" t="str">
        <f t="shared" ref="A2181:A2244" si="34">B2181&amp;C2181&amp;D2181&amp;E2181&amp;F2181&amp;G2181&amp;H2181</f>
        <v>Totaal42887G4 (exclusief Den Haag)Totaal0 tot 23 jaarTotaalNT2-examen behaald</v>
      </c>
      <c r="B2181" s="159" t="s">
        <v>8</v>
      </c>
      <c r="C2181" s="166">
        <v>42887</v>
      </c>
      <c r="D2181" s="159" t="s">
        <v>15</v>
      </c>
      <c r="E2181" s="159" t="s">
        <v>8</v>
      </c>
      <c r="F2181" s="159" t="s">
        <v>26</v>
      </c>
      <c r="G2181" s="159" t="s">
        <v>8</v>
      </c>
      <c r="H2181" s="159" t="s">
        <v>32</v>
      </c>
      <c r="I2181" s="178">
        <v>5</v>
      </c>
      <c r="J2181" s="19"/>
    </row>
    <row r="2182" spans="1:10" x14ac:dyDescent="0.25">
      <c r="A2182" s="65" t="str">
        <f t="shared" si="34"/>
        <v>Totaal42887G4 (exclusief Den Haag)Totaal0 tot 23 jaarTotaalInburgeringsexamen behaald</v>
      </c>
      <c r="B2182" s="159" t="s">
        <v>8</v>
      </c>
      <c r="C2182" s="166">
        <v>42887</v>
      </c>
      <c r="D2182" s="159" t="s">
        <v>15</v>
      </c>
      <c r="E2182" s="159" t="s">
        <v>8</v>
      </c>
      <c r="F2182" s="159" t="s">
        <v>26</v>
      </c>
      <c r="G2182" s="159" t="s">
        <v>8</v>
      </c>
      <c r="H2182" s="159" t="s">
        <v>33</v>
      </c>
      <c r="I2182" s="178">
        <v>20</v>
      </c>
      <c r="J2182" s="19"/>
    </row>
    <row r="2183" spans="1:10" x14ac:dyDescent="0.25">
      <c r="A2183" s="65" t="str">
        <f t="shared" si="34"/>
        <v>Totaal42887G4 (exclusief Den Haag)Totaal0 tot 23 jaarTotaalHeeft geen examen behaald</v>
      </c>
      <c r="B2183" s="159" t="s">
        <v>8</v>
      </c>
      <c r="C2183" s="166">
        <v>42887</v>
      </c>
      <c r="D2183" s="159" t="s">
        <v>15</v>
      </c>
      <c r="E2183" s="159" t="s">
        <v>8</v>
      </c>
      <c r="F2183" s="159" t="s">
        <v>26</v>
      </c>
      <c r="G2183" s="159" t="s">
        <v>8</v>
      </c>
      <c r="H2183" s="159" t="s">
        <v>34</v>
      </c>
      <c r="I2183" s="178">
        <v>575</v>
      </c>
      <c r="J2183" s="19"/>
    </row>
    <row r="2184" spans="1:10" x14ac:dyDescent="0.25">
      <c r="A2184" s="65" t="str">
        <f t="shared" si="34"/>
        <v>Totaal42887G4 (exclusief Den Haag)Totaal0 tot 23 jaarSyriëTotaal</v>
      </c>
      <c r="B2184" s="159" t="s">
        <v>8</v>
      </c>
      <c r="C2184" s="166">
        <v>42887</v>
      </c>
      <c r="D2184" s="159" t="s">
        <v>15</v>
      </c>
      <c r="E2184" s="159" t="s">
        <v>8</v>
      </c>
      <c r="F2184" s="159" t="s">
        <v>26</v>
      </c>
      <c r="G2184" s="159" t="s">
        <v>23</v>
      </c>
      <c r="H2184" s="159" t="s">
        <v>8</v>
      </c>
      <c r="I2184" s="178">
        <v>350</v>
      </c>
      <c r="J2184" s="19"/>
    </row>
    <row r="2185" spans="1:10" x14ac:dyDescent="0.25">
      <c r="A2185" s="65" t="str">
        <f t="shared" si="34"/>
        <v>Totaal42887G4 (exclusief Den Haag)Totaal0 tot 23 jaarSyriëNT2-examen behaald</v>
      </c>
      <c r="B2185" s="159" t="s">
        <v>8</v>
      </c>
      <c r="C2185" s="166">
        <v>42887</v>
      </c>
      <c r="D2185" s="159" t="s">
        <v>15</v>
      </c>
      <c r="E2185" s="159" t="s">
        <v>8</v>
      </c>
      <c r="F2185" s="159" t="s">
        <v>26</v>
      </c>
      <c r="G2185" s="159" t="s">
        <v>23</v>
      </c>
      <c r="H2185" s="159" t="s">
        <v>32</v>
      </c>
      <c r="I2185" s="178">
        <v>5</v>
      </c>
      <c r="J2185" s="19"/>
    </row>
    <row r="2186" spans="1:10" x14ac:dyDescent="0.25">
      <c r="A2186" s="65" t="str">
        <f t="shared" si="34"/>
        <v>Totaal42887G4 (exclusief Den Haag)Totaal0 tot 23 jaarSyriëInburgeringsexamen behaald</v>
      </c>
      <c r="B2186" s="159" t="s">
        <v>8</v>
      </c>
      <c r="C2186" s="166">
        <v>42887</v>
      </c>
      <c r="D2186" s="159" t="s">
        <v>15</v>
      </c>
      <c r="E2186" s="159" t="s">
        <v>8</v>
      </c>
      <c r="F2186" s="159" t="s">
        <v>26</v>
      </c>
      <c r="G2186" s="159" t="s">
        <v>23</v>
      </c>
      <c r="H2186" s="159" t="s">
        <v>33</v>
      </c>
      <c r="I2186" s="178">
        <v>5</v>
      </c>
      <c r="J2186" s="19"/>
    </row>
    <row r="2187" spans="1:10" x14ac:dyDescent="0.25">
      <c r="A2187" s="65" t="str">
        <f t="shared" si="34"/>
        <v>Totaal42887G4 (exclusief Den Haag)Totaal0 tot 23 jaarSyriëHeeft geen examen behaald</v>
      </c>
      <c r="B2187" s="159" t="s">
        <v>8</v>
      </c>
      <c r="C2187" s="166">
        <v>42887</v>
      </c>
      <c r="D2187" s="159" t="s">
        <v>15</v>
      </c>
      <c r="E2187" s="159" t="s">
        <v>8</v>
      </c>
      <c r="F2187" s="159" t="s">
        <v>26</v>
      </c>
      <c r="G2187" s="159" t="s">
        <v>23</v>
      </c>
      <c r="H2187" s="159" t="s">
        <v>34</v>
      </c>
      <c r="I2187" s="178">
        <v>335</v>
      </c>
      <c r="J2187" s="19"/>
    </row>
    <row r="2188" spans="1:10" x14ac:dyDescent="0.25">
      <c r="A2188" s="65" t="str">
        <f t="shared" si="34"/>
        <v>Totaal42887G4 (exclusief Den Haag)Totaal0 tot 23 jaarEritreaTotaal</v>
      </c>
      <c r="B2188" s="159" t="s">
        <v>8</v>
      </c>
      <c r="C2188" s="166">
        <v>42887</v>
      </c>
      <c r="D2188" s="159" t="s">
        <v>15</v>
      </c>
      <c r="E2188" s="159" t="s">
        <v>8</v>
      </c>
      <c r="F2188" s="159" t="s">
        <v>26</v>
      </c>
      <c r="G2188" s="159" t="s">
        <v>24</v>
      </c>
      <c r="H2188" s="159" t="s">
        <v>8</v>
      </c>
      <c r="I2188" s="178">
        <v>150</v>
      </c>
      <c r="J2188" s="19"/>
    </row>
    <row r="2189" spans="1:10" x14ac:dyDescent="0.25">
      <c r="A2189" s="65" t="str">
        <f t="shared" si="34"/>
        <v>Totaal42887G4 (exclusief Den Haag)Totaal0 tot 23 jaarEritreaNT2-examen behaald</v>
      </c>
      <c r="B2189" s="159" t="s">
        <v>8</v>
      </c>
      <c r="C2189" s="166">
        <v>42887</v>
      </c>
      <c r="D2189" s="159" t="s">
        <v>15</v>
      </c>
      <c r="E2189" s="159" t="s">
        <v>8</v>
      </c>
      <c r="F2189" s="159" t="s">
        <v>26</v>
      </c>
      <c r="G2189" s="159" t="s">
        <v>24</v>
      </c>
      <c r="H2189" s="159" t="s">
        <v>32</v>
      </c>
      <c r="I2189" s="178">
        <v>0</v>
      </c>
      <c r="J2189" s="19"/>
    </row>
    <row r="2190" spans="1:10" x14ac:dyDescent="0.25">
      <c r="A2190" s="65" t="str">
        <f t="shared" si="34"/>
        <v>Totaal42887G4 (exclusief Den Haag)Totaal0 tot 23 jaarEritreaInburgeringsexamen behaald</v>
      </c>
      <c r="B2190" s="159" t="s">
        <v>8</v>
      </c>
      <c r="C2190" s="166">
        <v>42887</v>
      </c>
      <c r="D2190" s="159" t="s">
        <v>15</v>
      </c>
      <c r="E2190" s="159" t="s">
        <v>8</v>
      </c>
      <c r="F2190" s="159" t="s">
        <v>26</v>
      </c>
      <c r="G2190" s="159" t="s">
        <v>24</v>
      </c>
      <c r="H2190" s="159" t="s">
        <v>33</v>
      </c>
      <c r="I2190" s="178">
        <v>5</v>
      </c>
      <c r="J2190" s="19"/>
    </row>
    <row r="2191" spans="1:10" x14ac:dyDescent="0.25">
      <c r="A2191" s="65" t="str">
        <f t="shared" si="34"/>
        <v>Totaal42887G4 (exclusief Den Haag)Totaal0 tot 23 jaarEritreaHeeft geen examen behaald</v>
      </c>
      <c r="B2191" s="159" t="s">
        <v>8</v>
      </c>
      <c r="C2191" s="166">
        <v>42887</v>
      </c>
      <c r="D2191" s="159" t="s">
        <v>15</v>
      </c>
      <c r="E2191" s="159" t="s">
        <v>8</v>
      </c>
      <c r="F2191" s="159" t="s">
        <v>26</v>
      </c>
      <c r="G2191" s="159" t="s">
        <v>24</v>
      </c>
      <c r="H2191" s="159" t="s">
        <v>34</v>
      </c>
      <c r="I2191" s="178">
        <v>150</v>
      </c>
      <c r="J2191" s="19"/>
    </row>
    <row r="2192" spans="1:10" x14ac:dyDescent="0.25">
      <c r="A2192" s="65" t="str">
        <f t="shared" si="34"/>
        <v>Totaal42887G4 (exclusief Den Haag)Totaal0 tot 23 jaarOverigTotaal</v>
      </c>
      <c r="B2192" s="159" t="s">
        <v>8</v>
      </c>
      <c r="C2192" s="166">
        <v>42887</v>
      </c>
      <c r="D2192" s="159" t="s">
        <v>15</v>
      </c>
      <c r="E2192" s="159" t="s">
        <v>8</v>
      </c>
      <c r="F2192" s="159" t="s">
        <v>26</v>
      </c>
      <c r="G2192" s="159" t="s">
        <v>25</v>
      </c>
      <c r="H2192" s="159" t="s">
        <v>8</v>
      </c>
      <c r="I2192" s="178">
        <v>100</v>
      </c>
      <c r="J2192" s="19"/>
    </row>
    <row r="2193" spans="1:10" x14ac:dyDescent="0.25">
      <c r="A2193" s="65" t="str">
        <f t="shared" si="34"/>
        <v>Totaal42887G4 (exclusief Den Haag)Totaal0 tot 23 jaarOverigNT2-examen behaald</v>
      </c>
      <c r="B2193" s="159" t="s">
        <v>8</v>
      </c>
      <c r="C2193" s="166">
        <v>42887</v>
      </c>
      <c r="D2193" s="159" t="s">
        <v>15</v>
      </c>
      <c r="E2193" s="159" t="s">
        <v>8</v>
      </c>
      <c r="F2193" s="159" t="s">
        <v>26</v>
      </c>
      <c r="G2193" s="159" t="s">
        <v>25</v>
      </c>
      <c r="H2193" s="159" t="s">
        <v>32</v>
      </c>
      <c r="I2193" s="178">
        <v>0</v>
      </c>
      <c r="J2193" s="19"/>
    </row>
    <row r="2194" spans="1:10" x14ac:dyDescent="0.25">
      <c r="A2194" s="65" t="str">
        <f t="shared" si="34"/>
        <v>Totaal42887G4 (exclusief Den Haag)Totaal0 tot 23 jaarOverigInburgeringsexamen behaald</v>
      </c>
      <c r="B2194" s="159" t="s">
        <v>8</v>
      </c>
      <c r="C2194" s="166">
        <v>42887</v>
      </c>
      <c r="D2194" s="159" t="s">
        <v>15</v>
      </c>
      <c r="E2194" s="159" t="s">
        <v>8</v>
      </c>
      <c r="F2194" s="159" t="s">
        <v>26</v>
      </c>
      <c r="G2194" s="159" t="s">
        <v>25</v>
      </c>
      <c r="H2194" s="159" t="s">
        <v>33</v>
      </c>
      <c r="I2194" s="178">
        <v>5</v>
      </c>
      <c r="J2194" s="19"/>
    </row>
    <row r="2195" spans="1:10" x14ac:dyDescent="0.25">
      <c r="A2195" s="65" t="str">
        <f t="shared" si="34"/>
        <v>Totaal42887G4 (exclusief Den Haag)Totaal0 tot 23 jaarOverigHeeft geen examen behaald</v>
      </c>
      <c r="B2195" s="159" t="s">
        <v>8</v>
      </c>
      <c r="C2195" s="166">
        <v>42887</v>
      </c>
      <c r="D2195" s="159" t="s">
        <v>15</v>
      </c>
      <c r="E2195" s="159" t="s">
        <v>8</v>
      </c>
      <c r="F2195" s="159" t="s">
        <v>26</v>
      </c>
      <c r="G2195" s="159" t="s">
        <v>25</v>
      </c>
      <c r="H2195" s="159" t="s">
        <v>34</v>
      </c>
      <c r="I2195" s="178">
        <v>90</v>
      </c>
      <c r="J2195" s="19"/>
    </row>
    <row r="2196" spans="1:10" x14ac:dyDescent="0.25">
      <c r="A2196" s="65" t="str">
        <f t="shared" si="34"/>
        <v>Totaal42887G4 (exclusief Den Haag)Totaal23 jaar of ouderTotaalTotaal</v>
      </c>
      <c r="B2196" s="159" t="s">
        <v>8</v>
      </c>
      <c r="C2196" s="166">
        <v>42887</v>
      </c>
      <c r="D2196" s="159" t="s">
        <v>15</v>
      </c>
      <c r="E2196" s="159" t="s">
        <v>8</v>
      </c>
      <c r="F2196" s="159" t="s">
        <v>27</v>
      </c>
      <c r="G2196" s="159" t="s">
        <v>8</v>
      </c>
      <c r="H2196" s="159" t="s">
        <v>8</v>
      </c>
      <c r="I2196" s="178">
        <v>4215</v>
      </c>
      <c r="J2196" s="19"/>
    </row>
    <row r="2197" spans="1:10" x14ac:dyDescent="0.25">
      <c r="A2197" s="65" t="str">
        <f t="shared" si="34"/>
        <v>Totaal42887G4 (exclusief Den Haag)Totaal23 jaar of ouderTotaalNT2-examen behaald</v>
      </c>
      <c r="B2197" s="159" t="s">
        <v>8</v>
      </c>
      <c r="C2197" s="166">
        <v>42887</v>
      </c>
      <c r="D2197" s="159" t="s">
        <v>15</v>
      </c>
      <c r="E2197" s="159" t="s">
        <v>8</v>
      </c>
      <c r="F2197" s="159" t="s">
        <v>27</v>
      </c>
      <c r="G2197" s="159" t="s">
        <v>8</v>
      </c>
      <c r="H2197" s="159" t="s">
        <v>32</v>
      </c>
      <c r="I2197" s="178">
        <v>60</v>
      </c>
      <c r="J2197" s="19"/>
    </row>
    <row r="2198" spans="1:10" x14ac:dyDescent="0.25">
      <c r="A2198" s="65" t="str">
        <f t="shared" si="34"/>
        <v>Totaal42887G4 (exclusief Den Haag)Totaal23 jaar of ouderTotaalInburgeringsexamen behaald</v>
      </c>
      <c r="B2198" s="159" t="s">
        <v>8</v>
      </c>
      <c r="C2198" s="166">
        <v>42887</v>
      </c>
      <c r="D2198" s="159" t="s">
        <v>15</v>
      </c>
      <c r="E2198" s="159" t="s">
        <v>8</v>
      </c>
      <c r="F2198" s="159" t="s">
        <v>27</v>
      </c>
      <c r="G2198" s="159" t="s">
        <v>8</v>
      </c>
      <c r="H2198" s="159" t="s">
        <v>33</v>
      </c>
      <c r="I2198" s="178">
        <v>185</v>
      </c>
      <c r="J2198" s="19"/>
    </row>
    <row r="2199" spans="1:10" x14ac:dyDescent="0.25">
      <c r="A2199" s="65" t="str">
        <f t="shared" si="34"/>
        <v>Totaal42887G4 (exclusief Den Haag)Totaal23 jaar of ouderTotaalHeeft geen examen behaald</v>
      </c>
      <c r="B2199" s="159" t="s">
        <v>8</v>
      </c>
      <c r="C2199" s="166">
        <v>42887</v>
      </c>
      <c r="D2199" s="159" t="s">
        <v>15</v>
      </c>
      <c r="E2199" s="159" t="s">
        <v>8</v>
      </c>
      <c r="F2199" s="159" t="s">
        <v>27</v>
      </c>
      <c r="G2199" s="159" t="s">
        <v>8</v>
      </c>
      <c r="H2199" s="159" t="s">
        <v>34</v>
      </c>
      <c r="I2199" s="178">
        <v>3975</v>
      </c>
      <c r="J2199" s="19"/>
    </row>
    <row r="2200" spans="1:10" x14ac:dyDescent="0.25">
      <c r="A2200" s="65" t="str">
        <f t="shared" si="34"/>
        <v>Totaal42887G4 (exclusief Den Haag)Totaal23 jaar of ouderSyriëTotaal</v>
      </c>
      <c r="B2200" s="159" t="s">
        <v>8</v>
      </c>
      <c r="C2200" s="166">
        <v>42887</v>
      </c>
      <c r="D2200" s="159" t="s">
        <v>15</v>
      </c>
      <c r="E2200" s="159" t="s">
        <v>8</v>
      </c>
      <c r="F2200" s="159" t="s">
        <v>27</v>
      </c>
      <c r="G2200" s="159" t="s">
        <v>23</v>
      </c>
      <c r="H2200" s="159" t="s">
        <v>8</v>
      </c>
      <c r="I2200" s="178">
        <v>2365</v>
      </c>
      <c r="J2200" s="19"/>
    </row>
    <row r="2201" spans="1:10" x14ac:dyDescent="0.25">
      <c r="A2201" s="65" t="str">
        <f t="shared" si="34"/>
        <v>Totaal42887G4 (exclusief Den Haag)Totaal23 jaar of ouderSyriëNT2-examen behaald</v>
      </c>
      <c r="B2201" s="159" t="s">
        <v>8</v>
      </c>
      <c r="C2201" s="166">
        <v>42887</v>
      </c>
      <c r="D2201" s="159" t="s">
        <v>15</v>
      </c>
      <c r="E2201" s="159" t="s">
        <v>8</v>
      </c>
      <c r="F2201" s="159" t="s">
        <v>27</v>
      </c>
      <c r="G2201" s="159" t="s">
        <v>23</v>
      </c>
      <c r="H2201" s="159" t="s">
        <v>32</v>
      </c>
      <c r="I2201" s="178">
        <v>35</v>
      </c>
      <c r="J2201" s="19"/>
    </row>
    <row r="2202" spans="1:10" x14ac:dyDescent="0.25">
      <c r="A2202" s="65" t="str">
        <f t="shared" si="34"/>
        <v>Totaal42887G4 (exclusief Den Haag)Totaal23 jaar of ouderSyriëInburgeringsexamen behaald</v>
      </c>
      <c r="B2202" s="159" t="s">
        <v>8</v>
      </c>
      <c r="C2202" s="166">
        <v>42887</v>
      </c>
      <c r="D2202" s="159" t="s">
        <v>15</v>
      </c>
      <c r="E2202" s="159" t="s">
        <v>8</v>
      </c>
      <c r="F2202" s="159" t="s">
        <v>27</v>
      </c>
      <c r="G2202" s="159" t="s">
        <v>23</v>
      </c>
      <c r="H2202" s="159" t="s">
        <v>33</v>
      </c>
      <c r="I2202" s="178">
        <v>65</v>
      </c>
      <c r="J2202" s="19"/>
    </row>
    <row r="2203" spans="1:10" x14ac:dyDescent="0.25">
      <c r="A2203" s="65" t="str">
        <f t="shared" si="34"/>
        <v>Totaal42887G4 (exclusief Den Haag)Totaal23 jaar of ouderSyriëHeeft geen examen behaald</v>
      </c>
      <c r="B2203" s="159" t="s">
        <v>8</v>
      </c>
      <c r="C2203" s="166">
        <v>42887</v>
      </c>
      <c r="D2203" s="159" t="s">
        <v>15</v>
      </c>
      <c r="E2203" s="159" t="s">
        <v>8</v>
      </c>
      <c r="F2203" s="159" t="s">
        <v>27</v>
      </c>
      <c r="G2203" s="159" t="s">
        <v>23</v>
      </c>
      <c r="H2203" s="159" t="s">
        <v>34</v>
      </c>
      <c r="I2203" s="178">
        <v>2265</v>
      </c>
      <c r="J2203" s="19"/>
    </row>
    <row r="2204" spans="1:10" x14ac:dyDescent="0.25">
      <c r="A2204" s="65" t="str">
        <f t="shared" si="34"/>
        <v>Totaal42887G4 (exclusief Den Haag)Totaal23 jaar of ouderEritreaTotaal</v>
      </c>
      <c r="B2204" s="159" t="s">
        <v>8</v>
      </c>
      <c r="C2204" s="166">
        <v>42887</v>
      </c>
      <c r="D2204" s="159" t="s">
        <v>15</v>
      </c>
      <c r="E2204" s="159" t="s">
        <v>8</v>
      </c>
      <c r="F2204" s="159" t="s">
        <v>27</v>
      </c>
      <c r="G2204" s="159" t="s">
        <v>24</v>
      </c>
      <c r="H2204" s="159" t="s">
        <v>8</v>
      </c>
      <c r="I2204" s="178">
        <v>875</v>
      </c>
      <c r="J2204" s="19"/>
    </row>
    <row r="2205" spans="1:10" x14ac:dyDescent="0.25">
      <c r="A2205" s="65" t="str">
        <f t="shared" si="34"/>
        <v>Totaal42887G4 (exclusief Den Haag)Totaal23 jaar of ouderEritreaNT2-examen behaald</v>
      </c>
      <c r="B2205" s="159" t="s">
        <v>8</v>
      </c>
      <c r="C2205" s="166">
        <v>42887</v>
      </c>
      <c r="D2205" s="159" t="s">
        <v>15</v>
      </c>
      <c r="E2205" s="159" t="s">
        <v>8</v>
      </c>
      <c r="F2205" s="159" t="s">
        <v>27</v>
      </c>
      <c r="G2205" s="159" t="s">
        <v>24</v>
      </c>
      <c r="H2205" s="159" t="s">
        <v>32</v>
      </c>
      <c r="I2205" s="178">
        <v>5</v>
      </c>
      <c r="J2205" s="19"/>
    </row>
    <row r="2206" spans="1:10" x14ac:dyDescent="0.25">
      <c r="A2206" s="65" t="str">
        <f t="shared" si="34"/>
        <v>Totaal42887G4 (exclusief Den Haag)Totaal23 jaar of ouderEritreaInburgeringsexamen behaald</v>
      </c>
      <c r="B2206" s="159" t="s">
        <v>8</v>
      </c>
      <c r="C2206" s="166">
        <v>42887</v>
      </c>
      <c r="D2206" s="159" t="s">
        <v>15</v>
      </c>
      <c r="E2206" s="159" t="s">
        <v>8</v>
      </c>
      <c r="F2206" s="159" t="s">
        <v>27</v>
      </c>
      <c r="G2206" s="159" t="s">
        <v>24</v>
      </c>
      <c r="H2206" s="159" t="s">
        <v>33</v>
      </c>
      <c r="I2206" s="178">
        <v>35</v>
      </c>
      <c r="J2206" s="19"/>
    </row>
    <row r="2207" spans="1:10" x14ac:dyDescent="0.25">
      <c r="A2207" s="65" t="str">
        <f t="shared" si="34"/>
        <v>Totaal42887G4 (exclusief Den Haag)Totaal23 jaar of ouderEritreaHeeft geen examen behaald</v>
      </c>
      <c r="B2207" s="159" t="s">
        <v>8</v>
      </c>
      <c r="C2207" s="166">
        <v>42887</v>
      </c>
      <c r="D2207" s="159" t="s">
        <v>15</v>
      </c>
      <c r="E2207" s="159" t="s">
        <v>8</v>
      </c>
      <c r="F2207" s="159" t="s">
        <v>27</v>
      </c>
      <c r="G2207" s="159" t="s">
        <v>24</v>
      </c>
      <c r="H2207" s="159" t="s">
        <v>34</v>
      </c>
      <c r="I2207" s="178">
        <v>840</v>
      </c>
      <c r="J2207" s="19"/>
    </row>
    <row r="2208" spans="1:10" x14ac:dyDescent="0.25">
      <c r="A2208" s="65" t="str">
        <f t="shared" si="34"/>
        <v>Totaal42887G4 (exclusief Den Haag)Totaal23 jaar of ouderOverigTotaal</v>
      </c>
      <c r="B2208" s="159" t="s">
        <v>8</v>
      </c>
      <c r="C2208" s="166">
        <v>42887</v>
      </c>
      <c r="D2208" s="159" t="s">
        <v>15</v>
      </c>
      <c r="E2208" s="159" t="s">
        <v>8</v>
      </c>
      <c r="F2208" s="159" t="s">
        <v>27</v>
      </c>
      <c r="G2208" s="159" t="s">
        <v>25</v>
      </c>
      <c r="H2208" s="159" t="s">
        <v>8</v>
      </c>
      <c r="I2208" s="178">
        <v>975</v>
      </c>
      <c r="J2208" s="19"/>
    </row>
    <row r="2209" spans="1:10" x14ac:dyDescent="0.25">
      <c r="A2209" s="65" t="str">
        <f t="shared" si="34"/>
        <v>Totaal42887G4 (exclusief Den Haag)Totaal23 jaar of ouderOverigNT2-examen behaald</v>
      </c>
      <c r="B2209" s="159" t="s">
        <v>8</v>
      </c>
      <c r="C2209" s="166">
        <v>42887</v>
      </c>
      <c r="D2209" s="159" t="s">
        <v>15</v>
      </c>
      <c r="E2209" s="159" t="s">
        <v>8</v>
      </c>
      <c r="F2209" s="159" t="s">
        <v>27</v>
      </c>
      <c r="G2209" s="159" t="s">
        <v>25</v>
      </c>
      <c r="H2209" s="159" t="s">
        <v>32</v>
      </c>
      <c r="I2209" s="178">
        <v>20</v>
      </c>
      <c r="J2209" s="19"/>
    </row>
    <row r="2210" spans="1:10" x14ac:dyDescent="0.25">
      <c r="A2210" s="65" t="str">
        <f t="shared" si="34"/>
        <v>Totaal42887G4 (exclusief Den Haag)Totaal23 jaar of ouderOverigInburgeringsexamen behaald</v>
      </c>
      <c r="B2210" s="159" t="s">
        <v>8</v>
      </c>
      <c r="C2210" s="166">
        <v>42887</v>
      </c>
      <c r="D2210" s="159" t="s">
        <v>15</v>
      </c>
      <c r="E2210" s="159" t="s">
        <v>8</v>
      </c>
      <c r="F2210" s="159" t="s">
        <v>27</v>
      </c>
      <c r="G2210" s="159" t="s">
        <v>25</v>
      </c>
      <c r="H2210" s="159" t="s">
        <v>33</v>
      </c>
      <c r="I2210" s="178">
        <v>85</v>
      </c>
      <c r="J2210" s="19"/>
    </row>
    <row r="2211" spans="1:10" x14ac:dyDescent="0.25">
      <c r="A2211" s="65" t="str">
        <f t="shared" si="34"/>
        <v>Totaal42887G4 (exclusief Den Haag)Totaal23 jaar of ouderOverigHeeft geen examen behaald</v>
      </c>
      <c r="B2211" s="159" t="s">
        <v>8</v>
      </c>
      <c r="C2211" s="166">
        <v>42887</v>
      </c>
      <c r="D2211" s="159" t="s">
        <v>15</v>
      </c>
      <c r="E2211" s="159" t="s">
        <v>8</v>
      </c>
      <c r="F2211" s="159" t="s">
        <v>27</v>
      </c>
      <c r="G2211" s="159" t="s">
        <v>25</v>
      </c>
      <c r="H2211" s="159" t="s">
        <v>34</v>
      </c>
      <c r="I2211" s="178">
        <v>870</v>
      </c>
      <c r="J2211" s="19"/>
    </row>
    <row r="2212" spans="1:10" x14ac:dyDescent="0.25">
      <c r="A2212" s="65" t="str">
        <f t="shared" si="34"/>
        <v>Totaal42887G4 (exclusief Den Haag)ManTotaalTotaalTotaal</v>
      </c>
      <c r="B2212" s="159" t="s">
        <v>8</v>
      </c>
      <c r="C2212" s="166">
        <v>42887</v>
      </c>
      <c r="D2212" s="159" t="s">
        <v>15</v>
      </c>
      <c r="E2212" s="159" t="s">
        <v>28</v>
      </c>
      <c r="F2212" s="159" t="s">
        <v>8</v>
      </c>
      <c r="G2212" s="159" t="s">
        <v>8</v>
      </c>
      <c r="H2212" s="159" t="s">
        <v>8</v>
      </c>
      <c r="I2212" s="178">
        <v>3365</v>
      </c>
      <c r="J2212" s="19"/>
    </row>
    <row r="2213" spans="1:10" x14ac:dyDescent="0.25">
      <c r="A2213" s="65" t="str">
        <f t="shared" si="34"/>
        <v>Totaal42887G4 (exclusief Den Haag)ManTotaalTotaalNT2-examen behaald</v>
      </c>
      <c r="B2213" s="159" t="s">
        <v>8</v>
      </c>
      <c r="C2213" s="166">
        <v>42887</v>
      </c>
      <c r="D2213" s="159" t="s">
        <v>15</v>
      </c>
      <c r="E2213" s="159" t="s">
        <v>28</v>
      </c>
      <c r="F2213" s="159" t="s">
        <v>8</v>
      </c>
      <c r="G2213" s="159" t="s">
        <v>8</v>
      </c>
      <c r="H2213" s="159" t="s">
        <v>32</v>
      </c>
      <c r="I2213" s="178">
        <v>45</v>
      </c>
      <c r="J2213" s="19"/>
    </row>
    <row r="2214" spans="1:10" x14ac:dyDescent="0.25">
      <c r="A2214" s="65" t="str">
        <f t="shared" si="34"/>
        <v>Totaal42887G4 (exclusief Den Haag)ManTotaalTotaalInburgeringsexamen behaald</v>
      </c>
      <c r="B2214" s="159" t="s">
        <v>8</v>
      </c>
      <c r="C2214" s="166">
        <v>42887</v>
      </c>
      <c r="D2214" s="159" t="s">
        <v>15</v>
      </c>
      <c r="E2214" s="159" t="s">
        <v>28</v>
      </c>
      <c r="F2214" s="159" t="s">
        <v>8</v>
      </c>
      <c r="G2214" s="159" t="s">
        <v>8</v>
      </c>
      <c r="H2214" s="159" t="s">
        <v>33</v>
      </c>
      <c r="I2214" s="178">
        <v>145</v>
      </c>
      <c r="J2214" s="19"/>
    </row>
    <row r="2215" spans="1:10" x14ac:dyDescent="0.25">
      <c r="A2215" s="65" t="str">
        <f t="shared" si="34"/>
        <v>Totaal42887G4 (exclusief Den Haag)ManTotaalTotaalHeeft geen examen behaald</v>
      </c>
      <c r="B2215" s="159" t="s">
        <v>8</v>
      </c>
      <c r="C2215" s="166">
        <v>42887</v>
      </c>
      <c r="D2215" s="159" t="s">
        <v>15</v>
      </c>
      <c r="E2215" s="159" t="s">
        <v>28</v>
      </c>
      <c r="F2215" s="159" t="s">
        <v>8</v>
      </c>
      <c r="G2215" s="159" t="s">
        <v>8</v>
      </c>
      <c r="H2215" s="159" t="s">
        <v>34</v>
      </c>
      <c r="I2215" s="178">
        <v>3170</v>
      </c>
      <c r="J2215" s="19"/>
    </row>
    <row r="2216" spans="1:10" x14ac:dyDescent="0.25">
      <c r="A2216" s="65" t="str">
        <f t="shared" si="34"/>
        <v>Totaal42887G4 (exclusief Den Haag)ManTotaalSyriëTotaal</v>
      </c>
      <c r="B2216" s="159" t="s">
        <v>8</v>
      </c>
      <c r="C2216" s="166">
        <v>42887</v>
      </c>
      <c r="D2216" s="159" t="s">
        <v>15</v>
      </c>
      <c r="E2216" s="159" t="s">
        <v>28</v>
      </c>
      <c r="F2216" s="159" t="s">
        <v>8</v>
      </c>
      <c r="G2216" s="159" t="s">
        <v>23</v>
      </c>
      <c r="H2216" s="159" t="s">
        <v>8</v>
      </c>
      <c r="I2216" s="178">
        <v>1985</v>
      </c>
      <c r="J2216" s="19"/>
    </row>
    <row r="2217" spans="1:10" x14ac:dyDescent="0.25">
      <c r="A2217" s="65" t="str">
        <f t="shared" si="34"/>
        <v>Totaal42887G4 (exclusief Den Haag)ManTotaalSyriëNT2-examen behaald</v>
      </c>
      <c r="B2217" s="159" t="s">
        <v>8</v>
      </c>
      <c r="C2217" s="166">
        <v>42887</v>
      </c>
      <c r="D2217" s="159" t="s">
        <v>15</v>
      </c>
      <c r="E2217" s="159" t="s">
        <v>28</v>
      </c>
      <c r="F2217" s="159" t="s">
        <v>8</v>
      </c>
      <c r="G2217" s="159" t="s">
        <v>23</v>
      </c>
      <c r="H2217" s="159" t="s">
        <v>32</v>
      </c>
      <c r="I2217" s="178">
        <v>30</v>
      </c>
      <c r="J2217" s="19"/>
    </row>
    <row r="2218" spans="1:10" x14ac:dyDescent="0.25">
      <c r="A2218" s="65" t="str">
        <f t="shared" si="34"/>
        <v>Totaal42887G4 (exclusief Den Haag)ManTotaalSyriëInburgeringsexamen behaald</v>
      </c>
      <c r="B2218" s="159" t="s">
        <v>8</v>
      </c>
      <c r="C2218" s="166">
        <v>42887</v>
      </c>
      <c r="D2218" s="159" t="s">
        <v>15</v>
      </c>
      <c r="E2218" s="159" t="s">
        <v>28</v>
      </c>
      <c r="F2218" s="159" t="s">
        <v>8</v>
      </c>
      <c r="G2218" s="159" t="s">
        <v>23</v>
      </c>
      <c r="H2218" s="159" t="s">
        <v>33</v>
      </c>
      <c r="I2218" s="178">
        <v>55</v>
      </c>
      <c r="J2218" s="19"/>
    </row>
    <row r="2219" spans="1:10" x14ac:dyDescent="0.25">
      <c r="A2219" s="65" t="str">
        <f t="shared" si="34"/>
        <v>Totaal42887G4 (exclusief Den Haag)ManTotaalSyriëHeeft geen examen behaald</v>
      </c>
      <c r="B2219" s="159" t="s">
        <v>8</v>
      </c>
      <c r="C2219" s="166">
        <v>42887</v>
      </c>
      <c r="D2219" s="159" t="s">
        <v>15</v>
      </c>
      <c r="E2219" s="159" t="s">
        <v>28</v>
      </c>
      <c r="F2219" s="159" t="s">
        <v>8</v>
      </c>
      <c r="G2219" s="159" t="s">
        <v>23</v>
      </c>
      <c r="H2219" s="159" t="s">
        <v>34</v>
      </c>
      <c r="I2219" s="178">
        <v>1900</v>
      </c>
      <c r="J2219" s="19"/>
    </row>
    <row r="2220" spans="1:10" x14ac:dyDescent="0.25">
      <c r="A2220" s="65" t="str">
        <f t="shared" si="34"/>
        <v>Totaal42887G4 (exclusief Den Haag)ManTotaalEritreaTotaal</v>
      </c>
      <c r="B2220" s="159" t="s">
        <v>8</v>
      </c>
      <c r="C2220" s="166">
        <v>42887</v>
      </c>
      <c r="D2220" s="159" t="s">
        <v>15</v>
      </c>
      <c r="E2220" s="159" t="s">
        <v>28</v>
      </c>
      <c r="F2220" s="159" t="s">
        <v>8</v>
      </c>
      <c r="G2220" s="159" t="s">
        <v>24</v>
      </c>
      <c r="H2220" s="159" t="s">
        <v>8</v>
      </c>
      <c r="I2220" s="178">
        <v>680</v>
      </c>
      <c r="J2220" s="19"/>
    </row>
    <row r="2221" spans="1:10" x14ac:dyDescent="0.25">
      <c r="A2221" s="65" t="str">
        <f t="shared" si="34"/>
        <v>Totaal42887G4 (exclusief Den Haag)ManTotaalEritreaNT2-examen behaald</v>
      </c>
      <c r="B2221" s="159" t="s">
        <v>8</v>
      </c>
      <c r="C2221" s="166">
        <v>42887</v>
      </c>
      <c r="D2221" s="159" t="s">
        <v>15</v>
      </c>
      <c r="E2221" s="159" t="s">
        <v>28</v>
      </c>
      <c r="F2221" s="159" t="s">
        <v>8</v>
      </c>
      <c r="G2221" s="159" t="s">
        <v>24</v>
      </c>
      <c r="H2221" s="159" t="s">
        <v>32</v>
      </c>
      <c r="I2221" s="178">
        <v>5</v>
      </c>
      <c r="J2221" s="19"/>
    </row>
    <row r="2222" spans="1:10" x14ac:dyDescent="0.25">
      <c r="A2222" s="65" t="str">
        <f t="shared" si="34"/>
        <v>Totaal42887G4 (exclusief Den Haag)ManTotaalEritreaInburgeringsexamen behaald</v>
      </c>
      <c r="B2222" s="159" t="s">
        <v>8</v>
      </c>
      <c r="C2222" s="166">
        <v>42887</v>
      </c>
      <c r="D2222" s="159" t="s">
        <v>15</v>
      </c>
      <c r="E2222" s="159" t="s">
        <v>28</v>
      </c>
      <c r="F2222" s="159" t="s">
        <v>8</v>
      </c>
      <c r="G2222" s="159" t="s">
        <v>24</v>
      </c>
      <c r="H2222" s="159" t="s">
        <v>33</v>
      </c>
      <c r="I2222" s="178">
        <v>30</v>
      </c>
      <c r="J2222" s="19"/>
    </row>
    <row r="2223" spans="1:10" x14ac:dyDescent="0.25">
      <c r="A2223" s="65" t="str">
        <f t="shared" si="34"/>
        <v>Totaal42887G4 (exclusief Den Haag)ManTotaalEritreaHeeft geen examen behaald</v>
      </c>
      <c r="B2223" s="159" t="s">
        <v>8</v>
      </c>
      <c r="C2223" s="166">
        <v>42887</v>
      </c>
      <c r="D2223" s="159" t="s">
        <v>15</v>
      </c>
      <c r="E2223" s="159" t="s">
        <v>28</v>
      </c>
      <c r="F2223" s="159" t="s">
        <v>8</v>
      </c>
      <c r="G2223" s="159" t="s">
        <v>24</v>
      </c>
      <c r="H2223" s="159" t="s">
        <v>34</v>
      </c>
      <c r="I2223" s="178">
        <v>645</v>
      </c>
      <c r="J2223" s="19"/>
    </row>
    <row r="2224" spans="1:10" x14ac:dyDescent="0.25">
      <c r="A2224" s="65" t="str">
        <f t="shared" si="34"/>
        <v>Totaal42887G4 (exclusief Den Haag)ManTotaalOverigTotaal</v>
      </c>
      <c r="B2224" s="159" t="s">
        <v>8</v>
      </c>
      <c r="C2224" s="166">
        <v>42887</v>
      </c>
      <c r="D2224" s="159" t="s">
        <v>15</v>
      </c>
      <c r="E2224" s="159" t="s">
        <v>28</v>
      </c>
      <c r="F2224" s="159" t="s">
        <v>8</v>
      </c>
      <c r="G2224" s="159" t="s">
        <v>25</v>
      </c>
      <c r="H2224" s="159" t="s">
        <v>8</v>
      </c>
      <c r="I2224" s="178">
        <v>700</v>
      </c>
      <c r="J2224" s="19"/>
    </row>
    <row r="2225" spans="1:10" x14ac:dyDescent="0.25">
      <c r="A2225" s="65" t="str">
        <f t="shared" si="34"/>
        <v>Totaal42887G4 (exclusief Den Haag)ManTotaalOverigNT2-examen behaald</v>
      </c>
      <c r="B2225" s="159" t="s">
        <v>8</v>
      </c>
      <c r="C2225" s="166">
        <v>42887</v>
      </c>
      <c r="D2225" s="159" t="s">
        <v>15</v>
      </c>
      <c r="E2225" s="159" t="s">
        <v>28</v>
      </c>
      <c r="F2225" s="159" t="s">
        <v>8</v>
      </c>
      <c r="G2225" s="159" t="s">
        <v>25</v>
      </c>
      <c r="H2225" s="159" t="s">
        <v>32</v>
      </c>
      <c r="I2225" s="178">
        <v>15</v>
      </c>
      <c r="J2225" s="19"/>
    </row>
    <row r="2226" spans="1:10" x14ac:dyDescent="0.25">
      <c r="A2226" s="65" t="str">
        <f t="shared" si="34"/>
        <v>Totaal42887G4 (exclusief Den Haag)ManTotaalOverigInburgeringsexamen behaald</v>
      </c>
      <c r="B2226" s="159" t="s">
        <v>8</v>
      </c>
      <c r="C2226" s="166">
        <v>42887</v>
      </c>
      <c r="D2226" s="159" t="s">
        <v>15</v>
      </c>
      <c r="E2226" s="159" t="s">
        <v>28</v>
      </c>
      <c r="F2226" s="159" t="s">
        <v>8</v>
      </c>
      <c r="G2226" s="159" t="s">
        <v>25</v>
      </c>
      <c r="H2226" s="159" t="s">
        <v>33</v>
      </c>
      <c r="I2226" s="178">
        <v>60</v>
      </c>
      <c r="J2226" s="19"/>
    </row>
    <row r="2227" spans="1:10" x14ac:dyDescent="0.25">
      <c r="A2227" s="65" t="str">
        <f t="shared" si="34"/>
        <v>Totaal42887G4 (exclusief Den Haag)ManTotaalOverigHeeft geen examen behaald</v>
      </c>
      <c r="B2227" s="159" t="s">
        <v>8</v>
      </c>
      <c r="C2227" s="166">
        <v>42887</v>
      </c>
      <c r="D2227" s="159" t="s">
        <v>15</v>
      </c>
      <c r="E2227" s="159" t="s">
        <v>28</v>
      </c>
      <c r="F2227" s="159" t="s">
        <v>8</v>
      </c>
      <c r="G2227" s="159" t="s">
        <v>25</v>
      </c>
      <c r="H2227" s="159" t="s">
        <v>34</v>
      </c>
      <c r="I2227" s="178">
        <v>630</v>
      </c>
      <c r="J2227" s="19"/>
    </row>
    <row r="2228" spans="1:10" x14ac:dyDescent="0.25">
      <c r="A2228" s="65" t="str">
        <f t="shared" si="34"/>
        <v>Totaal42887G4 (exclusief Den Haag)Man0 tot 23 jaarTotaalTotaal</v>
      </c>
      <c r="B2228" s="159" t="s">
        <v>8</v>
      </c>
      <c r="C2228" s="166">
        <v>42887</v>
      </c>
      <c r="D2228" s="159" t="s">
        <v>15</v>
      </c>
      <c r="E2228" s="159" t="s">
        <v>28</v>
      </c>
      <c r="F2228" s="159" t="s">
        <v>26</v>
      </c>
      <c r="G2228" s="159" t="s">
        <v>8</v>
      </c>
      <c r="H2228" s="159" t="s">
        <v>8</v>
      </c>
      <c r="I2228" s="178">
        <v>425</v>
      </c>
      <c r="J2228" s="19"/>
    </row>
    <row r="2229" spans="1:10" x14ac:dyDescent="0.25">
      <c r="A2229" s="65" t="str">
        <f t="shared" si="34"/>
        <v>Totaal42887G4 (exclusief Den Haag)Man0 tot 23 jaarTotaalNT2-examen behaald</v>
      </c>
      <c r="B2229" s="159" t="s">
        <v>8</v>
      </c>
      <c r="C2229" s="166">
        <v>42887</v>
      </c>
      <c r="D2229" s="159" t="s">
        <v>15</v>
      </c>
      <c r="E2229" s="159" t="s">
        <v>28</v>
      </c>
      <c r="F2229" s="159" t="s">
        <v>26</v>
      </c>
      <c r="G2229" s="159" t="s">
        <v>8</v>
      </c>
      <c r="H2229" s="159" t="s">
        <v>32</v>
      </c>
      <c r="I2229" s="178">
        <v>5</v>
      </c>
      <c r="J2229" s="19"/>
    </row>
    <row r="2230" spans="1:10" x14ac:dyDescent="0.25">
      <c r="A2230" s="65" t="str">
        <f t="shared" si="34"/>
        <v>Totaal42887G4 (exclusief Den Haag)Man0 tot 23 jaarTotaalInburgeringsexamen behaald</v>
      </c>
      <c r="B2230" s="159" t="s">
        <v>8</v>
      </c>
      <c r="C2230" s="166">
        <v>42887</v>
      </c>
      <c r="D2230" s="159" t="s">
        <v>15</v>
      </c>
      <c r="E2230" s="159" t="s">
        <v>28</v>
      </c>
      <c r="F2230" s="159" t="s">
        <v>26</v>
      </c>
      <c r="G2230" s="159" t="s">
        <v>8</v>
      </c>
      <c r="H2230" s="159" t="s">
        <v>33</v>
      </c>
      <c r="I2230" s="178">
        <v>10</v>
      </c>
      <c r="J2230" s="19"/>
    </row>
    <row r="2231" spans="1:10" x14ac:dyDescent="0.25">
      <c r="A2231" s="65" t="str">
        <f t="shared" si="34"/>
        <v>Totaal42887G4 (exclusief Den Haag)Man0 tot 23 jaarTotaalHeeft geen examen behaald</v>
      </c>
      <c r="B2231" s="159" t="s">
        <v>8</v>
      </c>
      <c r="C2231" s="166">
        <v>42887</v>
      </c>
      <c r="D2231" s="159" t="s">
        <v>15</v>
      </c>
      <c r="E2231" s="159" t="s">
        <v>28</v>
      </c>
      <c r="F2231" s="159" t="s">
        <v>26</v>
      </c>
      <c r="G2231" s="159" t="s">
        <v>8</v>
      </c>
      <c r="H2231" s="159" t="s">
        <v>34</v>
      </c>
      <c r="I2231" s="178">
        <v>410</v>
      </c>
      <c r="J2231" s="19"/>
    </row>
    <row r="2232" spans="1:10" x14ac:dyDescent="0.25">
      <c r="A2232" s="65" t="str">
        <f t="shared" si="34"/>
        <v>Totaal42887G4 (exclusief Den Haag)Man0 tot 23 jaarSyriëTotaal</v>
      </c>
      <c r="B2232" s="159" t="s">
        <v>8</v>
      </c>
      <c r="C2232" s="166">
        <v>42887</v>
      </c>
      <c r="D2232" s="159" t="s">
        <v>15</v>
      </c>
      <c r="E2232" s="159" t="s">
        <v>28</v>
      </c>
      <c r="F2232" s="159" t="s">
        <v>26</v>
      </c>
      <c r="G2232" s="159" t="s">
        <v>23</v>
      </c>
      <c r="H2232" s="159" t="s">
        <v>8</v>
      </c>
      <c r="I2232" s="178">
        <v>255</v>
      </c>
      <c r="J2232" s="19"/>
    </row>
    <row r="2233" spans="1:10" x14ac:dyDescent="0.25">
      <c r="A2233" s="65" t="str">
        <f t="shared" si="34"/>
        <v>Totaal42887G4 (exclusief Den Haag)Man0 tot 23 jaarSyriëNT2-examen behaald</v>
      </c>
      <c r="B2233" s="159" t="s">
        <v>8</v>
      </c>
      <c r="C2233" s="166">
        <v>42887</v>
      </c>
      <c r="D2233" s="159" t="s">
        <v>15</v>
      </c>
      <c r="E2233" s="159" t="s">
        <v>28</v>
      </c>
      <c r="F2233" s="159" t="s">
        <v>26</v>
      </c>
      <c r="G2233" s="159" t="s">
        <v>23</v>
      </c>
      <c r="H2233" s="159" t="s">
        <v>32</v>
      </c>
      <c r="I2233" s="178">
        <v>5</v>
      </c>
      <c r="J2233" s="19"/>
    </row>
    <row r="2234" spans="1:10" x14ac:dyDescent="0.25">
      <c r="A2234" s="65" t="str">
        <f t="shared" si="34"/>
        <v>Totaal42887G4 (exclusief Den Haag)Man0 tot 23 jaarSyriëInburgeringsexamen behaald</v>
      </c>
      <c r="B2234" s="159" t="s">
        <v>8</v>
      </c>
      <c r="C2234" s="166">
        <v>42887</v>
      </c>
      <c r="D2234" s="159" t="s">
        <v>15</v>
      </c>
      <c r="E2234" s="159" t="s">
        <v>28</v>
      </c>
      <c r="F2234" s="159" t="s">
        <v>26</v>
      </c>
      <c r="G2234" s="159" t="s">
        <v>23</v>
      </c>
      <c r="H2234" s="159" t="s">
        <v>33</v>
      </c>
      <c r="I2234" s="178">
        <v>5</v>
      </c>
      <c r="J2234" s="19"/>
    </row>
    <row r="2235" spans="1:10" x14ac:dyDescent="0.25">
      <c r="A2235" s="65" t="str">
        <f t="shared" si="34"/>
        <v>Totaal42887G4 (exclusief Den Haag)Man0 tot 23 jaarSyriëHeeft geen examen behaald</v>
      </c>
      <c r="B2235" s="159" t="s">
        <v>8</v>
      </c>
      <c r="C2235" s="166">
        <v>42887</v>
      </c>
      <c r="D2235" s="159" t="s">
        <v>15</v>
      </c>
      <c r="E2235" s="159" t="s">
        <v>28</v>
      </c>
      <c r="F2235" s="159" t="s">
        <v>26</v>
      </c>
      <c r="G2235" s="159" t="s">
        <v>23</v>
      </c>
      <c r="H2235" s="159" t="s">
        <v>34</v>
      </c>
      <c r="I2235" s="178">
        <v>245</v>
      </c>
      <c r="J2235" s="19"/>
    </row>
    <row r="2236" spans="1:10" x14ac:dyDescent="0.25">
      <c r="A2236" s="65" t="str">
        <f t="shared" si="34"/>
        <v>Totaal42887G4 (exclusief Den Haag)Man0 tot 23 jaarEritreaTotaal</v>
      </c>
      <c r="B2236" s="159" t="s">
        <v>8</v>
      </c>
      <c r="C2236" s="166">
        <v>42887</v>
      </c>
      <c r="D2236" s="159" t="s">
        <v>15</v>
      </c>
      <c r="E2236" s="159" t="s">
        <v>28</v>
      </c>
      <c r="F2236" s="159" t="s">
        <v>26</v>
      </c>
      <c r="G2236" s="159" t="s">
        <v>24</v>
      </c>
      <c r="H2236" s="159" t="s">
        <v>8</v>
      </c>
      <c r="I2236" s="178">
        <v>105</v>
      </c>
      <c r="J2236" s="19"/>
    </row>
    <row r="2237" spans="1:10" x14ac:dyDescent="0.25">
      <c r="A2237" s="65" t="str">
        <f t="shared" si="34"/>
        <v>Totaal42887G4 (exclusief Den Haag)Man0 tot 23 jaarEritreaNT2-examen behaald</v>
      </c>
      <c r="B2237" s="159" t="s">
        <v>8</v>
      </c>
      <c r="C2237" s="166">
        <v>42887</v>
      </c>
      <c r="D2237" s="159" t="s">
        <v>15</v>
      </c>
      <c r="E2237" s="159" t="s">
        <v>28</v>
      </c>
      <c r="F2237" s="159" t="s">
        <v>26</v>
      </c>
      <c r="G2237" s="159" t="s">
        <v>24</v>
      </c>
      <c r="H2237" s="159" t="s">
        <v>32</v>
      </c>
      <c r="I2237" s="178">
        <v>0</v>
      </c>
      <c r="J2237" s="19"/>
    </row>
    <row r="2238" spans="1:10" x14ac:dyDescent="0.25">
      <c r="A2238" s="65" t="str">
        <f t="shared" si="34"/>
        <v>Totaal42887G4 (exclusief Den Haag)Man0 tot 23 jaarEritreaInburgeringsexamen behaald</v>
      </c>
      <c r="B2238" s="159" t="s">
        <v>8</v>
      </c>
      <c r="C2238" s="166">
        <v>42887</v>
      </c>
      <c r="D2238" s="159" t="s">
        <v>15</v>
      </c>
      <c r="E2238" s="159" t="s">
        <v>28</v>
      </c>
      <c r="F2238" s="159" t="s">
        <v>26</v>
      </c>
      <c r="G2238" s="159" t="s">
        <v>24</v>
      </c>
      <c r="H2238" s="159" t="s">
        <v>33</v>
      </c>
      <c r="I2238" s="178">
        <v>0</v>
      </c>
      <c r="J2238" s="19"/>
    </row>
    <row r="2239" spans="1:10" x14ac:dyDescent="0.25">
      <c r="A2239" s="65" t="str">
        <f t="shared" si="34"/>
        <v>Totaal42887G4 (exclusief Den Haag)Man0 tot 23 jaarEritreaHeeft geen examen behaald</v>
      </c>
      <c r="B2239" s="159" t="s">
        <v>8</v>
      </c>
      <c r="C2239" s="166">
        <v>42887</v>
      </c>
      <c r="D2239" s="159" t="s">
        <v>15</v>
      </c>
      <c r="E2239" s="159" t="s">
        <v>28</v>
      </c>
      <c r="F2239" s="159" t="s">
        <v>26</v>
      </c>
      <c r="G2239" s="159" t="s">
        <v>24</v>
      </c>
      <c r="H2239" s="159" t="s">
        <v>34</v>
      </c>
      <c r="I2239" s="178">
        <v>105</v>
      </c>
      <c r="J2239" s="19"/>
    </row>
    <row r="2240" spans="1:10" x14ac:dyDescent="0.25">
      <c r="A2240" s="65" t="str">
        <f t="shared" si="34"/>
        <v>Totaal42887G4 (exclusief Den Haag)Man0 tot 23 jaarOverigTotaal</v>
      </c>
      <c r="B2240" s="159" t="s">
        <v>8</v>
      </c>
      <c r="C2240" s="166">
        <v>42887</v>
      </c>
      <c r="D2240" s="159" t="s">
        <v>15</v>
      </c>
      <c r="E2240" s="159" t="s">
        <v>28</v>
      </c>
      <c r="F2240" s="159" t="s">
        <v>26</v>
      </c>
      <c r="G2240" s="159" t="s">
        <v>25</v>
      </c>
      <c r="H2240" s="159" t="s">
        <v>8</v>
      </c>
      <c r="I2240" s="178">
        <v>65</v>
      </c>
      <c r="J2240" s="19"/>
    </row>
    <row r="2241" spans="1:10" x14ac:dyDescent="0.25">
      <c r="A2241" s="65" t="str">
        <f t="shared" si="34"/>
        <v>Totaal42887G4 (exclusief Den Haag)Man0 tot 23 jaarOverigNT2-examen behaald</v>
      </c>
      <c r="B2241" s="159" t="s">
        <v>8</v>
      </c>
      <c r="C2241" s="166">
        <v>42887</v>
      </c>
      <c r="D2241" s="159" t="s">
        <v>15</v>
      </c>
      <c r="E2241" s="159" t="s">
        <v>28</v>
      </c>
      <c r="F2241" s="159" t="s">
        <v>26</v>
      </c>
      <c r="G2241" s="159" t="s">
        <v>25</v>
      </c>
      <c r="H2241" s="159" t="s">
        <v>32</v>
      </c>
      <c r="I2241" s="178">
        <v>0</v>
      </c>
      <c r="J2241" s="19"/>
    </row>
    <row r="2242" spans="1:10" x14ac:dyDescent="0.25">
      <c r="A2242" s="65" t="str">
        <f t="shared" si="34"/>
        <v>Totaal42887G4 (exclusief Den Haag)Man0 tot 23 jaarOverigInburgeringsexamen behaald</v>
      </c>
      <c r="B2242" s="159" t="s">
        <v>8</v>
      </c>
      <c r="C2242" s="166">
        <v>42887</v>
      </c>
      <c r="D2242" s="159" t="s">
        <v>15</v>
      </c>
      <c r="E2242" s="159" t="s">
        <v>28</v>
      </c>
      <c r="F2242" s="159" t="s">
        <v>26</v>
      </c>
      <c r="G2242" s="159" t="s">
        <v>25</v>
      </c>
      <c r="H2242" s="159" t="s">
        <v>33</v>
      </c>
      <c r="I2242" s="178">
        <v>5</v>
      </c>
      <c r="J2242" s="19"/>
    </row>
    <row r="2243" spans="1:10" x14ac:dyDescent="0.25">
      <c r="A2243" s="65" t="str">
        <f t="shared" si="34"/>
        <v>Totaal42887G4 (exclusief Den Haag)Man0 tot 23 jaarOverigHeeft geen examen behaald</v>
      </c>
      <c r="B2243" s="159" t="s">
        <v>8</v>
      </c>
      <c r="C2243" s="166">
        <v>42887</v>
      </c>
      <c r="D2243" s="159" t="s">
        <v>15</v>
      </c>
      <c r="E2243" s="159" t="s">
        <v>28</v>
      </c>
      <c r="F2243" s="159" t="s">
        <v>26</v>
      </c>
      <c r="G2243" s="159" t="s">
        <v>25</v>
      </c>
      <c r="H2243" s="159" t="s">
        <v>34</v>
      </c>
      <c r="I2243" s="178">
        <v>60</v>
      </c>
      <c r="J2243" s="19"/>
    </row>
    <row r="2244" spans="1:10" x14ac:dyDescent="0.25">
      <c r="A2244" s="65" t="str">
        <f t="shared" si="34"/>
        <v>Totaal42887G4 (exclusief Den Haag)Man23 jaar of ouderTotaalTotaal</v>
      </c>
      <c r="B2244" s="159" t="s">
        <v>8</v>
      </c>
      <c r="C2244" s="166">
        <v>42887</v>
      </c>
      <c r="D2244" s="159" t="s">
        <v>15</v>
      </c>
      <c r="E2244" s="159" t="s">
        <v>28</v>
      </c>
      <c r="F2244" s="159" t="s">
        <v>27</v>
      </c>
      <c r="G2244" s="159" t="s">
        <v>8</v>
      </c>
      <c r="H2244" s="159" t="s">
        <v>8</v>
      </c>
      <c r="I2244" s="178">
        <v>2940</v>
      </c>
      <c r="J2244" s="19"/>
    </row>
    <row r="2245" spans="1:10" x14ac:dyDescent="0.25">
      <c r="A2245" s="65" t="str">
        <f t="shared" ref="A2245:A2307" si="35">B2245&amp;C2245&amp;D2245&amp;E2245&amp;F2245&amp;G2245&amp;H2245</f>
        <v>Totaal42887G4 (exclusief Den Haag)Man23 jaar of ouderTotaalNT2-examen behaald</v>
      </c>
      <c r="B2245" s="159" t="s">
        <v>8</v>
      </c>
      <c r="C2245" s="166">
        <v>42887</v>
      </c>
      <c r="D2245" s="159" t="s">
        <v>15</v>
      </c>
      <c r="E2245" s="159" t="s">
        <v>28</v>
      </c>
      <c r="F2245" s="159" t="s">
        <v>27</v>
      </c>
      <c r="G2245" s="159" t="s">
        <v>8</v>
      </c>
      <c r="H2245" s="159" t="s">
        <v>32</v>
      </c>
      <c r="I2245" s="178">
        <v>45</v>
      </c>
      <c r="J2245" s="19"/>
    </row>
    <row r="2246" spans="1:10" x14ac:dyDescent="0.25">
      <c r="A2246" s="65" t="str">
        <f t="shared" si="35"/>
        <v>Totaal42887G4 (exclusief Den Haag)Man23 jaar of ouderTotaalInburgeringsexamen behaald</v>
      </c>
      <c r="B2246" s="159" t="s">
        <v>8</v>
      </c>
      <c r="C2246" s="166">
        <v>42887</v>
      </c>
      <c r="D2246" s="159" t="s">
        <v>15</v>
      </c>
      <c r="E2246" s="159" t="s">
        <v>28</v>
      </c>
      <c r="F2246" s="159" t="s">
        <v>27</v>
      </c>
      <c r="G2246" s="159" t="s">
        <v>8</v>
      </c>
      <c r="H2246" s="159" t="s">
        <v>33</v>
      </c>
      <c r="I2246" s="178">
        <v>135</v>
      </c>
      <c r="J2246" s="19"/>
    </row>
    <row r="2247" spans="1:10" x14ac:dyDescent="0.25">
      <c r="A2247" s="65" t="str">
        <f t="shared" si="35"/>
        <v>Totaal42887G4 (exclusief Den Haag)Man23 jaar of ouderTotaalHeeft geen examen behaald</v>
      </c>
      <c r="B2247" s="159" t="s">
        <v>8</v>
      </c>
      <c r="C2247" s="166">
        <v>42887</v>
      </c>
      <c r="D2247" s="159" t="s">
        <v>15</v>
      </c>
      <c r="E2247" s="159" t="s">
        <v>28</v>
      </c>
      <c r="F2247" s="159" t="s">
        <v>27</v>
      </c>
      <c r="G2247" s="159" t="s">
        <v>8</v>
      </c>
      <c r="H2247" s="159" t="s">
        <v>34</v>
      </c>
      <c r="I2247" s="178">
        <v>2760</v>
      </c>
      <c r="J2247" s="19"/>
    </row>
    <row r="2248" spans="1:10" x14ac:dyDescent="0.25">
      <c r="A2248" s="65" t="str">
        <f t="shared" si="35"/>
        <v>Totaal42887G4 (exclusief Den Haag)Man23 jaar of ouderSyriëTotaal</v>
      </c>
      <c r="B2248" s="159" t="s">
        <v>8</v>
      </c>
      <c r="C2248" s="166">
        <v>42887</v>
      </c>
      <c r="D2248" s="159" t="s">
        <v>15</v>
      </c>
      <c r="E2248" s="159" t="s">
        <v>28</v>
      </c>
      <c r="F2248" s="159" t="s">
        <v>27</v>
      </c>
      <c r="G2248" s="159" t="s">
        <v>23</v>
      </c>
      <c r="H2248" s="159" t="s">
        <v>8</v>
      </c>
      <c r="I2248" s="178">
        <v>1730</v>
      </c>
      <c r="J2248" s="19"/>
    </row>
    <row r="2249" spans="1:10" x14ac:dyDescent="0.25">
      <c r="A2249" s="65" t="str">
        <f t="shared" si="35"/>
        <v>Totaal42887G4 (exclusief Den Haag)Man23 jaar of ouderSyriëNT2-examen behaald</v>
      </c>
      <c r="B2249" s="159" t="s">
        <v>8</v>
      </c>
      <c r="C2249" s="166">
        <v>42887</v>
      </c>
      <c r="D2249" s="159" t="s">
        <v>15</v>
      </c>
      <c r="E2249" s="159" t="s">
        <v>28</v>
      </c>
      <c r="F2249" s="159" t="s">
        <v>27</v>
      </c>
      <c r="G2249" s="159" t="s">
        <v>23</v>
      </c>
      <c r="H2249" s="159" t="s">
        <v>32</v>
      </c>
      <c r="I2249" s="178">
        <v>25</v>
      </c>
      <c r="J2249" s="19"/>
    </row>
    <row r="2250" spans="1:10" x14ac:dyDescent="0.25">
      <c r="A2250" s="65" t="str">
        <f t="shared" si="35"/>
        <v>Totaal42887G4 (exclusief Den Haag)Man23 jaar of ouderSyriëInburgeringsexamen behaald</v>
      </c>
      <c r="B2250" s="159" t="s">
        <v>8</v>
      </c>
      <c r="C2250" s="166">
        <v>42887</v>
      </c>
      <c r="D2250" s="159" t="s">
        <v>15</v>
      </c>
      <c r="E2250" s="159" t="s">
        <v>28</v>
      </c>
      <c r="F2250" s="159" t="s">
        <v>27</v>
      </c>
      <c r="G2250" s="159" t="s">
        <v>23</v>
      </c>
      <c r="H2250" s="159" t="s">
        <v>33</v>
      </c>
      <c r="I2250" s="178">
        <v>50</v>
      </c>
      <c r="J2250" s="19"/>
    </row>
    <row r="2251" spans="1:10" x14ac:dyDescent="0.25">
      <c r="A2251" s="65" t="str">
        <f t="shared" si="35"/>
        <v>Totaal42887G4 (exclusief Den Haag)Man23 jaar of ouderSyriëHeeft geen examen behaald</v>
      </c>
      <c r="B2251" s="159" t="s">
        <v>8</v>
      </c>
      <c r="C2251" s="166">
        <v>42887</v>
      </c>
      <c r="D2251" s="159" t="s">
        <v>15</v>
      </c>
      <c r="E2251" s="159" t="s">
        <v>28</v>
      </c>
      <c r="F2251" s="159" t="s">
        <v>27</v>
      </c>
      <c r="G2251" s="159" t="s">
        <v>23</v>
      </c>
      <c r="H2251" s="159" t="s">
        <v>34</v>
      </c>
      <c r="I2251" s="178">
        <v>1655</v>
      </c>
      <c r="J2251" s="19"/>
    </row>
    <row r="2252" spans="1:10" x14ac:dyDescent="0.25">
      <c r="A2252" s="65" t="str">
        <f t="shared" si="35"/>
        <v>Totaal42887G4 (exclusief Den Haag)Man23 jaar of ouderEritreaTotaal</v>
      </c>
      <c r="B2252" s="159" t="s">
        <v>8</v>
      </c>
      <c r="C2252" s="166">
        <v>42887</v>
      </c>
      <c r="D2252" s="159" t="s">
        <v>15</v>
      </c>
      <c r="E2252" s="159" t="s">
        <v>28</v>
      </c>
      <c r="F2252" s="159" t="s">
        <v>27</v>
      </c>
      <c r="G2252" s="159" t="s">
        <v>24</v>
      </c>
      <c r="H2252" s="159" t="s">
        <v>8</v>
      </c>
      <c r="I2252" s="178">
        <v>575</v>
      </c>
      <c r="J2252" s="19"/>
    </row>
    <row r="2253" spans="1:10" x14ac:dyDescent="0.25">
      <c r="A2253" s="65" t="str">
        <f t="shared" si="35"/>
        <v>Totaal42887G4 (exclusief Den Haag)Man23 jaar of ouderEritreaNT2-examen behaald</v>
      </c>
      <c r="B2253" s="159" t="s">
        <v>8</v>
      </c>
      <c r="C2253" s="166">
        <v>42887</v>
      </c>
      <c r="D2253" s="159" t="s">
        <v>15</v>
      </c>
      <c r="E2253" s="159" t="s">
        <v>28</v>
      </c>
      <c r="F2253" s="159" t="s">
        <v>27</v>
      </c>
      <c r="G2253" s="159" t="s">
        <v>24</v>
      </c>
      <c r="H2253" s="159" t="s">
        <v>32</v>
      </c>
      <c r="I2253" s="178">
        <v>5</v>
      </c>
      <c r="J2253" s="19"/>
    </row>
    <row r="2254" spans="1:10" x14ac:dyDescent="0.25">
      <c r="A2254" s="65" t="str">
        <f t="shared" si="35"/>
        <v>Totaal42887G4 (exclusief Den Haag)Man23 jaar of ouderEritreaInburgeringsexamen behaald</v>
      </c>
      <c r="B2254" s="159" t="s">
        <v>8</v>
      </c>
      <c r="C2254" s="166">
        <v>42887</v>
      </c>
      <c r="D2254" s="159" t="s">
        <v>15</v>
      </c>
      <c r="E2254" s="159" t="s">
        <v>28</v>
      </c>
      <c r="F2254" s="159" t="s">
        <v>27</v>
      </c>
      <c r="G2254" s="159" t="s">
        <v>24</v>
      </c>
      <c r="H2254" s="159" t="s">
        <v>33</v>
      </c>
      <c r="I2254" s="178">
        <v>30</v>
      </c>
      <c r="J2254" s="19"/>
    </row>
    <row r="2255" spans="1:10" x14ac:dyDescent="0.25">
      <c r="A2255" s="65" t="str">
        <f t="shared" si="35"/>
        <v>Totaal42887G4 (exclusief Den Haag)Man23 jaar of ouderEritreaHeeft geen examen behaald</v>
      </c>
      <c r="B2255" s="159" t="s">
        <v>8</v>
      </c>
      <c r="C2255" s="166">
        <v>42887</v>
      </c>
      <c r="D2255" s="159" t="s">
        <v>15</v>
      </c>
      <c r="E2255" s="159" t="s">
        <v>28</v>
      </c>
      <c r="F2255" s="159" t="s">
        <v>27</v>
      </c>
      <c r="G2255" s="159" t="s">
        <v>24</v>
      </c>
      <c r="H2255" s="159" t="s">
        <v>34</v>
      </c>
      <c r="I2255" s="178">
        <v>540</v>
      </c>
      <c r="J2255" s="19"/>
    </row>
    <row r="2256" spans="1:10" x14ac:dyDescent="0.25">
      <c r="A2256" s="65" t="str">
        <f t="shared" si="35"/>
        <v>Totaal42887G4 (exclusief Den Haag)Man23 jaar of ouderOverigTotaal</v>
      </c>
      <c r="B2256" s="159" t="s">
        <v>8</v>
      </c>
      <c r="C2256" s="166">
        <v>42887</v>
      </c>
      <c r="D2256" s="159" t="s">
        <v>15</v>
      </c>
      <c r="E2256" s="159" t="s">
        <v>28</v>
      </c>
      <c r="F2256" s="159" t="s">
        <v>27</v>
      </c>
      <c r="G2256" s="159" t="s">
        <v>25</v>
      </c>
      <c r="H2256" s="159" t="s">
        <v>8</v>
      </c>
      <c r="I2256" s="178">
        <v>635</v>
      </c>
      <c r="J2256" s="19"/>
    </row>
    <row r="2257" spans="1:10" x14ac:dyDescent="0.25">
      <c r="A2257" s="65" t="str">
        <f t="shared" si="35"/>
        <v>Totaal42887G4 (exclusief Den Haag)Man23 jaar of ouderOverigNT2-examen behaald</v>
      </c>
      <c r="B2257" s="159" t="s">
        <v>8</v>
      </c>
      <c r="C2257" s="166">
        <v>42887</v>
      </c>
      <c r="D2257" s="159" t="s">
        <v>15</v>
      </c>
      <c r="E2257" s="159" t="s">
        <v>28</v>
      </c>
      <c r="F2257" s="159" t="s">
        <v>27</v>
      </c>
      <c r="G2257" s="159" t="s">
        <v>25</v>
      </c>
      <c r="H2257" s="159" t="s">
        <v>32</v>
      </c>
      <c r="I2257" s="178">
        <v>15</v>
      </c>
      <c r="J2257" s="19"/>
    </row>
    <row r="2258" spans="1:10" x14ac:dyDescent="0.25">
      <c r="A2258" s="65" t="str">
        <f t="shared" si="35"/>
        <v>Totaal42887G4 (exclusief Den Haag)Man23 jaar of ouderOverigInburgeringsexamen behaald</v>
      </c>
      <c r="B2258" s="159" t="s">
        <v>8</v>
      </c>
      <c r="C2258" s="166">
        <v>42887</v>
      </c>
      <c r="D2258" s="159" t="s">
        <v>15</v>
      </c>
      <c r="E2258" s="159" t="s">
        <v>28</v>
      </c>
      <c r="F2258" s="159" t="s">
        <v>27</v>
      </c>
      <c r="G2258" s="159" t="s">
        <v>25</v>
      </c>
      <c r="H2258" s="159" t="s">
        <v>33</v>
      </c>
      <c r="I2258" s="178">
        <v>55</v>
      </c>
      <c r="J2258" s="19"/>
    </row>
    <row r="2259" spans="1:10" x14ac:dyDescent="0.25">
      <c r="A2259" s="65" t="str">
        <f t="shared" si="35"/>
        <v>Totaal42887G4 (exclusief Den Haag)Man23 jaar of ouderOverigHeeft geen examen behaald</v>
      </c>
      <c r="B2259" s="159" t="s">
        <v>8</v>
      </c>
      <c r="C2259" s="166">
        <v>42887</v>
      </c>
      <c r="D2259" s="159" t="s">
        <v>15</v>
      </c>
      <c r="E2259" s="159" t="s">
        <v>28</v>
      </c>
      <c r="F2259" s="159" t="s">
        <v>27</v>
      </c>
      <c r="G2259" s="159" t="s">
        <v>25</v>
      </c>
      <c r="H2259" s="159" t="s">
        <v>34</v>
      </c>
      <c r="I2259" s="178">
        <v>565</v>
      </c>
      <c r="J2259" s="19"/>
    </row>
    <row r="2260" spans="1:10" x14ac:dyDescent="0.25">
      <c r="A2260" s="65" t="str">
        <f t="shared" si="35"/>
        <v>Totaal42887G4 (exclusief Den Haag)VrouwTotaalTotaalTotaal</v>
      </c>
      <c r="B2260" s="159" t="s">
        <v>8</v>
      </c>
      <c r="C2260" s="166">
        <v>42887</v>
      </c>
      <c r="D2260" s="159" t="s">
        <v>15</v>
      </c>
      <c r="E2260" s="159" t="s">
        <v>29</v>
      </c>
      <c r="F2260" s="159" t="s">
        <v>8</v>
      </c>
      <c r="G2260" s="159" t="s">
        <v>8</v>
      </c>
      <c r="H2260" s="159" t="s">
        <v>8</v>
      </c>
      <c r="I2260" s="178">
        <v>1455</v>
      </c>
      <c r="J2260" s="19"/>
    </row>
    <row r="2261" spans="1:10" x14ac:dyDescent="0.25">
      <c r="A2261" s="65" t="str">
        <f t="shared" si="35"/>
        <v>Totaal42887G4 (exclusief Den Haag)VrouwTotaalTotaalNT2-examen behaald</v>
      </c>
      <c r="B2261" s="159" t="s">
        <v>8</v>
      </c>
      <c r="C2261" s="166">
        <v>42887</v>
      </c>
      <c r="D2261" s="159" t="s">
        <v>15</v>
      </c>
      <c r="E2261" s="159" t="s">
        <v>29</v>
      </c>
      <c r="F2261" s="159" t="s">
        <v>8</v>
      </c>
      <c r="G2261" s="159" t="s">
        <v>8</v>
      </c>
      <c r="H2261" s="159" t="s">
        <v>32</v>
      </c>
      <c r="I2261" s="178">
        <v>20</v>
      </c>
      <c r="J2261" s="19"/>
    </row>
    <row r="2262" spans="1:10" x14ac:dyDescent="0.25">
      <c r="A2262" s="65" t="str">
        <f t="shared" si="35"/>
        <v>Totaal42887G4 (exclusief Den Haag)VrouwTotaalTotaalInburgeringsexamen behaald</v>
      </c>
      <c r="B2262" s="159" t="s">
        <v>8</v>
      </c>
      <c r="C2262" s="166">
        <v>42887</v>
      </c>
      <c r="D2262" s="159" t="s">
        <v>15</v>
      </c>
      <c r="E2262" s="159" t="s">
        <v>29</v>
      </c>
      <c r="F2262" s="159" t="s">
        <v>8</v>
      </c>
      <c r="G2262" s="159" t="s">
        <v>8</v>
      </c>
      <c r="H2262" s="159" t="s">
        <v>33</v>
      </c>
      <c r="I2262" s="178">
        <v>55</v>
      </c>
      <c r="J2262" s="19"/>
    </row>
    <row r="2263" spans="1:10" x14ac:dyDescent="0.25">
      <c r="A2263" s="65" t="str">
        <f t="shared" si="35"/>
        <v>Totaal42887G4 (exclusief Den Haag)VrouwTotaalTotaalHeeft geen examen behaald</v>
      </c>
      <c r="B2263" s="159" t="s">
        <v>8</v>
      </c>
      <c r="C2263" s="166">
        <v>42887</v>
      </c>
      <c r="D2263" s="159" t="s">
        <v>15</v>
      </c>
      <c r="E2263" s="159" t="s">
        <v>29</v>
      </c>
      <c r="F2263" s="159" t="s">
        <v>8</v>
      </c>
      <c r="G2263" s="159" t="s">
        <v>8</v>
      </c>
      <c r="H2263" s="159" t="s">
        <v>34</v>
      </c>
      <c r="I2263" s="178">
        <v>1380</v>
      </c>
      <c r="J2263" s="19"/>
    </row>
    <row r="2264" spans="1:10" x14ac:dyDescent="0.25">
      <c r="A2264" s="65" t="str">
        <f t="shared" si="35"/>
        <v>Totaal42887G4 (exclusief Den Haag)VrouwTotaalSyriëTotaal</v>
      </c>
      <c r="B2264" s="159" t="s">
        <v>8</v>
      </c>
      <c r="C2264" s="166">
        <v>42887</v>
      </c>
      <c r="D2264" s="159" t="s">
        <v>15</v>
      </c>
      <c r="E2264" s="159" t="s">
        <v>29</v>
      </c>
      <c r="F2264" s="159" t="s">
        <v>8</v>
      </c>
      <c r="G2264" s="159" t="s">
        <v>23</v>
      </c>
      <c r="H2264" s="159" t="s">
        <v>8</v>
      </c>
      <c r="I2264" s="178">
        <v>730</v>
      </c>
      <c r="J2264" s="19"/>
    </row>
    <row r="2265" spans="1:10" x14ac:dyDescent="0.25">
      <c r="A2265" s="65" t="str">
        <f t="shared" si="35"/>
        <v>Totaal42887G4 (exclusief Den Haag)VrouwTotaalSyriëNT2-examen behaald</v>
      </c>
      <c r="B2265" s="159" t="s">
        <v>8</v>
      </c>
      <c r="C2265" s="166">
        <v>42887</v>
      </c>
      <c r="D2265" s="159" t="s">
        <v>15</v>
      </c>
      <c r="E2265" s="159" t="s">
        <v>29</v>
      </c>
      <c r="F2265" s="159" t="s">
        <v>8</v>
      </c>
      <c r="G2265" s="159" t="s">
        <v>23</v>
      </c>
      <c r="H2265" s="159" t="s">
        <v>32</v>
      </c>
      <c r="I2265" s="178">
        <v>10</v>
      </c>
      <c r="J2265" s="19"/>
    </row>
    <row r="2266" spans="1:10" x14ac:dyDescent="0.25">
      <c r="A2266" s="65" t="str">
        <f t="shared" si="35"/>
        <v>Totaal42887G4 (exclusief Den Haag)VrouwTotaalSyriëInburgeringsexamen behaald</v>
      </c>
      <c r="B2266" s="159" t="s">
        <v>8</v>
      </c>
      <c r="C2266" s="166">
        <v>42887</v>
      </c>
      <c r="D2266" s="159" t="s">
        <v>15</v>
      </c>
      <c r="E2266" s="159" t="s">
        <v>29</v>
      </c>
      <c r="F2266" s="159" t="s">
        <v>8</v>
      </c>
      <c r="G2266" s="159" t="s">
        <v>23</v>
      </c>
      <c r="H2266" s="159" t="s">
        <v>33</v>
      </c>
      <c r="I2266" s="178">
        <v>15</v>
      </c>
      <c r="J2266" s="19"/>
    </row>
    <row r="2267" spans="1:10" x14ac:dyDescent="0.25">
      <c r="A2267" s="65" t="str">
        <f t="shared" si="35"/>
        <v>Totaal42887G4 (exclusief Den Haag)VrouwTotaalSyriëHeeft geen examen behaald</v>
      </c>
      <c r="B2267" s="159" t="s">
        <v>8</v>
      </c>
      <c r="C2267" s="166">
        <v>42887</v>
      </c>
      <c r="D2267" s="159" t="s">
        <v>15</v>
      </c>
      <c r="E2267" s="159" t="s">
        <v>29</v>
      </c>
      <c r="F2267" s="159" t="s">
        <v>8</v>
      </c>
      <c r="G2267" s="159" t="s">
        <v>23</v>
      </c>
      <c r="H2267" s="159" t="s">
        <v>34</v>
      </c>
      <c r="I2267" s="178">
        <v>705</v>
      </c>
      <c r="J2267" s="19"/>
    </row>
    <row r="2268" spans="1:10" x14ac:dyDescent="0.25">
      <c r="A2268" s="65" t="str">
        <f t="shared" si="35"/>
        <v>Totaal42887G4 (exclusief Den Haag)VrouwTotaalEritreaTotaal</v>
      </c>
      <c r="B2268" s="159" t="s">
        <v>8</v>
      </c>
      <c r="C2268" s="166">
        <v>42887</v>
      </c>
      <c r="D2268" s="159" t="s">
        <v>15</v>
      </c>
      <c r="E2268" s="159" t="s">
        <v>29</v>
      </c>
      <c r="F2268" s="159" t="s">
        <v>8</v>
      </c>
      <c r="G2268" s="159" t="s">
        <v>24</v>
      </c>
      <c r="H2268" s="159" t="s">
        <v>8</v>
      </c>
      <c r="I2268" s="178">
        <v>350</v>
      </c>
      <c r="J2268" s="19"/>
    </row>
    <row r="2269" spans="1:10" x14ac:dyDescent="0.25">
      <c r="A2269" s="65" t="str">
        <f t="shared" si="35"/>
        <v>Totaal42887G4 (exclusief Den Haag)VrouwTotaalEritreaNT2-examen behaald</v>
      </c>
      <c r="B2269" s="159" t="s">
        <v>8</v>
      </c>
      <c r="C2269" s="166">
        <v>42887</v>
      </c>
      <c r="D2269" s="159" t="s">
        <v>15</v>
      </c>
      <c r="E2269" s="159" t="s">
        <v>29</v>
      </c>
      <c r="F2269" s="159" t="s">
        <v>8</v>
      </c>
      <c r="G2269" s="159" t="s">
        <v>24</v>
      </c>
      <c r="H2269" s="159" t="s">
        <v>32</v>
      </c>
      <c r="I2269" s="178">
        <v>0</v>
      </c>
      <c r="J2269" s="19"/>
    </row>
    <row r="2270" spans="1:10" x14ac:dyDescent="0.25">
      <c r="A2270" s="65" t="str">
        <f t="shared" si="35"/>
        <v>Totaal42887G4 (exclusief Den Haag)VrouwTotaalEritreaInburgeringsexamen behaald</v>
      </c>
      <c r="B2270" s="159" t="s">
        <v>8</v>
      </c>
      <c r="C2270" s="166">
        <v>42887</v>
      </c>
      <c r="D2270" s="159" t="s">
        <v>15</v>
      </c>
      <c r="E2270" s="159" t="s">
        <v>29</v>
      </c>
      <c r="F2270" s="159" t="s">
        <v>8</v>
      </c>
      <c r="G2270" s="159" t="s">
        <v>24</v>
      </c>
      <c r="H2270" s="159" t="s">
        <v>33</v>
      </c>
      <c r="I2270" s="178">
        <v>5</v>
      </c>
      <c r="J2270" s="19"/>
    </row>
    <row r="2271" spans="1:10" x14ac:dyDescent="0.25">
      <c r="A2271" s="65" t="str">
        <f t="shared" si="35"/>
        <v>Totaal42887G4 (exclusief Den Haag)VrouwTotaalEritreaHeeft geen examen behaald</v>
      </c>
      <c r="B2271" s="159" t="s">
        <v>8</v>
      </c>
      <c r="C2271" s="166">
        <v>42887</v>
      </c>
      <c r="D2271" s="159" t="s">
        <v>15</v>
      </c>
      <c r="E2271" s="159" t="s">
        <v>29</v>
      </c>
      <c r="F2271" s="159" t="s">
        <v>8</v>
      </c>
      <c r="G2271" s="159" t="s">
        <v>24</v>
      </c>
      <c r="H2271" s="159" t="s">
        <v>34</v>
      </c>
      <c r="I2271" s="178">
        <v>345</v>
      </c>
      <c r="J2271" s="19"/>
    </row>
    <row r="2272" spans="1:10" x14ac:dyDescent="0.25">
      <c r="A2272" s="65" t="str">
        <f t="shared" si="35"/>
        <v>Totaal42887G4 (exclusief Den Haag)VrouwTotaalOverigTotaal</v>
      </c>
      <c r="B2272" s="159" t="s">
        <v>8</v>
      </c>
      <c r="C2272" s="166">
        <v>42887</v>
      </c>
      <c r="D2272" s="159" t="s">
        <v>15</v>
      </c>
      <c r="E2272" s="159" t="s">
        <v>29</v>
      </c>
      <c r="F2272" s="159" t="s">
        <v>8</v>
      </c>
      <c r="G2272" s="159" t="s">
        <v>25</v>
      </c>
      <c r="H2272" s="159" t="s">
        <v>8</v>
      </c>
      <c r="I2272" s="178">
        <v>375</v>
      </c>
      <c r="J2272" s="19"/>
    </row>
    <row r="2273" spans="1:10" x14ac:dyDescent="0.25">
      <c r="A2273" s="65" t="str">
        <f t="shared" si="35"/>
        <v>Totaal42887G4 (exclusief Den Haag)VrouwTotaalOverigNT2-examen behaald</v>
      </c>
      <c r="B2273" s="159" t="s">
        <v>8</v>
      </c>
      <c r="C2273" s="166">
        <v>42887</v>
      </c>
      <c r="D2273" s="159" t="s">
        <v>15</v>
      </c>
      <c r="E2273" s="159" t="s">
        <v>29</v>
      </c>
      <c r="F2273" s="159" t="s">
        <v>8</v>
      </c>
      <c r="G2273" s="159" t="s">
        <v>25</v>
      </c>
      <c r="H2273" s="159" t="s">
        <v>32</v>
      </c>
      <c r="I2273" s="178">
        <v>10</v>
      </c>
      <c r="J2273" s="19"/>
    </row>
    <row r="2274" spans="1:10" x14ac:dyDescent="0.25">
      <c r="A2274" s="65" t="str">
        <f t="shared" si="35"/>
        <v>Totaal42887G4 (exclusief Den Haag)VrouwTotaalOverigInburgeringsexamen behaald</v>
      </c>
      <c r="B2274" s="159" t="s">
        <v>8</v>
      </c>
      <c r="C2274" s="166">
        <v>42887</v>
      </c>
      <c r="D2274" s="159" t="s">
        <v>15</v>
      </c>
      <c r="E2274" s="159" t="s">
        <v>29</v>
      </c>
      <c r="F2274" s="159" t="s">
        <v>8</v>
      </c>
      <c r="G2274" s="159" t="s">
        <v>25</v>
      </c>
      <c r="H2274" s="159" t="s">
        <v>33</v>
      </c>
      <c r="I2274" s="178">
        <v>35</v>
      </c>
      <c r="J2274" s="19"/>
    </row>
    <row r="2275" spans="1:10" x14ac:dyDescent="0.25">
      <c r="A2275" s="65" t="str">
        <f t="shared" si="35"/>
        <v>Totaal42887G4 (exclusief Den Haag)VrouwTotaalOverigHeeft geen examen behaald</v>
      </c>
      <c r="B2275" s="159" t="s">
        <v>8</v>
      </c>
      <c r="C2275" s="166">
        <v>42887</v>
      </c>
      <c r="D2275" s="159" t="s">
        <v>15</v>
      </c>
      <c r="E2275" s="159" t="s">
        <v>29</v>
      </c>
      <c r="F2275" s="159" t="s">
        <v>8</v>
      </c>
      <c r="G2275" s="159" t="s">
        <v>25</v>
      </c>
      <c r="H2275" s="159" t="s">
        <v>34</v>
      </c>
      <c r="I2275" s="178">
        <v>330</v>
      </c>
      <c r="J2275" s="19"/>
    </row>
    <row r="2276" spans="1:10" x14ac:dyDescent="0.25">
      <c r="A2276" s="65" t="str">
        <f t="shared" si="35"/>
        <v>Totaal42887G4 (exclusief Den Haag)Vrouw0 tot 23 jaarTotaalTotaal</v>
      </c>
      <c r="B2276" s="159" t="s">
        <v>8</v>
      </c>
      <c r="C2276" s="166">
        <v>42887</v>
      </c>
      <c r="D2276" s="159" t="s">
        <v>15</v>
      </c>
      <c r="E2276" s="159" t="s">
        <v>29</v>
      </c>
      <c r="F2276" s="159" t="s">
        <v>26</v>
      </c>
      <c r="G2276" s="159" t="s">
        <v>8</v>
      </c>
      <c r="H2276" s="159" t="s">
        <v>8</v>
      </c>
      <c r="I2276" s="178">
        <v>175</v>
      </c>
      <c r="J2276" s="19"/>
    </row>
    <row r="2277" spans="1:10" x14ac:dyDescent="0.25">
      <c r="A2277" s="65" t="str">
        <f t="shared" si="35"/>
        <v>Totaal42887G4 (exclusief Den Haag)Vrouw0 tot 23 jaarTotaalNT2-examen behaald</v>
      </c>
      <c r="B2277" s="159" t="s">
        <v>8</v>
      </c>
      <c r="C2277" s="166">
        <v>42887</v>
      </c>
      <c r="D2277" s="159" t="s">
        <v>15</v>
      </c>
      <c r="E2277" s="159" t="s">
        <v>29</v>
      </c>
      <c r="F2277" s="159" t="s">
        <v>26</v>
      </c>
      <c r="G2277" s="159" t="s">
        <v>8</v>
      </c>
      <c r="H2277" s="159" t="s">
        <v>32</v>
      </c>
      <c r="I2277" s="178">
        <v>5</v>
      </c>
      <c r="J2277" s="19"/>
    </row>
    <row r="2278" spans="1:10" x14ac:dyDescent="0.25">
      <c r="A2278" s="65" t="str">
        <f t="shared" si="35"/>
        <v>Totaal42887G4 (exclusief Den Haag)Vrouw0 tot 23 jaarTotaalInburgeringsexamen behaald</v>
      </c>
      <c r="B2278" s="159" t="s">
        <v>8</v>
      </c>
      <c r="C2278" s="166">
        <v>42887</v>
      </c>
      <c r="D2278" s="159" t="s">
        <v>15</v>
      </c>
      <c r="E2278" s="159" t="s">
        <v>29</v>
      </c>
      <c r="F2278" s="159" t="s">
        <v>26</v>
      </c>
      <c r="G2278" s="159" t="s">
        <v>8</v>
      </c>
      <c r="H2278" s="159" t="s">
        <v>33</v>
      </c>
      <c r="I2278" s="178">
        <v>5</v>
      </c>
      <c r="J2278" s="19"/>
    </row>
    <row r="2279" spans="1:10" x14ac:dyDescent="0.25">
      <c r="A2279" s="65" t="str">
        <f t="shared" si="35"/>
        <v>Totaal42887G4 (exclusief Den Haag)Vrouw0 tot 23 jaarTotaalHeeft geen examen behaald</v>
      </c>
      <c r="B2279" s="159" t="s">
        <v>8</v>
      </c>
      <c r="C2279" s="166">
        <v>42887</v>
      </c>
      <c r="D2279" s="159" t="s">
        <v>15</v>
      </c>
      <c r="E2279" s="159" t="s">
        <v>29</v>
      </c>
      <c r="F2279" s="159" t="s">
        <v>26</v>
      </c>
      <c r="G2279" s="159" t="s">
        <v>8</v>
      </c>
      <c r="H2279" s="159" t="s">
        <v>34</v>
      </c>
      <c r="I2279" s="178">
        <v>165</v>
      </c>
      <c r="J2279" s="19"/>
    </row>
    <row r="2280" spans="1:10" x14ac:dyDescent="0.25">
      <c r="A2280" s="65" t="str">
        <f t="shared" si="35"/>
        <v>Totaal42887G4 (exclusief Den Haag)Vrouw0 tot 23 jaarSyriëTotaal</v>
      </c>
      <c r="B2280" s="159" t="s">
        <v>8</v>
      </c>
      <c r="C2280" s="166">
        <v>42887</v>
      </c>
      <c r="D2280" s="159" t="s">
        <v>15</v>
      </c>
      <c r="E2280" s="159" t="s">
        <v>29</v>
      </c>
      <c r="F2280" s="159" t="s">
        <v>26</v>
      </c>
      <c r="G2280" s="159" t="s">
        <v>23</v>
      </c>
      <c r="H2280" s="159" t="s">
        <v>8</v>
      </c>
      <c r="I2280" s="178">
        <v>95</v>
      </c>
      <c r="J2280" s="19"/>
    </row>
    <row r="2281" spans="1:10" x14ac:dyDescent="0.25">
      <c r="A2281" s="65" t="str">
        <f t="shared" si="35"/>
        <v>Totaal42887G4 (exclusief Den Haag)Vrouw0 tot 23 jaarSyriëNT2-examen behaald</v>
      </c>
      <c r="B2281" s="159" t="s">
        <v>8</v>
      </c>
      <c r="C2281" s="166">
        <v>42887</v>
      </c>
      <c r="D2281" s="159" t="s">
        <v>15</v>
      </c>
      <c r="E2281" s="159" t="s">
        <v>29</v>
      </c>
      <c r="F2281" s="159" t="s">
        <v>26</v>
      </c>
      <c r="G2281" s="159" t="s">
        <v>23</v>
      </c>
      <c r="H2281" s="159" t="s">
        <v>32</v>
      </c>
      <c r="I2281" s="178">
        <v>5</v>
      </c>
      <c r="J2281" s="19"/>
    </row>
    <row r="2282" spans="1:10" x14ac:dyDescent="0.25">
      <c r="A2282" s="65" t="str">
        <f t="shared" si="35"/>
        <v>Totaal42887G4 (exclusief Den Haag)Vrouw0 tot 23 jaarSyriëInburgeringsexamen behaald</v>
      </c>
      <c r="B2282" s="159" t="s">
        <v>8</v>
      </c>
      <c r="C2282" s="166">
        <v>42887</v>
      </c>
      <c r="D2282" s="159" t="s">
        <v>15</v>
      </c>
      <c r="E2282" s="159" t="s">
        <v>29</v>
      </c>
      <c r="F2282" s="159" t="s">
        <v>26</v>
      </c>
      <c r="G2282" s="159" t="s">
        <v>23</v>
      </c>
      <c r="H2282" s="159" t="s">
        <v>33</v>
      </c>
      <c r="I2282" s="178">
        <v>0</v>
      </c>
      <c r="J2282" s="19"/>
    </row>
    <row r="2283" spans="1:10" x14ac:dyDescent="0.25">
      <c r="A2283" s="65" t="str">
        <f t="shared" si="35"/>
        <v>Totaal42887G4 (exclusief Den Haag)Vrouw0 tot 23 jaarSyriëHeeft geen examen behaald</v>
      </c>
      <c r="B2283" s="159" t="s">
        <v>8</v>
      </c>
      <c r="C2283" s="166">
        <v>42887</v>
      </c>
      <c r="D2283" s="159" t="s">
        <v>15</v>
      </c>
      <c r="E2283" s="159" t="s">
        <v>29</v>
      </c>
      <c r="F2283" s="159" t="s">
        <v>26</v>
      </c>
      <c r="G2283" s="159" t="s">
        <v>23</v>
      </c>
      <c r="H2283" s="159" t="s">
        <v>34</v>
      </c>
      <c r="I2283" s="178">
        <v>90</v>
      </c>
      <c r="J2283" s="19"/>
    </row>
    <row r="2284" spans="1:10" x14ac:dyDescent="0.25">
      <c r="A2284" s="65" t="str">
        <f t="shared" si="35"/>
        <v>Totaal42887G4 (exclusief Den Haag)Vrouw0 tot 23 jaarEritreaTotaal</v>
      </c>
      <c r="B2284" s="159" t="s">
        <v>8</v>
      </c>
      <c r="C2284" s="166">
        <v>42887</v>
      </c>
      <c r="D2284" s="159" t="s">
        <v>15</v>
      </c>
      <c r="E2284" s="159" t="s">
        <v>29</v>
      </c>
      <c r="F2284" s="159" t="s">
        <v>26</v>
      </c>
      <c r="G2284" s="159" t="s">
        <v>24</v>
      </c>
      <c r="H2284" s="159" t="s">
        <v>8</v>
      </c>
      <c r="I2284" s="178">
        <v>45</v>
      </c>
      <c r="J2284" s="19"/>
    </row>
    <row r="2285" spans="1:10" x14ac:dyDescent="0.25">
      <c r="A2285" s="65" t="str">
        <f t="shared" si="35"/>
        <v>Totaal42887G4 (exclusief Den Haag)Vrouw0 tot 23 jaarEritreaNT2-examen behaald</v>
      </c>
      <c r="B2285" s="159" t="s">
        <v>8</v>
      </c>
      <c r="C2285" s="166">
        <v>42887</v>
      </c>
      <c r="D2285" s="159" t="s">
        <v>15</v>
      </c>
      <c r="E2285" s="159" t="s">
        <v>29</v>
      </c>
      <c r="F2285" s="159" t="s">
        <v>26</v>
      </c>
      <c r="G2285" s="159" t="s">
        <v>24</v>
      </c>
      <c r="H2285" s="159" t="s">
        <v>32</v>
      </c>
      <c r="I2285" s="178">
        <v>0</v>
      </c>
      <c r="J2285" s="19"/>
    </row>
    <row r="2286" spans="1:10" x14ac:dyDescent="0.25">
      <c r="A2286" s="65" t="str">
        <f t="shared" si="35"/>
        <v>Totaal42887G4 (exclusief Den Haag)Vrouw0 tot 23 jaarEritreaInburgeringsexamen behaald</v>
      </c>
      <c r="B2286" s="159" t="s">
        <v>8</v>
      </c>
      <c r="C2286" s="166">
        <v>42887</v>
      </c>
      <c r="D2286" s="159" t="s">
        <v>15</v>
      </c>
      <c r="E2286" s="159" t="s">
        <v>29</v>
      </c>
      <c r="F2286" s="159" t="s">
        <v>26</v>
      </c>
      <c r="G2286" s="159" t="s">
        <v>24</v>
      </c>
      <c r="H2286" s="159" t="s">
        <v>33</v>
      </c>
      <c r="I2286" s="178">
        <v>0</v>
      </c>
      <c r="J2286" s="19"/>
    </row>
    <row r="2287" spans="1:10" x14ac:dyDescent="0.25">
      <c r="A2287" s="65" t="str">
        <f t="shared" si="35"/>
        <v>Totaal42887G4 (exclusief Den Haag)Vrouw0 tot 23 jaarEritreaHeeft geen examen behaald</v>
      </c>
      <c r="B2287" s="159" t="s">
        <v>8</v>
      </c>
      <c r="C2287" s="166">
        <v>42887</v>
      </c>
      <c r="D2287" s="159" t="s">
        <v>15</v>
      </c>
      <c r="E2287" s="159" t="s">
        <v>29</v>
      </c>
      <c r="F2287" s="159" t="s">
        <v>26</v>
      </c>
      <c r="G2287" s="159" t="s">
        <v>24</v>
      </c>
      <c r="H2287" s="159" t="s">
        <v>34</v>
      </c>
      <c r="I2287" s="178">
        <v>45</v>
      </c>
      <c r="J2287" s="19"/>
    </row>
    <row r="2288" spans="1:10" x14ac:dyDescent="0.25">
      <c r="A2288" s="65" t="str">
        <f t="shared" si="35"/>
        <v>Totaal42887G4 (exclusief Den Haag)Vrouw0 tot 23 jaarOverigTotaal</v>
      </c>
      <c r="B2288" s="159" t="s">
        <v>8</v>
      </c>
      <c r="C2288" s="166">
        <v>42887</v>
      </c>
      <c r="D2288" s="159" t="s">
        <v>15</v>
      </c>
      <c r="E2288" s="159" t="s">
        <v>29</v>
      </c>
      <c r="F2288" s="159" t="s">
        <v>26</v>
      </c>
      <c r="G2288" s="159" t="s">
        <v>25</v>
      </c>
      <c r="H2288" s="159" t="s">
        <v>8</v>
      </c>
      <c r="I2288" s="178">
        <v>35</v>
      </c>
      <c r="J2288" s="19"/>
    </row>
    <row r="2289" spans="1:10" x14ac:dyDescent="0.25">
      <c r="A2289" s="65" t="str">
        <f t="shared" si="35"/>
        <v>Totaal42887G4 (exclusief Den Haag)Vrouw0 tot 23 jaarOverigNT2-examen behaald</v>
      </c>
      <c r="B2289" s="159" t="s">
        <v>8</v>
      </c>
      <c r="C2289" s="166">
        <v>42887</v>
      </c>
      <c r="D2289" s="159" t="s">
        <v>15</v>
      </c>
      <c r="E2289" s="159" t="s">
        <v>29</v>
      </c>
      <c r="F2289" s="159" t="s">
        <v>26</v>
      </c>
      <c r="G2289" s="159" t="s">
        <v>25</v>
      </c>
      <c r="H2289" s="159" t="s">
        <v>32</v>
      </c>
      <c r="I2289" s="178">
        <v>0</v>
      </c>
      <c r="J2289" s="19"/>
    </row>
    <row r="2290" spans="1:10" x14ac:dyDescent="0.25">
      <c r="A2290" s="65" t="str">
        <f t="shared" si="35"/>
        <v>Totaal42887G4 (exclusief Den Haag)Vrouw0 tot 23 jaarOverigInburgeringsexamen behaald</v>
      </c>
      <c r="B2290" s="159" t="s">
        <v>8</v>
      </c>
      <c r="C2290" s="166">
        <v>42887</v>
      </c>
      <c r="D2290" s="159" t="s">
        <v>15</v>
      </c>
      <c r="E2290" s="159" t="s">
        <v>29</v>
      </c>
      <c r="F2290" s="159" t="s">
        <v>26</v>
      </c>
      <c r="G2290" s="159" t="s">
        <v>25</v>
      </c>
      <c r="H2290" s="159" t="s">
        <v>33</v>
      </c>
      <c r="I2290" s="178">
        <v>5</v>
      </c>
      <c r="J2290" s="19"/>
    </row>
    <row r="2291" spans="1:10" x14ac:dyDescent="0.25">
      <c r="A2291" s="65" t="str">
        <f t="shared" si="35"/>
        <v>Totaal42887G4 (exclusief Den Haag)Vrouw0 tot 23 jaarOverigHeeft geen examen behaald</v>
      </c>
      <c r="B2291" s="159" t="s">
        <v>8</v>
      </c>
      <c r="C2291" s="166">
        <v>42887</v>
      </c>
      <c r="D2291" s="159" t="s">
        <v>15</v>
      </c>
      <c r="E2291" s="159" t="s">
        <v>29</v>
      </c>
      <c r="F2291" s="159" t="s">
        <v>26</v>
      </c>
      <c r="G2291" s="159" t="s">
        <v>25</v>
      </c>
      <c r="H2291" s="159" t="s">
        <v>34</v>
      </c>
      <c r="I2291" s="178">
        <v>30</v>
      </c>
      <c r="J2291" s="19"/>
    </row>
    <row r="2292" spans="1:10" x14ac:dyDescent="0.25">
      <c r="A2292" s="65" t="str">
        <f t="shared" si="35"/>
        <v>Totaal42887G4 (exclusief Den Haag)Vrouw23 jaar of ouderTotaalTotaal</v>
      </c>
      <c r="B2292" s="159" t="s">
        <v>8</v>
      </c>
      <c r="C2292" s="166">
        <v>42887</v>
      </c>
      <c r="D2292" s="159" t="s">
        <v>15</v>
      </c>
      <c r="E2292" s="159" t="s">
        <v>29</v>
      </c>
      <c r="F2292" s="159" t="s">
        <v>27</v>
      </c>
      <c r="G2292" s="159" t="s">
        <v>8</v>
      </c>
      <c r="H2292" s="159" t="s">
        <v>8</v>
      </c>
      <c r="I2292" s="178">
        <v>1275</v>
      </c>
      <c r="J2292" s="19"/>
    </row>
    <row r="2293" spans="1:10" x14ac:dyDescent="0.25">
      <c r="A2293" s="65" t="str">
        <f t="shared" si="35"/>
        <v>Totaal42887G4 (exclusief Den Haag)Vrouw23 jaar of ouderTotaalNT2-examen behaald</v>
      </c>
      <c r="B2293" s="159" t="s">
        <v>8</v>
      </c>
      <c r="C2293" s="166">
        <v>42887</v>
      </c>
      <c r="D2293" s="159" t="s">
        <v>15</v>
      </c>
      <c r="E2293" s="159" t="s">
        <v>29</v>
      </c>
      <c r="F2293" s="159" t="s">
        <v>27</v>
      </c>
      <c r="G2293" s="159" t="s">
        <v>8</v>
      </c>
      <c r="H2293" s="159" t="s">
        <v>32</v>
      </c>
      <c r="I2293" s="178">
        <v>15</v>
      </c>
      <c r="J2293" s="19"/>
    </row>
    <row r="2294" spans="1:10" x14ac:dyDescent="0.25">
      <c r="A2294" s="65" t="str">
        <f t="shared" si="35"/>
        <v>Totaal42887G4 (exclusief Den Haag)Vrouw23 jaar of ouderTotaalInburgeringsexamen behaald</v>
      </c>
      <c r="B2294" s="159" t="s">
        <v>8</v>
      </c>
      <c r="C2294" s="166">
        <v>42887</v>
      </c>
      <c r="D2294" s="159" t="s">
        <v>15</v>
      </c>
      <c r="E2294" s="159" t="s">
        <v>29</v>
      </c>
      <c r="F2294" s="159" t="s">
        <v>27</v>
      </c>
      <c r="G2294" s="159" t="s">
        <v>8</v>
      </c>
      <c r="H2294" s="159" t="s">
        <v>33</v>
      </c>
      <c r="I2294" s="178">
        <v>50</v>
      </c>
      <c r="J2294" s="19"/>
    </row>
    <row r="2295" spans="1:10" x14ac:dyDescent="0.25">
      <c r="A2295" s="65" t="str">
        <f t="shared" si="35"/>
        <v>Totaal42887G4 (exclusief Den Haag)Vrouw23 jaar of ouderTotaalHeeft geen examen behaald</v>
      </c>
      <c r="B2295" s="159" t="s">
        <v>8</v>
      </c>
      <c r="C2295" s="166">
        <v>42887</v>
      </c>
      <c r="D2295" s="159" t="s">
        <v>15</v>
      </c>
      <c r="E2295" s="159" t="s">
        <v>29</v>
      </c>
      <c r="F2295" s="159" t="s">
        <v>27</v>
      </c>
      <c r="G2295" s="159" t="s">
        <v>8</v>
      </c>
      <c r="H2295" s="159" t="s">
        <v>34</v>
      </c>
      <c r="I2295" s="178">
        <v>1215</v>
      </c>
      <c r="J2295" s="19"/>
    </row>
    <row r="2296" spans="1:10" x14ac:dyDescent="0.25">
      <c r="A2296" s="65" t="str">
        <f t="shared" si="35"/>
        <v>Totaal42887G4 (exclusief Den Haag)Vrouw23 jaar of ouderSyriëTotaal</v>
      </c>
      <c r="B2296" s="159" t="s">
        <v>8</v>
      </c>
      <c r="C2296" s="166">
        <v>42887</v>
      </c>
      <c r="D2296" s="159" t="s">
        <v>15</v>
      </c>
      <c r="E2296" s="159" t="s">
        <v>29</v>
      </c>
      <c r="F2296" s="159" t="s">
        <v>27</v>
      </c>
      <c r="G2296" s="159" t="s">
        <v>23</v>
      </c>
      <c r="H2296" s="159" t="s">
        <v>8</v>
      </c>
      <c r="I2296" s="178">
        <v>635</v>
      </c>
      <c r="J2296" s="19"/>
    </row>
    <row r="2297" spans="1:10" x14ac:dyDescent="0.25">
      <c r="A2297" s="65" t="str">
        <f t="shared" si="35"/>
        <v>Totaal42887G4 (exclusief Den Haag)Vrouw23 jaar of ouderSyriëNT2-examen behaald</v>
      </c>
      <c r="B2297" s="159" t="s">
        <v>8</v>
      </c>
      <c r="C2297" s="166">
        <v>42887</v>
      </c>
      <c r="D2297" s="159" t="s">
        <v>15</v>
      </c>
      <c r="E2297" s="159" t="s">
        <v>29</v>
      </c>
      <c r="F2297" s="159" t="s">
        <v>27</v>
      </c>
      <c r="G2297" s="159" t="s">
        <v>23</v>
      </c>
      <c r="H2297" s="159" t="s">
        <v>32</v>
      </c>
      <c r="I2297" s="178">
        <v>5</v>
      </c>
      <c r="J2297" s="19"/>
    </row>
    <row r="2298" spans="1:10" x14ac:dyDescent="0.25">
      <c r="A2298" s="65" t="str">
        <f t="shared" si="35"/>
        <v>Totaal42887G4 (exclusief Den Haag)Vrouw23 jaar of ouderSyriëInburgeringsexamen behaald</v>
      </c>
      <c r="B2298" s="159" t="s">
        <v>8</v>
      </c>
      <c r="C2298" s="166">
        <v>42887</v>
      </c>
      <c r="D2298" s="159" t="s">
        <v>15</v>
      </c>
      <c r="E2298" s="159" t="s">
        <v>29</v>
      </c>
      <c r="F2298" s="159" t="s">
        <v>27</v>
      </c>
      <c r="G2298" s="159" t="s">
        <v>23</v>
      </c>
      <c r="H2298" s="159" t="s">
        <v>33</v>
      </c>
      <c r="I2298" s="178">
        <v>15</v>
      </c>
      <c r="J2298" s="19"/>
    </row>
    <row r="2299" spans="1:10" x14ac:dyDescent="0.25">
      <c r="A2299" s="65" t="str">
        <f t="shared" si="35"/>
        <v>Totaal42887G4 (exclusief Den Haag)Vrouw23 jaar of ouderSyriëHeeft geen examen behaald</v>
      </c>
      <c r="B2299" s="159" t="s">
        <v>8</v>
      </c>
      <c r="C2299" s="166">
        <v>42887</v>
      </c>
      <c r="D2299" s="159" t="s">
        <v>15</v>
      </c>
      <c r="E2299" s="159" t="s">
        <v>29</v>
      </c>
      <c r="F2299" s="159" t="s">
        <v>27</v>
      </c>
      <c r="G2299" s="159" t="s">
        <v>23</v>
      </c>
      <c r="H2299" s="159" t="s">
        <v>34</v>
      </c>
      <c r="I2299" s="178">
        <v>615</v>
      </c>
      <c r="J2299" s="19"/>
    </row>
    <row r="2300" spans="1:10" x14ac:dyDescent="0.25">
      <c r="A2300" s="65" t="str">
        <f t="shared" si="35"/>
        <v>Totaal42887G4 (exclusief Den Haag)Vrouw23 jaar of ouderEritreaTotaal</v>
      </c>
      <c r="B2300" s="159" t="s">
        <v>8</v>
      </c>
      <c r="C2300" s="166">
        <v>42887</v>
      </c>
      <c r="D2300" s="159" t="s">
        <v>15</v>
      </c>
      <c r="E2300" s="159" t="s">
        <v>29</v>
      </c>
      <c r="F2300" s="159" t="s">
        <v>27</v>
      </c>
      <c r="G2300" s="159" t="s">
        <v>24</v>
      </c>
      <c r="H2300" s="159" t="s">
        <v>8</v>
      </c>
      <c r="I2300" s="178">
        <v>305</v>
      </c>
      <c r="J2300" s="19"/>
    </row>
    <row r="2301" spans="1:10" x14ac:dyDescent="0.25">
      <c r="A2301" s="65" t="str">
        <f t="shared" si="35"/>
        <v>Totaal42887G4 (exclusief Den Haag)Vrouw23 jaar of ouderEritreaNT2-examen behaald</v>
      </c>
      <c r="B2301" s="159" t="s">
        <v>8</v>
      </c>
      <c r="C2301" s="166">
        <v>42887</v>
      </c>
      <c r="D2301" s="159" t="s">
        <v>15</v>
      </c>
      <c r="E2301" s="159" t="s">
        <v>29</v>
      </c>
      <c r="F2301" s="159" t="s">
        <v>27</v>
      </c>
      <c r="G2301" s="159" t="s">
        <v>24</v>
      </c>
      <c r="H2301" s="159" t="s">
        <v>32</v>
      </c>
      <c r="I2301" s="178">
        <v>0</v>
      </c>
      <c r="J2301" s="19"/>
    </row>
    <row r="2302" spans="1:10" x14ac:dyDescent="0.25">
      <c r="A2302" s="65" t="str">
        <f t="shared" si="35"/>
        <v>Totaal42887G4 (exclusief Den Haag)Vrouw23 jaar of ouderEritreaInburgeringsexamen behaald</v>
      </c>
      <c r="B2302" s="159" t="s">
        <v>8</v>
      </c>
      <c r="C2302" s="166">
        <v>42887</v>
      </c>
      <c r="D2302" s="159" t="s">
        <v>15</v>
      </c>
      <c r="E2302" s="159" t="s">
        <v>29</v>
      </c>
      <c r="F2302" s="159" t="s">
        <v>27</v>
      </c>
      <c r="G2302" s="159" t="s">
        <v>24</v>
      </c>
      <c r="H2302" s="159" t="s">
        <v>33</v>
      </c>
      <c r="I2302" s="178">
        <v>5</v>
      </c>
      <c r="J2302" s="19"/>
    </row>
    <row r="2303" spans="1:10" x14ac:dyDescent="0.25">
      <c r="A2303" s="65" t="str">
        <f t="shared" si="35"/>
        <v>Totaal42887G4 (exclusief Den Haag)Vrouw23 jaar of ouderEritreaHeeft geen examen behaald</v>
      </c>
      <c r="B2303" s="159" t="s">
        <v>8</v>
      </c>
      <c r="C2303" s="166">
        <v>42887</v>
      </c>
      <c r="D2303" s="159" t="s">
        <v>15</v>
      </c>
      <c r="E2303" s="159" t="s">
        <v>29</v>
      </c>
      <c r="F2303" s="159" t="s">
        <v>27</v>
      </c>
      <c r="G2303" s="159" t="s">
        <v>24</v>
      </c>
      <c r="H2303" s="159" t="s">
        <v>34</v>
      </c>
      <c r="I2303" s="178">
        <v>300</v>
      </c>
      <c r="J2303" s="19"/>
    </row>
    <row r="2304" spans="1:10" x14ac:dyDescent="0.25">
      <c r="A2304" s="65" t="str">
        <f t="shared" si="35"/>
        <v>Totaal42887G4 (exclusief Den Haag)Vrouw23 jaar of ouderOverigTotaal</v>
      </c>
      <c r="B2304" s="159" t="s">
        <v>8</v>
      </c>
      <c r="C2304" s="166">
        <v>42887</v>
      </c>
      <c r="D2304" s="159" t="s">
        <v>15</v>
      </c>
      <c r="E2304" s="159" t="s">
        <v>29</v>
      </c>
      <c r="F2304" s="159" t="s">
        <v>27</v>
      </c>
      <c r="G2304" s="159" t="s">
        <v>25</v>
      </c>
      <c r="H2304" s="159" t="s">
        <v>8</v>
      </c>
      <c r="I2304" s="178">
        <v>340</v>
      </c>
      <c r="J2304" s="19"/>
    </row>
    <row r="2305" spans="1:10" x14ac:dyDescent="0.25">
      <c r="A2305" s="65" t="str">
        <f t="shared" si="35"/>
        <v>Totaal42887G4 (exclusief Den Haag)Vrouw23 jaar of ouderOverigNT2-examen behaald</v>
      </c>
      <c r="B2305" s="159" t="s">
        <v>8</v>
      </c>
      <c r="C2305" s="166">
        <v>42887</v>
      </c>
      <c r="D2305" s="159" t="s">
        <v>15</v>
      </c>
      <c r="E2305" s="159" t="s">
        <v>29</v>
      </c>
      <c r="F2305" s="159" t="s">
        <v>27</v>
      </c>
      <c r="G2305" s="159" t="s">
        <v>25</v>
      </c>
      <c r="H2305" s="159" t="s">
        <v>32</v>
      </c>
      <c r="I2305" s="178">
        <v>5</v>
      </c>
      <c r="J2305" s="19"/>
    </row>
    <row r="2306" spans="1:10" x14ac:dyDescent="0.25">
      <c r="A2306" s="65" t="str">
        <f t="shared" si="35"/>
        <v>Totaal42887G4 (exclusief Den Haag)Vrouw23 jaar of ouderOverigInburgeringsexamen behaald</v>
      </c>
      <c r="B2306" s="159" t="s">
        <v>8</v>
      </c>
      <c r="C2306" s="166">
        <v>42887</v>
      </c>
      <c r="D2306" s="159" t="s">
        <v>15</v>
      </c>
      <c r="E2306" s="159" t="s">
        <v>29</v>
      </c>
      <c r="F2306" s="159" t="s">
        <v>27</v>
      </c>
      <c r="G2306" s="159" t="s">
        <v>25</v>
      </c>
      <c r="H2306" s="159" t="s">
        <v>33</v>
      </c>
      <c r="I2306" s="178">
        <v>30</v>
      </c>
      <c r="J2306" s="19"/>
    </row>
    <row r="2307" spans="1:10" x14ac:dyDescent="0.25">
      <c r="A2307" s="65" t="str">
        <f t="shared" si="35"/>
        <v>Totaal42887G4 (exclusief Den Haag)Vrouw23 jaar of ouderOverigHeeft geen examen behaald</v>
      </c>
      <c r="B2307" s="159" t="s">
        <v>8</v>
      </c>
      <c r="C2307" s="166">
        <v>42887</v>
      </c>
      <c r="D2307" s="159" t="s">
        <v>15</v>
      </c>
      <c r="E2307" s="159" t="s">
        <v>29</v>
      </c>
      <c r="F2307" s="159" t="s">
        <v>27</v>
      </c>
      <c r="G2307" s="159" t="s">
        <v>25</v>
      </c>
      <c r="H2307" s="159" t="s">
        <v>34</v>
      </c>
      <c r="I2307" s="179">
        <v>300</v>
      </c>
      <c r="J2307" s="20"/>
    </row>
  </sheetData>
  <autoFilter ref="B3:I2307"/>
  <mergeCells count="2">
    <mergeCell ref="B2:H2"/>
    <mergeCell ref="K2:L3"/>
  </mergeCells>
  <hyperlinks>
    <hyperlink ref="K2" location="'3. Inburgering'!A1" display="Naar factsheet"/>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O2019"/>
  <sheetViews>
    <sheetView topLeftCell="B1" workbookViewId="0">
      <selection activeCell="B1" sqref="B1"/>
    </sheetView>
  </sheetViews>
  <sheetFormatPr defaultColWidth="9.140625" defaultRowHeight="12.75" x14ac:dyDescent="0.25"/>
  <cols>
    <col min="1" max="1" width="0" style="65" hidden="1" customWidth="1"/>
    <col min="2" max="2" width="11" style="159" bestFit="1" customWidth="1"/>
    <col min="3" max="3" width="14.28515625" style="159" bestFit="1" customWidth="1"/>
    <col min="4" max="4" width="21.5703125" style="159" bestFit="1" customWidth="1"/>
    <col min="5" max="5" width="11.140625" style="159" bestFit="1" customWidth="1"/>
    <col min="6" max="6" width="11.85546875" style="159" bestFit="1" customWidth="1"/>
    <col min="7" max="7" width="14.28515625" style="159" bestFit="1" customWidth="1"/>
    <col min="8" max="8" width="32.5703125" style="159" bestFit="1" customWidth="1"/>
    <col min="9" max="9" width="9.140625" style="159" bestFit="1" customWidth="1"/>
    <col min="10" max="16" width="11.85546875" style="1" customWidth="1"/>
    <col min="17" max="16384" width="9.140625" style="1"/>
  </cols>
  <sheetData>
    <row r="1" spans="1:15" x14ac:dyDescent="0.25">
      <c r="B1" s="160" t="s">
        <v>35</v>
      </c>
      <c r="C1" s="160"/>
      <c r="D1" s="160"/>
      <c r="E1" s="160"/>
    </row>
    <row r="2" spans="1:15" ht="15" customHeight="1" x14ac:dyDescent="0.25">
      <c r="B2" s="222" t="s">
        <v>105</v>
      </c>
      <c r="C2" s="222"/>
      <c r="D2" s="222"/>
      <c r="E2" s="222"/>
      <c r="F2" s="222"/>
      <c r="G2" s="222"/>
      <c r="H2" s="222"/>
      <c r="I2" s="171"/>
      <c r="K2" s="223" t="s">
        <v>195</v>
      </c>
      <c r="L2" s="223"/>
    </row>
    <row r="3" spans="1:15" x14ac:dyDescent="0.25">
      <c r="B3" s="172" t="s">
        <v>2</v>
      </c>
      <c r="C3" s="172" t="s">
        <v>3</v>
      </c>
      <c r="D3" s="172" t="s">
        <v>4</v>
      </c>
      <c r="E3" s="172" t="s">
        <v>19</v>
      </c>
      <c r="F3" s="172" t="s">
        <v>20</v>
      </c>
      <c r="G3" s="172" t="s">
        <v>21</v>
      </c>
      <c r="H3" s="172" t="s">
        <v>36</v>
      </c>
      <c r="I3" s="172" t="s">
        <v>5</v>
      </c>
      <c r="J3" s="2"/>
      <c r="K3" s="223"/>
      <c r="L3" s="223"/>
      <c r="M3" s="2"/>
      <c r="N3" s="2"/>
      <c r="O3" s="2"/>
    </row>
    <row r="4" spans="1:15" x14ac:dyDescent="0.25">
      <c r="A4" s="65" t="str">
        <f>B4&amp;C4&amp;D4&amp;E4&amp;F4&amp;G4&amp;H4</f>
        <v>Cohort 201442339Den HaagTotaalTotaalTotaalTotaal</v>
      </c>
      <c r="B4" s="162" t="s">
        <v>6</v>
      </c>
      <c r="C4" s="163">
        <v>42339</v>
      </c>
      <c r="D4" s="162" t="s">
        <v>7</v>
      </c>
      <c r="E4" s="162" t="s">
        <v>8</v>
      </c>
      <c r="F4" s="162" t="s">
        <v>8</v>
      </c>
      <c r="G4" s="162" t="s">
        <v>8</v>
      </c>
      <c r="H4" s="162" t="s">
        <v>8</v>
      </c>
      <c r="I4" s="180">
        <v>90</v>
      </c>
      <c r="J4" s="14"/>
      <c r="K4" s="2"/>
      <c r="L4" s="2"/>
      <c r="M4" s="2"/>
      <c r="N4" s="2"/>
      <c r="O4" s="2"/>
    </row>
    <row r="5" spans="1:15" x14ac:dyDescent="0.25">
      <c r="A5" s="65" t="str">
        <f t="shared" ref="A5:A68" si="0">B5&amp;C5&amp;D5&amp;E5&amp;F5&amp;G5&amp;H5</f>
        <v>Cohort 201442339Den HaagTotaalTotaalTotaalWerknemer of zelfstandige</v>
      </c>
      <c r="B5" s="162" t="s">
        <v>6</v>
      </c>
      <c r="C5" s="163">
        <v>42339</v>
      </c>
      <c r="D5" s="162" t="s">
        <v>7</v>
      </c>
      <c r="E5" s="162" t="s">
        <v>8</v>
      </c>
      <c r="F5" s="162" t="s">
        <v>8</v>
      </c>
      <c r="G5" s="162" t="s">
        <v>8</v>
      </c>
      <c r="H5" s="162" t="s">
        <v>50</v>
      </c>
      <c r="I5" s="181">
        <v>5</v>
      </c>
      <c r="J5" s="15"/>
      <c r="K5" s="2"/>
      <c r="L5" s="2"/>
      <c r="M5" s="2"/>
      <c r="N5" s="2"/>
      <c r="O5" s="2"/>
    </row>
    <row r="6" spans="1:15" x14ac:dyDescent="0.25">
      <c r="A6" s="65" t="str">
        <f t="shared" si="0"/>
        <v>Cohort 201442339Den HaagTotaalTotaalTotaalBijstandsuitkering</v>
      </c>
      <c r="B6" s="159" t="s">
        <v>6</v>
      </c>
      <c r="C6" s="163">
        <v>42339</v>
      </c>
      <c r="D6" s="162" t="s">
        <v>7</v>
      </c>
      <c r="E6" s="159" t="s">
        <v>8</v>
      </c>
      <c r="F6" s="159" t="s">
        <v>8</v>
      </c>
      <c r="G6" s="162" t="s">
        <v>8</v>
      </c>
      <c r="H6" s="159" t="s">
        <v>51</v>
      </c>
      <c r="I6" s="181">
        <v>80</v>
      </c>
      <c r="J6" s="15"/>
      <c r="K6" s="2"/>
      <c r="L6" s="2"/>
      <c r="M6" s="2"/>
      <c r="N6" s="2"/>
      <c r="O6" s="2"/>
    </row>
    <row r="7" spans="1:15" x14ac:dyDescent="0.25">
      <c r="A7" s="65" t="str">
        <f t="shared" si="0"/>
        <v>Cohort 201442339Den HaagTotaalTotaalTotaalGeen inkomen, schoolgaand of overig</v>
      </c>
      <c r="B7" s="159" t="s">
        <v>6</v>
      </c>
      <c r="C7" s="166">
        <v>42339</v>
      </c>
      <c r="D7" s="159" t="s">
        <v>7</v>
      </c>
      <c r="E7" s="162" t="s">
        <v>8</v>
      </c>
      <c r="F7" s="162" t="s">
        <v>8</v>
      </c>
      <c r="G7" s="159" t="s">
        <v>8</v>
      </c>
      <c r="H7" s="159" t="s">
        <v>52</v>
      </c>
      <c r="I7" s="181">
        <v>5</v>
      </c>
      <c r="J7" s="15"/>
      <c r="K7" s="2"/>
      <c r="L7" s="2"/>
      <c r="M7" s="2"/>
      <c r="N7" s="2"/>
      <c r="O7" s="2"/>
    </row>
    <row r="8" spans="1:15" x14ac:dyDescent="0.25">
      <c r="A8" s="65" t="str">
        <f t="shared" si="0"/>
        <v>Cohort 201442339Den HaagTotaalTotaalSyriëTotaal</v>
      </c>
      <c r="B8" s="159" t="s">
        <v>6</v>
      </c>
      <c r="C8" s="163">
        <v>42339</v>
      </c>
      <c r="D8" s="162" t="s">
        <v>7</v>
      </c>
      <c r="E8" s="162" t="s">
        <v>8</v>
      </c>
      <c r="F8" s="162" t="s">
        <v>8</v>
      </c>
      <c r="G8" s="162" t="s">
        <v>23</v>
      </c>
      <c r="H8" s="162" t="s">
        <v>8</v>
      </c>
      <c r="I8" s="181">
        <v>25</v>
      </c>
      <c r="J8" s="15"/>
      <c r="K8" s="2"/>
      <c r="L8" s="2"/>
      <c r="M8" s="2"/>
      <c r="N8" s="2"/>
      <c r="O8" s="2"/>
    </row>
    <row r="9" spans="1:15" x14ac:dyDescent="0.25">
      <c r="A9" s="65" t="str">
        <f t="shared" si="0"/>
        <v>Cohort 201442339Den HaagTotaalTotaalSyriëWerknemer of zelfstandige</v>
      </c>
      <c r="B9" s="159" t="s">
        <v>6</v>
      </c>
      <c r="C9" s="163">
        <v>42339</v>
      </c>
      <c r="D9" s="162" t="s">
        <v>7</v>
      </c>
      <c r="E9" s="162" t="s">
        <v>8</v>
      </c>
      <c r="F9" s="162" t="s">
        <v>8</v>
      </c>
      <c r="G9" s="162" t="s">
        <v>23</v>
      </c>
      <c r="H9" s="159" t="s">
        <v>50</v>
      </c>
      <c r="I9" s="181">
        <v>0</v>
      </c>
      <c r="J9" s="15"/>
      <c r="K9" s="2"/>
      <c r="L9" s="2"/>
      <c r="M9" s="2"/>
      <c r="N9" s="2"/>
      <c r="O9" s="2"/>
    </row>
    <row r="10" spans="1:15" x14ac:dyDescent="0.25">
      <c r="A10" s="65" t="str">
        <f t="shared" si="0"/>
        <v>Cohort 201442339Den HaagTotaalTotaalSyriëBijstandsuitkering</v>
      </c>
      <c r="B10" s="159" t="s">
        <v>6</v>
      </c>
      <c r="C10" s="163">
        <v>42339</v>
      </c>
      <c r="D10" s="162" t="s">
        <v>7</v>
      </c>
      <c r="E10" s="162" t="s">
        <v>8</v>
      </c>
      <c r="F10" s="159" t="s">
        <v>8</v>
      </c>
      <c r="G10" s="162" t="s">
        <v>23</v>
      </c>
      <c r="H10" s="162" t="s">
        <v>51</v>
      </c>
      <c r="I10" s="181">
        <v>25</v>
      </c>
      <c r="J10" s="15"/>
      <c r="K10" s="2"/>
      <c r="L10" s="2"/>
      <c r="M10" s="2"/>
      <c r="N10" s="2"/>
      <c r="O10" s="2"/>
    </row>
    <row r="11" spans="1:15" x14ac:dyDescent="0.25">
      <c r="A11" s="65" t="str">
        <f t="shared" si="0"/>
        <v>Cohort 201442339Den HaagTotaalTotaalSyriëGeen inkomen, schoolgaand of overig</v>
      </c>
      <c r="B11" s="159" t="s">
        <v>6</v>
      </c>
      <c r="C11" s="163">
        <v>42339</v>
      </c>
      <c r="D11" s="162" t="s">
        <v>7</v>
      </c>
      <c r="E11" s="162" t="s">
        <v>8</v>
      </c>
      <c r="F11" s="159" t="s">
        <v>8</v>
      </c>
      <c r="G11" s="162" t="s">
        <v>23</v>
      </c>
      <c r="H11" s="162" t="s">
        <v>52</v>
      </c>
      <c r="I11" s="181">
        <v>0</v>
      </c>
      <c r="J11" s="15"/>
      <c r="K11" s="2"/>
      <c r="L11" s="2"/>
      <c r="M11" s="2"/>
      <c r="N11" s="2"/>
      <c r="O11" s="2"/>
    </row>
    <row r="12" spans="1:15" x14ac:dyDescent="0.25">
      <c r="A12" s="65" t="str">
        <f t="shared" si="0"/>
        <v>Cohort 201442339Den HaagTotaalTotaalEritreaTotaal</v>
      </c>
      <c r="B12" s="162" t="s">
        <v>6</v>
      </c>
      <c r="C12" s="163">
        <v>42339</v>
      </c>
      <c r="D12" s="162" t="s">
        <v>7</v>
      </c>
      <c r="E12" s="162" t="s">
        <v>8</v>
      </c>
      <c r="F12" s="162" t="s">
        <v>8</v>
      </c>
      <c r="G12" s="162" t="s">
        <v>24</v>
      </c>
      <c r="H12" s="162" t="s">
        <v>8</v>
      </c>
      <c r="I12" s="181">
        <v>10</v>
      </c>
      <c r="J12" s="15"/>
      <c r="K12" s="2"/>
      <c r="L12" s="2"/>
      <c r="M12" s="2"/>
      <c r="N12" s="2"/>
      <c r="O12" s="2"/>
    </row>
    <row r="13" spans="1:15" x14ac:dyDescent="0.25">
      <c r="A13" s="65" t="str">
        <f t="shared" si="0"/>
        <v>Cohort 201442339Den HaagTotaalTotaalEritreaWerknemer of zelfstandige</v>
      </c>
      <c r="B13" s="162" t="s">
        <v>6</v>
      </c>
      <c r="C13" s="163">
        <v>42339</v>
      </c>
      <c r="D13" s="162" t="s">
        <v>7</v>
      </c>
      <c r="E13" s="162" t="s">
        <v>8</v>
      </c>
      <c r="F13" s="162" t="s">
        <v>8</v>
      </c>
      <c r="G13" s="162" t="s">
        <v>24</v>
      </c>
      <c r="H13" s="162" t="s">
        <v>50</v>
      </c>
      <c r="I13" s="181">
        <v>0</v>
      </c>
      <c r="J13" s="15"/>
      <c r="K13" s="2"/>
      <c r="L13" s="2"/>
      <c r="M13" s="2"/>
      <c r="N13" s="2"/>
      <c r="O13" s="2"/>
    </row>
    <row r="14" spans="1:15" x14ac:dyDescent="0.25">
      <c r="A14" s="65" t="str">
        <f t="shared" si="0"/>
        <v>Cohort 201442339Den HaagTotaalTotaalEritreaBijstandsuitkering</v>
      </c>
      <c r="B14" s="162" t="s">
        <v>6</v>
      </c>
      <c r="C14" s="163">
        <v>42339</v>
      </c>
      <c r="D14" s="162" t="s">
        <v>7</v>
      </c>
      <c r="E14" s="162" t="s">
        <v>8</v>
      </c>
      <c r="F14" s="162" t="s">
        <v>8</v>
      </c>
      <c r="G14" s="162" t="s">
        <v>24</v>
      </c>
      <c r="H14" s="162" t="s">
        <v>51</v>
      </c>
      <c r="I14" s="181">
        <v>10</v>
      </c>
      <c r="J14" s="15"/>
      <c r="K14" s="2"/>
      <c r="L14" s="2"/>
      <c r="M14" s="2"/>
      <c r="N14" s="2"/>
      <c r="O14" s="2"/>
    </row>
    <row r="15" spans="1:15" x14ac:dyDescent="0.25">
      <c r="A15" s="65" t="str">
        <f t="shared" si="0"/>
        <v>Cohort 201442339Den HaagTotaalTotaalEritreaGeen inkomen, schoolgaand of overig</v>
      </c>
      <c r="B15" s="162" t="s">
        <v>6</v>
      </c>
      <c r="C15" s="163">
        <v>42339</v>
      </c>
      <c r="D15" s="162" t="s">
        <v>7</v>
      </c>
      <c r="E15" s="162" t="s">
        <v>8</v>
      </c>
      <c r="F15" s="162" t="s">
        <v>8</v>
      </c>
      <c r="G15" s="162" t="s">
        <v>24</v>
      </c>
      <c r="H15" s="162" t="s">
        <v>52</v>
      </c>
      <c r="I15" s="181">
        <v>0</v>
      </c>
      <c r="J15" s="15"/>
      <c r="K15" s="2"/>
      <c r="L15" s="2"/>
      <c r="M15" s="2"/>
      <c r="N15" s="2"/>
      <c r="O15" s="2"/>
    </row>
    <row r="16" spans="1:15" x14ac:dyDescent="0.25">
      <c r="A16" s="65" t="str">
        <f t="shared" si="0"/>
        <v>Cohort 201442339Den HaagTotaalTotaalOverigTotaal</v>
      </c>
      <c r="B16" s="162" t="s">
        <v>6</v>
      </c>
      <c r="C16" s="163">
        <v>42339</v>
      </c>
      <c r="D16" s="162" t="s">
        <v>7</v>
      </c>
      <c r="E16" s="162" t="s">
        <v>8</v>
      </c>
      <c r="F16" s="162" t="s">
        <v>8</v>
      </c>
      <c r="G16" s="162" t="s">
        <v>25</v>
      </c>
      <c r="H16" s="162" t="s">
        <v>8</v>
      </c>
      <c r="I16" s="181">
        <v>55</v>
      </c>
      <c r="J16" s="15"/>
      <c r="K16" s="2"/>
      <c r="L16" s="2"/>
      <c r="M16" s="2"/>
      <c r="N16" s="2"/>
      <c r="O16" s="2"/>
    </row>
    <row r="17" spans="1:15" x14ac:dyDescent="0.25">
      <c r="A17" s="65" t="str">
        <f t="shared" si="0"/>
        <v>Cohort 201442339Den HaagTotaalTotaalOverigWerknemer of zelfstandige</v>
      </c>
      <c r="B17" s="162" t="s">
        <v>6</v>
      </c>
      <c r="C17" s="163">
        <v>42339</v>
      </c>
      <c r="D17" s="162" t="s">
        <v>7</v>
      </c>
      <c r="E17" s="162" t="s">
        <v>8</v>
      </c>
      <c r="F17" s="162" t="s">
        <v>8</v>
      </c>
      <c r="G17" s="162" t="s">
        <v>25</v>
      </c>
      <c r="H17" s="162" t="s">
        <v>50</v>
      </c>
      <c r="I17" s="181">
        <v>5</v>
      </c>
      <c r="J17" s="15"/>
      <c r="K17" s="2"/>
      <c r="L17" s="2"/>
      <c r="M17" s="2"/>
      <c r="N17" s="2"/>
      <c r="O17" s="2"/>
    </row>
    <row r="18" spans="1:15" x14ac:dyDescent="0.25">
      <c r="A18" s="65" t="str">
        <f t="shared" si="0"/>
        <v>Cohort 201442339Den HaagTotaalTotaalOverigBijstandsuitkering</v>
      </c>
      <c r="B18" s="162" t="s">
        <v>6</v>
      </c>
      <c r="C18" s="163">
        <v>42339</v>
      </c>
      <c r="D18" s="162" t="s">
        <v>7</v>
      </c>
      <c r="E18" s="162" t="s">
        <v>8</v>
      </c>
      <c r="F18" s="162" t="s">
        <v>8</v>
      </c>
      <c r="G18" s="162" t="s">
        <v>25</v>
      </c>
      <c r="H18" s="162" t="s">
        <v>51</v>
      </c>
      <c r="I18" s="181">
        <v>45</v>
      </c>
      <c r="J18" s="15"/>
      <c r="K18" s="2"/>
      <c r="L18" s="2"/>
      <c r="M18" s="2"/>
      <c r="N18" s="2"/>
      <c r="O18" s="2"/>
    </row>
    <row r="19" spans="1:15" x14ac:dyDescent="0.25">
      <c r="A19" s="65" t="str">
        <f t="shared" si="0"/>
        <v>Cohort 201442339Den HaagTotaalTotaalOverigGeen inkomen, schoolgaand of overig</v>
      </c>
      <c r="B19" s="162" t="s">
        <v>6</v>
      </c>
      <c r="C19" s="163">
        <v>42339</v>
      </c>
      <c r="D19" s="162" t="s">
        <v>7</v>
      </c>
      <c r="E19" s="162" t="s">
        <v>8</v>
      </c>
      <c r="F19" s="162" t="s">
        <v>8</v>
      </c>
      <c r="G19" s="162" t="s">
        <v>25</v>
      </c>
      <c r="H19" s="162" t="s">
        <v>52</v>
      </c>
      <c r="I19" s="181">
        <v>5</v>
      </c>
      <c r="J19" s="15"/>
      <c r="K19" s="2"/>
      <c r="L19" s="2"/>
      <c r="M19" s="2"/>
      <c r="N19" s="2"/>
      <c r="O19" s="2"/>
    </row>
    <row r="20" spans="1:15" x14ac:dyDescent="0.25">
      <c r="A20" s="65" t="str">
        <f t="shared" si="0"/>
        <v>Cohort 201442339Den HaagTotaal18 tot 23 jaarTotaalTotaal</v>
      </c>
      <c r="B20" s="162" t="s">
        <v>6</v>
      </c>
      <c r="C20" s="163">
        <v>42339</v>
      </c>
      <c r="D20" s="162" t="s">
        <v>7</v>
      </c>
      <c r="E20" s="162" t="s">
        <v>8</v>
      </c>
      <c r="F20" s="162" t="s">
        <v>53</v>
      </c>
      <c r="G20" s="162" t="s">
        <v>8</v>
      </c>
      <c r="H20" s="162" t="s">
        <v>8</v>
      </c>
      <c r="I20" s="181">
        <v>10</v>
      </c>
      <c r="J20" s="15"/>
      <c r="K20" s="2"/>
      <c r="L20" s="2"/>
      <c r="M20" s="2"/>
      <c r="N20" s="2"/>
      <c r="O20" s="2"/>
    </row>
    <row r="21" spans="1:15" x14ac:dyDescent="0.25">
      <c r="A21" s="65" t="str">
        <f t="shared" si="0"/>
        <v>Cohort 201442339Den HaagTotaal18 tot 23 jaarTotaalWerknemer of zelfstandige</v>
      </c>
      <c r="B21" s="162" t="s">
        <v>6</v>
      </c>
      <c r="C21" s="163">
        <v>42339</v>
      </c>
      <c r="D21" s="162" t="s">
        <v>7</v>
      </c>
      <c r="E21" s="162" t="s">
        <v>8</v>
      </c>
      <c r="F21" s="162" t="s">
        <v>53</v>
      </c>
      <c r="G21" s="162" t="s">
        <v>8</v>
      </c>
      <c r="H21" s="162" t="s">
        <v>50</v>
      </c>
      <c r="I21" s="181">
        <v>0</v>
      </c>
      <c r="J21" s="15"/>
      <c r="K21" s="2"/>
      <c r="L21" s="2"/>
      <c r="M21" s="2"/>
      <c r="N21" s="2"/>
      <c r="O21" s="2"/>
    </row>
    <row r="22" spans="1:15" x14ac:dyDescent="0.25">
      <c r="A22" s="65" t="str">
        <f t="shared" si="0"/>
        <v>Cohort 201442339Den HaagTotaal18 tot 23 jaarTotaalBijstandsuitkering</v>
      </c>
      <c r="B22" s="162" t="s">
        <v>6</v>
      </c>
      <c r="C22" s="163">
        <v>42339</v>
      </c>
      <c r="D22" s="162" t="s">
        <v>7</v>
      </c>
      <c r="E22" s="162" t="s">
        <v>8</v>
      </c>
      <c r="F22" s="162" t="s">
        <v>53</v>
      </c>
      <c r="G22" s="162" t="s">
        <v>8</v>
      </c>
      <c r="H22" s="162" t="s">
        <v>51</v>
      </c>
      <c r="I22" s="181">
        <v>5</v>
      </c>
      <c r="J22" s="15"/>
      <c r="K22" s="2"/>
      <c r="L22" s="2"/>
      <c r="M22" s="2"/>
      <c r="N22" s="2"/>
      <c r="O22" s="2"/>
    </row>
    <row r="23" spans="1:15" x14ac:dyDescent="0.25">
      <c r="A23" s="65" t="str">
        <f t="shared" si="0"/>
        <v>Cohort 201442339Den HaagTotaal18 tot 23 jaarTotaalGeen inkomen, schoolgaand of overig</v>
      </c>
      <c r="B23" s="162" t="s">
        <v>6</v>
      </c>
      <c r="C23" s="163">
        <v>42339</v>
      </c>
      <c r="D23" s="162" t="s">
        <v>7</v>
      </c>
      <c r="E23" s="162" t="s">
        <v>8</v>
      </c>
      <c r="F23" s="162" t="s">
        <v>53</v>
      </c>
      <c r="G23" s="162" t="s">
        <v>8</v>
      </c>
      <c r="H23" s="162" t="s">
        <v>52</v>
      </c>
      <c r="I23" s="181">
        <v>5</v>
      </c>
      <c r="J23" s="15"/>
      <c r="K23" s="2"/>
      <c r="L23" s="2"/>
      <c r="M23" s="2"/>
      <c r="N23" s="2"/>
      <c r="O23" s="2"/>
    </row>
    <row r="24" spans="1:15" x14ac:dyDescent="0.25">
      <c r="A24" s="65" t="str">
        <f t="shared" si="0"/>
        <v>Cohort 201442339Den HaagTotaal18 tot 23 jaarSyriëTotaal</v>
      </c>
      <c r="B24" s="162" t="s">
        <v>6</v>
      </c>
      <c r="C24" s="163">
        <v>42339</v>
      </c>
      <c r="D24" s="162" t="s">
        <v>7</v>
      </c>
      <c r="E24" s="162" t="s">
        <v>8</v>
      </c>
      <c r="F24" s="162" t="s">
        <v>53</v>
      </c>
      <c r="G24" s="162" t="s">
        <v>23</v>
      </c>
      <c r="H24" s="162" t="s">
        <v>8</v>
      </c>
      <c r="I24" s="181">
        <v>5</v>
      </c>
      <c r="J24" s="15"/>
      <c r="K24" s="2"/>
      <c r="L24" s="2"/>
      <c r="M24" s="2"/>
      <c r="N24" s="2"/>
      <c r="O24" s="2"/>
    </row>
    <row r="25" spans="1:15" x14ac:dyDescent="0.25">
      <c r="A25" s="65" t="str">
        <f t="shared" si="0"/>
        <v>Cohort 201442339Den HaagTotaal18 tot 23 jaarSyriëWerknemer of zelfstandige</v>
      </c>
      <c r="B25" s="162" t="s">
        <v>6</v>
      </c>
      <c r="C25" s="163">
        <v>42339</v>
      </c>
      <c r="D25" s="162" t="s">
        <v>7</v>
      </c>
      <c r="E25" s="162" t="s">
        <v>8</v>
      </c>
      <c r="F25" s="162" t="s">
        <v>53</v>
      </c>
      <c r="G25" s="162" t="s">
        <v>23</v>
      </c>
      <c r="H25" s="162" t="s">
        <v>50</v>
      </c>
      <c r="I25" s="181">
        <v>0</v>
      </c>
      <c r="J25" s="15"/>
      <c r="K25" s="2"/>
      <c r="L25" s="2"/>
      <c r="M25" s="2"/>
      <c r="N25" s="2"/>
      <c r="O25" s="2"/>
    </row>
    <row r="26" spans="1:15" x14ac:dyDescent="0.25">
      <c r="A26" s="65" t="str">
        <f t="shared" si="0"/>
        <v>Cohort 201442339Den HaagTotaal18 tot 23 jaarSyriëBijstandsuitkering</v>
      </c>
      <c r="B26" s="162" t="s">
        <v>6</v>
      </c>
      <c r="C26" s="163">
        <v>42339</v>
      </c>
      <c r="D26" s="162" t="s">
        <v>7</v>
      </c>
      <c r="E26" s="162" t="s">
        <v>8</v>
      </c>
      <c r="F26" s="162" t="s">
        <v>53</v>
      </c>
      <c r="G26" s="162" t="s">
        <v>23</v>
      </c>
      <c r="H26" s="162" t="s">
        <v>51</v>
      </c>
      <c r="I26" s="181">
        <v>5</v>
      </c>
      <c r="J26" s="15"/>
      <c r="K26" s="2"/>
      <c r="L26" s="2"/>
      <c r="M26" s="2"/>
      <c r="N26" s="2"/>
      <c r="O26" s="2"/>
    </row>
    <row r="27" spans="1:15" x14ac:dyDescent="0.25">
      <c r="A27" s="65" t="str">
        <f t="shared" si="0"/>
        <v>Cohort 201442339Den HaagTotaal18 tot 23 jaarSyriëGeen inkomen, schoolgaand of overig</v>
      </c>
      <c r="B27" s="162" t="s">
        <v>6</v>
      </c>
      <c r="C27" s="163">
        <v>42339</v>
      </c>
      <c r="D27" s="162" t="s">
        <v>7</v>
      </c>
      <c r="E27" s="162" t="s">
        <v>8</v>
      </c>
      <c r="F27" s="162" t="s">
        <v>53</v>
      </c>
      <c r="G27" s="162" t="s">
        <v>23</v>
      </c>
      <c r="H27" s="162" t="s">
        <v>52</v>
      </c>
      <c r="I27" s="181">
        <v>0</v>
      </c>
      <c r="J27" s="15"/>
      <c r="K27" s="2"/>
      <c r="L27" s="2"/>
      <c r="M27" s="2"/>
      <c r="N27" s="2"/>
      <c r="O27" s="2"/>
    </row>
    <row r="28" spans="1:15" x14ac:dyDescent="0.25">
      <c r="A28" s="65" t="str">
        <f t="shared" si="0"/>
        <v>Cohort 201442339Den HaagTotaal18 tot 23 jaarEritreaTotaal</v>
      </c>
      <c r="B28" s="162" t="s">
        <v>6</v>
      </c>
      <c r="C28" s="163">
        <v>42339</v>
      </c>
      <c r="D28" s="162" t="s">
        <v>7</v>
      </c>
      <c r="E28" s="162" t="s">
        <v>8</v>
      </c>
      <c r="F28" s="162" t="s">
        <v>53</v>
      </c>
      <c r="G28" s="162" t="s">
        <v>24</v>
      </c>
      <c r="H28" s="162" t="s">
        <v>8</v>
      </c>
      <c r="I28" s="181">
        <v>0</v>
      </c>
      <c r="J28" s="15"/>
      <c r="K28" s="2"/>
      <c r="L28" s="2"/>
      <c r="M28" s="2"/>
      <c r="N28" s="2"/>
      <c r="O28" s="2"/>
    </row>
    <row r="29" spans="1:15" x14ac:dyDescent="0.25">
      <c r="A29" s="65" t="str">
        <f t="shared" si="0"/>
        <v>Cohort 201442339Den HaagTotaal18 tot 23 jaarEritreaWerknemer of zelfstandige</v>
      </c>
      <c r="B29" s="162" t="s">
        <v>6</v>
      </c>
      <c r="C29" s="163">
        <v>42339</v>
      </c>
      <c r="D29" s="162" t="s">
        <v>7</v>
      </c>
      <c r="E29" s="162" t="s">
        <v>8</v>
      </c>
      <c r="F29" s="162" t="s">
        <v>53</v>
      </c>
      <c r="G29" s="162" t="s">
        <v>24</v>
      </c>
      <c r="H29" s="162" t="s">
        <v>50</v>
      </c>
      <c r="I29" s="181">
        <v>0</v>
      </c>
      <c r="J29" s="15"/>
      <c r="K29" s="2"/>
      <c r="L29" s="2"/>
      <c r="M29" s="2"/>
      <c r="N29" s="2"/>
      <c r="O29" s="2"/>
    </row>
    <row r="30" spans="1:15" x14ac:dyDescent="0.25">
      <c r="A30" s="65" t="str">
        <f t="shared" si="0"/>
        <v>Cohort 201442339Den HaagTotaal18 tot 23 jaarEritreaBijstandsuitkering</v>
      </c>
      <c r="B30" s="162" t="s">
        <v>6</v>
      </c>
      <c r="C30" s="163">
        <v>42339</v>
      </c>
      <c r="D30" s="162" t="s">
        <v>7</v>
      </c>
      <c r="E30" s="162" t="s">
        <v>8</v>
      </c>
      <c r="F30" s="162" t="s">
        <v>53</v>
      </c>
      <c r="G30" s="162" t="s">
        <v>24</v>
      </c>
      <c r="H30" s="162" t="s">
        <v>51</v>
      </c>
      <c r="I30" s="181">
        <v>0</v>
      </c>
      <c r="J30" s="15"/>
      <c r="K30" s="2"/>
      <c r="L30" s="2"/>
      <c r="M30" s="2"/>
      <c r="N30" s="2"/>
      <c r="O30" s="2"/>
    </row>
    <row r="31" spans="1:15" x14ac:dyDescent="0.25">
      <c r="A31" s="65" t="str">
        <f t="shared" si="0"/>
        <v>Cohort 201442339Den HaagTotaal18 tot 23 jaarEritreaGeen inkomen, schoolgaand of overig</v>
      </c>
      <c r="B31" s="162" t="s">
        <v>6</v>
      </c>
      <c r="C31" s="163">
        <v>42339</v>
      </c>
      <c r="D31" s="162" t="s">
        <v>7</v>
      </c>
      <c r="E31" s="162" t="s">
        <v>8</v>
      </c>
      <c r="F31" s="162" t="s">
        <v>53</v>
      </c>
      <c r="G31" s="162" t="s">
        <v>24</v>
      </c>
      <c r="H31" s="162" t="s">
        <v>52</v>
      </c>
      <c r="I31" s="181">
        <v>0</v>
      </c>
      <c r="J31" s="15"/>
      <c r="K31" s="2"/>
      <c r="L31" s="2"/>
      <c r="M31" s="2"/>
      <c r="N31" s="2"/>
      <c r="O31" s="2"/>
    </row>
    <row r="32" spans="1:15" x14ac:dyDescent="0.25">
      <c r="A32" s="65" t="str">
        <f t="shared" si="0"/>
        <v>Cohort 201442339Den HaagTotaal18 tot 23 jaarOverigTotaal</v>
      </c>
      <c r="B32" s="162" t="s">
        <v>6</v>
      </c>
      <c r="C32" s="163">
        <v>42339</v>
      </c>
      <c r="D32" s="162" t="s">
        <v>7</v>
      </c>
      <c r="E32" s="162" t="s">
        <v>8</v>
      </c>
      <c r="F32" s="162" t="s">
        <v>53</v>
      </c>
      <c r="G32" s="162" t="s">
        <v>25</v>
      </c>
      <c r="H32" s="162" t="s">
        <v>8</v>
      </c>
      <c r="I32" s="181">
        <v>5</v>
      </c>
      <c r="J32" s="15"/>
      <c r="K32" s="2"/>
      <c r="L32" s="2"/>
      <c r="M32" s="2"/>
      <c r="N32" s="2"/>
      <c r="O32" s="2"/>
    </row>
    <row r="33" spans="1:15" x14ac:dyDescent="0.25">
      <c r="A33" s="65" t="str">
        <f t="shared" si="0"/>
        <v>Cohort 201442339Den HaagTotaal18 tot 23 jaarOverigWerknemer of zelfstandige</v>
      </c>
      <c r="B33" s="162" t="s">
        <v>6</v>
      </c>
      <c r="C33" s="163">
        <v>42339</v>
      </c>
      <c r="D33" s="162" t="s">
        <v>7</v>
      </c>
      <c r="E33" s="162" t="s">
        <v>8</v>
      </c>
      <c r="F33" s="162" t="s">
        <v>53</v>
      </c>
      <c r="G33" s="162" t="s">
        <v>25</v>
      </c>
      <c r="H33" s="162" t="s">
        <v>50</v>
      </c>
      <c r="I33" s="181">
        <v>0</v>
      </c>
      <c r="J33" s="15"/>
      <c r="K33" s="2"/>
      <c r="L33" s="2"/>
      <c r="M33" s="2"/>
      <c r="N33" s="2"/>
      <c r="O33" s="2"/>
    </row>
    <row r="34" spans="1:15" x14ac:dyDescent="0.25">
      <c r="A34" s="65" t="str">
        <f t="shared" si="0"/>
        <v>Cohort 201442339Den HaagTotaal18 tot 23 jaarOverigBijstandsuitkering</v>
      </c>
      <c r="B34" s="162" t="s">
        <v>6</v>
      </c>
      <c r="C34" s="163">
        <v>42339</v>
      </c>
      <c r="D34" s="162" t="s">
        <v>7</v>
      </c>
      <c r="E34" s="162" t="s">
        <v>8</v>
      </c>
      <c r="F34" s="162" t="s">
        <v>53</v>
      </c>
      <c r="G34" s="162" t="s">
        <v>25</v>
      </c>
      <c r="H34" s="162" t="s">
        <v>51</v>
      </c>
      <c r="I34" s="181">
        <v>5</v>
      </c>
      <c r="J34" s="15"/>
      <c r="K34" s="2"/>
      <c r="L34" s="2"/>
      <c r="M34" s="2"/>
      <c r="N34" s="2"/>
      <c r="O34" s="2"/>
    </row>
    <row r="35" spans="1:15" x14ac:dyDescent="0.25">
      <c r="A35" s="65" t="str">
        <f t="shared" si="0"/>
        <v>Cohort 201442339Den HaagTotaal18 tot 23 jaarOverigGeen inkomen, schoolgaand of overig</v>
      </c>
      <c r="B35" s="162" t="s">
        <v>6</v>
      </c>
      <c r="C35" s="163">
        <v>42339</v>
      </c>
      <c r="D35" s="162" t="s">
        <v>7</v>
      </c>
      <c r="E35" s="162" t="s">
        <v>8</v>
      </c>
      <c r="F35" s="162" t="s">
        <v>53</v>
      </c>
      <c r="G35" s="162" t="s">
        <v>25</v>
      </c>
      <c r="H35" s="162" t="s">
        <v>52</v>
      </c>
      <c r="I35" s="181">
        <v>5</v>
      </c>
      <c r="J35" s="15"/>
      <c r="K35" s="2"/>
      <c r="L35" s="2"/>
      <c r="M35" s="2"/>
      <c r="N35" s="2"/>
      <c r="O35" s="2"/>
    </row>
    <row r="36" spans="1:15" x14ac:dyDescent="0.25">
      <c r="A36" s="65" t="str">
        <f t="shared" si="0"/>
        <v>Cohort 201442339Den HaagTotaal23 tot 65 jaarTotaalTotaal</v>
      </c>
      <c r="B36" s="162" t="s">
        <v>6</v>
      </c>
      <c r="C36" s="163">
        <v>42339</v>
      </c>
      <c r="D36" s="162" t="s">
        <v>7</v>
      </c>
      <c r="E36" s="162" t="s">
        <v>8</v>
      </c>
      <c r="F36" s="162" t="s">
        <v>54</v>
      </c>
      <c r="G36" s="162" t="s">
        <v>8</v>
      </c>
      <c r="H36" s="162" t="s">
        <v>8</v>
      </c>
      <c r="I36" s="181">
        <v>80</v>
      </c>
      <c r="J36" s="15"/>
      <c r="K36" s="2"/>
      <c r="L36" s="2"/>
      <c r="M36" s="2"/>
      <c r="N36" s="2"/>
      <c r="O36" s="2"/>
    </row>
    <row r="37" spans="1:15" x14ac:dyDescent="0.25">
      <c r="A37" s="65" t="str">
        <f t="shared" si="0"/>
        <v>Cohort 201442339Den HaagTotaal23 tot 65 jaarTotaalWerknemer of zelfstandige</v>
      </c>
      <c r="B37" s="162" t="s">
        <v>6</v>
      </c>
      <c r="C37" s="163">
        <v>42339</v>
      </c>
      <c r="D37" s="162" t="s">
        <v>7</v>
      </c>
      <c r="E37" s="162" t="s">
        <v>8</v>
      </c>
      <c r="F37" s="162" t="s">
        <v>54</v>
      </c>
      <c r="G37" s="162" t="s">
        <v>8</v>
      </c>
      <c r="H37" s="162" t="s">
        <v>50</v>
      </c>
      <c r="I37" s="181">
        <v>5</v>
      </c>
      <c r="J37" s="15"/>
      <c r="K37" s="2"/>
      <c r="L37" s="2"/>
      <c r="M37" s="2"/>
      <c r="N37" s="2"/>
      <c r="O37" s="2"/>
    </row>
    <row r="38" spans="1:15" x14ac:dyDescent="0.25">
      <c r="A38" s="65" t="str">
        <f t="shared" si="0"/>
        <v>Cohort 201442339Den HaagTotaal23 tot 65 jaarTotaalBijstandsuitkering</v>
      </c>
      <c r="B38" s="162" t="s">
        <v>6</v>
      </c>
      <c r="C38" s="163">
        <v>42339</v>
      </c>
      <c r="D38" s="162" t="s">
        <v>7</v>
      </c>
      <c r="E38" s="162" t="s">
        <v>8</v>
      </c>
      <c r="F38" s="162" t="s">
        <v>54</v>
      </c>
      <c r="G38" s="162" t="s">
        <v>8</v>
      </c>
      <c r="H38" s="162" t="s">
        <v>51</v>
      </c>
      <c r="I38" s="181">
        <v>75</v>
      </c>
      <c r="J38" s="15"/>
      <c r="K38" s="2"/>
      <c r="L38" s="2"/>
      <c r="M38" s="2"/>
      <c r="N38" s="2"/>
      <c r="O38" s="2"/>
    </row>
    <row r="39" spans="1:15" x14ac:dyDescent="0.25">
      <c r="A39" s="65" t="str">
        <f t="shared" si="0"/>
        <v>Cohort 201442339Den HaagTotaal23 tot 65 jaarTotaalGeen inkomen, schoolgaand of overig</v>
      </c>
      <c r="B39" s="162" t="s">
        <v>6</v>
      </c>
      <c r="C39" s="163">
        <v>42339</v>
      </c>
      <c r="D39" s="162" t="s">
        <v>7</v>
      </c>
      <c r="E39" s="162" t="s">
        <v>8</v>
      </c>
      <c r="F39" s="162" t="s">
        <v>54</v>
      </c>
      <c r="G39" s="162" t="s">
        <v>8</v>
      </c>
      <c r="H39" s="162" t="s">
        <v>52</v>
      </c>
      <c r="I39" s="181">
        <v>5</v>
      </c>
      <c r="J39" s="15"/>
      <c r="K39" s="2"/>
      <c r="L39" s="2"/>
      <c r="M39" s="2"/>
      <c r="N39" s="2"/>
      <c r="O39" s="2"/>
    </row>
    <row r="40" spans="1:15" x14ac:dyDescent="0.25">
      <c r="A40" s="65" t="str">
        <f t="shared" si="0"/>
        <v>Cohort 201442339Den HaagTotaal23 tot 65 jaarSyriëTotaal</v>
      </c>
      <c r="B40" s="162" t="s">
        <v>6</v>
      </c>
      <c r="C40" s="163">
        <v>42339</v>
      </c>
      <c r="D40" s="162" t="s">
        <v>7</v>
      </c>
      <c r="E40" s="162" t="s">
        <v>8</v>
      </c>
      <c r="F40" s="162" t="s">
        <v>54</v>
      </c>
      <c r="G40" s="162" t="s">
        <v>23</v>
      </c>
      <c r="H40" s="162" t="s">
        <v>8</v>
      </c>
      <c r="I40" s="181">
        <v>20</v>
      </c>
      <c r="J40" s="15"/>
      <c r="K40" s="2"/>
      <c r="L40" s="2"/>
      <c r="M40" s="2"/>
      <c r="N40" s="2"/>
      <c r="O40" s="2"/>
    </row>
    <row r="41" spans="1:15" x14ac:dyDescent="0.25">
      <c r="A41" s="65" t="str">
        <f t="shared" si="0"/>
        <v>Cohort 201442339Den HaagTotaal23 tot 65 jaarSyriëWerknemer of zelfstandige</v>
      </c>
      <c r="B41" s="162" t="s">
        <v>6</v>
      </c>
      <c r="C41" s="163">
        <v>42339</v>
      </c>
      <c r="D41" s="162" t="s">
        <v>7</v>
      </c>
      <c r="E41" s="162" t="s">
        <v>8</v>
      </c>
      <c r="F41" s="162" t="s">
        <v>54</v>
      </c>
      <c r="G41" s="162" t="s">
        <v>23</v>
      </c>
      <c r="H41" s="162" t="s">
        <v>50</v>
      </c>
      <c r="I41" s="181">
        <v>0</v>
      </c>
      <c r="J41" s="15"/>
      <c r="K41" s="2"/>
      <c r="L41" s="2"/>
      <c r="M41" s="2"/>
      <c r="N41" s="2"/>
      <c r="O41" s="2"/>
    </row>
    <row r="42" spans="1:15" x14ac:dyDescent="0.25">
      <c r="A42" s="65" t="str">
        <f t="shared" si="0"/>
        <v>Cohort 201442339Den HaagTotaal23 tot 65 jaarSyriëBijstandsuitkering</v>
      </c>
      <c r="B42" s="162" t="s">
        <v>6</v>
      </c>
      <c r="C42" s="163">
        <v>42339</v>
      </c>
      <c r="D42" s="162" t="s">
        <v>7</v>
      </c>
      <c r="E42" s="162" t="s">
        <v>8</v>
      </c>
      <c r="F42" s="162" t="s">
        <v>54</v>
      </c>
      <c r="G42" s="162" t="s">
        <v>23</v>
      </c>
      <c r="H42" s="162" t="s">
        <v>51</v>
      </c>
      <c r="I42" s="181">
        <v>20</v>
      </c>
      <c r="J42" s="15"/>
      <c r="K42" s="2"/>
      <c r="L42" s="2"/>
      <c r="M42" s="2"/>
      <c r="N42" s="2"/>
      <c r="O42" s="2"/>
    </row>
    <row r="43" spans="1:15" x14ac:dyDescent="0.25">
      <c r="A43" s="65" t="str">
        <f t="shared" si="0"/>
        <v>Cohort 201442339Den HaagTotaal23 tot 65 jaarSyriëGeen inkomen, schoolgaand of overig</v>
      </c>
      <c r="B43" s="162" t="s">
        <v>6</v>
      </c>
      <c r="C43" s="163">
        <v>42339</v>
      </c>
      <c r="D43" s="162" t="s">
        <v>7</v>
      </c>
      <c r="E43" s="162" t="s">
        <v>8</v>
      </c>
      <c r="F43" s="162" t="s">
        <v>54</v>
      </c>
      <c r="G43" s="162" t="s">
        <v>23</v>
      </c>
      <c r="H43" s="162" t="s">
        <v>52</v>
      </c>
      <c r="I43" s="181">
        <v>0</v>
      </c>
      <c r="J43" s="15"/>
      <c r="K43" s="2"/>
      <c r="L43" s="2"/>
      <c r="M43" s="2"/>
      <c r="N43" s="2"/>
      <c r="O43" s="2"/>
    </row>
    <row r="44" spans="1:15" x14ac:dyDescent="0.25">
      <c r="A44" s="65" t="str">
        <f t="shared" si="0"/>
        <v>Cohort 201442339Den HaagTotaal23 tot 65 jaarEritreaTotaal</v>
      </c>
      <c r="B44" s="162" t="s">
        <v>6</v>
      </c>
      <c r="C44" s="163">
        <v>42339</v>
      </c>
      <c r="D44" s="162" t="s">
        <v>7</v>
      </c>
      <c r="E44" s="162" t="s">
        <v>8</v>
      </c>
      <c r="F44" s="162" t="s">
        <v>54</v>
      </c>
      <c r="G44" s="162" t="s">
        <v>24</v>
      </c>
      <c r="H44" s="162" t="s">
        <v>8</v>
      </c>
      <c r="I44" s="181">
        <v>10</v>
      </c>
      <c r="J44" s="15"/>
      <c r="K44" s="2"/>
      <c r="L44" s="2"/>
      <c r="M44" s="2"/>
      <c r="N44" s="2"/>
      <c r="O44" s="2"/>
    </row>
    <row r="45" spans="1:15" x14ac:dyDescent="0.25">
      <c r="A45" s="65" t="str">
        <f t="shared" si="0"/>
        <v>Cohort 201442339Den HaagTotaal23 tot 65 jaarEritreaWerknemer of zelfstandige</v>
      </c>
      <c r="B45" s="162" t="s">
        <v>6</v>
      </c>
      <c r="C45" s="163">
        <v>42339</v>
      </c>
      <c r="D45" s="162" t="s">
        <v>7</v>
      </c>
      <c r="E45" s="162" t="s">
        <v>8</v>
      </c>
      <c r="F45" s="162" t="s">
        <v>54</v>
      </c>
      <c r="G45" s="162" t="s">
        <v>24</v>
      </c>
      <c r="H45" s="162" t="s">
        <v>50</v>
      </c>
      <c r="I45" s="181">
        <v>0</v>
      </c>
      <c r="J45" s="15"/>
      <c r="K45" s="2"/>
      <c r="L45" s="2"/>
      <c r="M45" s="2"/>
      <c r="N45" s="2"/>
      <c r="O45" s="2"/>
    </row>
    <row r="46" spans="1:15" x14ac:dyDescent="0.25">
      <c r="A46" s="65" t="str">
        <f t="shared" si="0"/>
        <v>Cohort 201442339Den HaagTotaal23 tot 65 jaarEritreaBijstandsuitkering</v>
      </c>
      <c r="B46" s="162" t="s">
        <v>6</v>
      </c>
      <c r="C46" s="163">
        <v>42339</v>
      </c>
      <c r="D46" s="162" t="s">
        <v>7</v>
      </c>
      <c r="E46" s="162" t="s">
        <v>8</v>
      </c>
      <c r="F46" s="162" t="s">
        <v>54</v>
      </c>
      <c r="G46" s="162" t="s">
        <v>24</v>
      </c>
      <c r="H46" s="162" t="s">
        <v>51</v>
      </c>
      <c r="I46" s="181">
        <v>10</v>
      </c>
      <c r="J46" s="15"/>
      <c r="K46" s="2"/>
      <c r="L46" s="2"/>
      <c r="M46" s="2"/>
      <c r="N46" s="2"/>
      <c r="O46" s="2"/>
    </row>
    <row r="47" spans="1:15" x14ac:dyDescent="0.25">
      <c r="A47" s="65" t="str">
        <f t="shared" si="0"/>
        <v>Cohort 201442339Den HaagTotaal23 tot 65 jaarEritreaGeen inkomen, schoolgaand of overig</v>
      </c>
      <c r="B47" s="162" t="s">
        <v>6</v>
      </c>
      <c r="C47" s="163">
        <v>42339</v>
      </c>
      <c r="D47" s="162" t="s">
        <v>7</v>
      </c>
      <c r="E47" s="162" t="s">
        <v>8</v>
      </c>
      <c r="F47" s="162" t="s">
        <v>54</v>
      </c>
      <c r="G47" s="162" t="s">
        <v>24</v>
      </c>
      <c r="H47" s="162" t="s">
        <v>52</v>
      </c>
      <c r="I47" s="181">
        <v>0</v>
      </c>
      <c r="J47" s="15"/>
      <c r="K47" s="2"/>
      <c r="L47" s="2"/>
      <c r="M47" s="2"/>
      <c r="N47" s="2"/>
      <c r="O47" s="2"/>
    </row>
    <row r="48" spans="1:15" x14ac:dyDescent="0.25">
      <c r="A48" s="65" t="str">
        <f t="shared" si="0"/>
        <v>Cohort 201442339Den HaagTotaal23 tot 65 jaarOverigTotaal</v>
      </c>
      <c r="B48" s="162" t="s">
        <v>6</v>
      </c>
      <c r="C48" s="163">
        <v>42339</v>
      </c>
      <c r="D48" s="162" t="s">
        <v>7</v>
      </c>
      <c r="E48" s="162" t="s">
        <v>8</v>
      </c>
      <c r="F48" s="162" t="s">
        <v>54</v>
      </c>
      <c r="G48" s="162" t="s">
        <v>25</v>
      </c>
      <c r="H48" s="162" t="s">
        <v>8</v>
      </c>
      <c r="I48" s="181">
        <v>50</v>
      </c>
      <c r="J48" s="15"/>
      <c r="K48" s="2"/>
      <c r="L48" s="2"/>
      <c r="M48" s="2"/>
      <c r="N48" s="2"/>
      <c r="O48" s="2"/>
    </row>
    <row r="49" spans="1:15" x14ac:dyDescent="0.25">
      <c r="A49" s="65" t="str">
        <f t="shared" si="0"/>
        <v>Cohort 201442339Den HaagTotaal23 tot 65 jaarOverigWerknemer of zelfstandige</v>
      </c>
      <c r="B49" s="162" t="s">
        <v>6</v>
      </c>
      <c r="C49" s="163">
        <v>42339</v>
      </c>
      <c r="D49" s="162" t="s">
        <v>7</v>
      </c>
      <c r="E49" s="162" t="s">
        <v>8</v>
      </c>
      <c r="F49" s="162" t="s">
        <v>54</v>
      </c>
      <c r="G49" s="162" t="s">
        <v>25</v>
      </c>
      <c r="H49" s="162" t="s">
        <v>50</v>
      </c>
      <c r="I49" s="181">
        <v>5</v>
      </c>
      <c r="J49" s="15"/>
      <c r="K49" s="2"/>
      <c r="L49" s="2"/>
      <c r="M49" s="2"/>
      <c r="N49" s="2"/>
      <c r="O49" s="2"/>
    </row>
    <row r="50" spans="1:15" x14ac:dyDescent="0.25">
      <c r="A50" s="65" t="str">
        <f t="shared" si="0"/>
        <v>Cohort 201442339Den HaagTotaal23 tot 65 jaarOverigBijstandsuitkering</v>
      </c>
      <c r="B50" s="162" t="s">
        <v>6</v>
      </c>
      <c r="C50" s="163">
        <v>42339</v>
      </c>
      <c r="D50" s="162" t="s">
        <v>7</v>
      </c>
      <c r="E50" s="162" t="s">
        <v>8</v>
      </c>
      <c r="F50" s="162" t="s">
        <v>54</v>
      </c>
      <c r="G50" s="162" t="s">
        <v>25</v>
      </c>
      <c r="H50" s="162" t="s">
        <v>51</v>
      </c>
      <c r="I50" s="181">
        <v>45</v>
      </c>
      <c r="J50" s="15"/>
      <c r="K50" s="2"/>
      <c r="L50" s="2"/>
      <c r="M50" s="2"/>
      <c r="N50" s="2"/>
      <c r="O50" s="2"/>
    </row>
    <row r="51" spans="1:15" x14ac:dyDescent="0.25">
      <c r="A51" s="65" t="str">
        <f t="shared" si="0"/>
        <v>Cohort 201442339Den HaagTotaal23 tot 65 jaarOverigGeen inkomen, schoolgaand of overig</v>
      </c>
      <c r="B51" s="162" t="s">
        <v>6</v>
      </c>
      <c r="C51" s="163">
        <v>42339</v>
      </c>
      <c r="D51" s="162" t="s">
        <v>7</v>
      </c>
      <c r="E51" s="162" t="s">
        <v>8</v>
      </c>
      <c r="F51" s="162" t="s">
        <v>54</v>
      </c>
      <c r="G51" s="162" t="s">
        <v>25</v>
      </c>
      <c r="H51" s="162" t="s">
        <v>52</v>
      </c>
      <c r="I51" s="181">
        <v>0</v>
      </c>
      <c r="J51" s="15"/>
      <c r="K51" s="2"/>
      <c r="L51" s="2"/>
      <c r="M51" s="2"/>
      <c r="N51" s="2"/>
      <c r="O51" s="2"/>
    </row>
    <row r="52" spans="1:15" x14ac:dyDescent="0.25">
      <c r="A52" s="65" t="str">
        <f t="shared" si="0"/>
        <v>Cohort 201442339Den HaagManTotaalTotaalTotaal</v>
      </c>
      <c r="B52" s="162" t="s">
        <v>6</v>
      </c>
      <c r="C52" s="163">
        <v>42339</v>
      </c>
      <c r="D52" s="162" t="s">
        <v>7</v>
      </c>
      <c r="E52" s="162" t="s">
        <v>28</v>
      </c>
      <c r="F52" s="162" t="s">
        <v>8</v>
      </c>
      <c r="G52" s="162" t="s">
        <v>8</v>
      </c>
      <c r="H52" s="162" t="s">
        <v>8</v>
      </c>
      <c r="I52" s="181">
        <v>60</v>
      </c>
      <c r="J52" s="15"/>
      <c r="K52" s="2"/>
      <c r="L52" s="2"/>
      <c r="M52" s="2"/>
      <c r="N52" s="2"/>
      <c r="O52" s="2"/>
    </row>
    <row r="53" spans="1:15" x14ac:dyDescent="0.25">
      <c r="A53" s="65" t="str">
        <f t="shared" si="0"/>
        <v>Cohort 201442339Den HaagManTotaalTotaalWerknemer of zelfstandige</v>
      </c>
      <c r="B53" s="162" t="s">
        <v>6</v>
      </c>
      <c r="C53" s="163">
        <v>42339</v>
      </c>
      <c r="D53" s="162" t="s">
        <v>7</v>
      </c>
      <c r="E53" s="162" t="s">
        <v>28</v>
      </c>
      <c r="F53" s="162" t="s">
        <v>8</v>
      </c>
      <c r="G53" s="162" t="s">
        <v>8</v>
      </c>
      <c r="H53" s="162" t="s">
        <v>50</v>
      </c>
      <c r="I53" s="181">
        <v>5</v>
      </c>
      <c r="J53" s="15"/>
      <c r="K53" s="2"/>
      <c r="L53" s="2"/>
      <c r="M53" s="2"/>
      <c r="N53" s="2"/>
      <c r="O53" s="2"/>
    </row>
    <row r="54" spans="1:15" x14ac:dyDescent="0.25">
      <c r="A54" s="65" t="str">
        <f t="shared" si="0"/>
        <v>Cohort 201442339Den HaagManTotaalTotaalBijstandsuitkering</v>
      </c>
      <c r="B54" s="162" t="s">
        <v>6</v>
      </c>
      <c r="C54" s="163">
        <v>42339</v>
      </c>
      <c r="D54" s="162" t="s">
        <v>7</v>
      </c>
      <c r="E54" s="162" t="s">
        <v>28</v>
      </c>
      <c r="F54" s="162" t="s">
        <v>8</v>
      </c>
      <c r="G54" s="162" t="s">
        <v>8</v>
      </c>
      <c r="H54" s="162" t="s">
        <v>51</v>
      </c>
      <c r="I54" s="181">
        <v>50</v>
      </c>
      <c r="J54" s="15"/>
      <c r="K54" s="2"/>
      <c r="L54" s="2"/>
      <c r="M54" s="2"/>
      <c r="N54" s="2"/>
      <c r="O54" s="2"/>
    </row>
    <row r="55" spans="1:15" x14ac:dyDescent="0.25">
      <c r="A55" s="65" t="str">
        <f t="shared" si="0"/>
        <v>Cohort 201442339Den HaagManTotaalTotaalGeen inkomen, schoolgaand of overig</v>
      </c>
      <c r="B55" s="162" t="s">
        <v>6</v>
      </c>
      <c r="C55" s="163">
        <v>42339</v>
      </c>
      <c r="D55" s="162" t="s">
        <v>7</v>
      </c>
      <c r="E55" s="162" t="s">
        <v>28</v>
      </c>
      <c r="F55" s="162" t="s">
        <v>8</v>
      </c>
      <c r="G55" s="162" t="s">
        <v>8</v>
      </c>
      <c r="H55" s="162" t="s">
        <v>52</v>
      </c>
      <c r="I55" s="181">
        <v>5</v>
      </c>
      <c r="J55" s="15"/>
      <c r="K55" s="2"/>
      <c r="L55" s="2"/>
      <c r="M55" s="2"/>
      <c r="N55" s="2"/>
      <c r="O55" s="2"/>
    </row>
    <row r="56" spans="1:15" x14ac:dyDescent="0.25">
      <c r="A56" s="65" t="str">
        <f t="shared" si="0"/>
        <v>Cohort 201442339Den HaagManTotaalSyriëTotaal</v>
      </c>
      <c r="B56" s="162" t="s">
        <v>6</v>
      </c>
      <c r="C56" s="163">
        <v>42339</v>
      </c>
      <c r="D56" s="162" t="s">
        <v>7</v>
      </c>
      <c r="E56" s="162" t="s">
        <v>28</v>
      </c>
      <c r="F56" s="162" t="s">
        <v>8</v>
      </c>
      <c r="G56" s="162" t="s">
        <v>23</v>
      </c>
      <c r="H56" s="162" t="s">
        <v>8</v>
      </c>
      <c r="I56" s="181">
        <v>20</v>
      </c>
      <c r="J56" s="15"/>
      <c r="K56" s="2"/>
      <c r="L56" s="2"/>
      <c r="M56" s="2"/>
      <c r="N56" s="2"/>
      <c r="O56" s="2"/>
    </row>
    <row r="57" spans="1:15" x14ac:dyDescent="0.25">
      <c r="A57" s="65" t="str">
        <f t="shared" si="0"/>
        <v>Cohort 201442339Den HaagManTotaalSyriëWerknemer of zelfstandige</v>
      </c>
      <c r="B57" s="162" t="s">
        <v>6</v>
      </c>
      <c r="C57" s="163">
        <v>42339</v>
      </c>
      <c r="D57" s="162" t="s">
        <v>7</v>
      </c>
      <c r="E57" s="162" t="s">
        <v>28</v>
      </c>
      <c r="F57" s="162" t="s">
        <v>8</v>
      </c>
      <c r="G57" s="162" t="s">
        <v>23</v>
      </c>
      <c r="H57" s="162" t="s">
        <v>50</v>
      </c>
      <c r="I57" s="181">
        <v>0</v>
      </c>
      <c r="J57" s="15"/>
      <c r="K57" s="2"/>
      <c r="L57" s="2"/>
      <c r="M57" s="2"/>
      <c r="N57" s="2"/>
      <c r="O57" s="2"/>
    </row>
    <row r="58" spans="1:15" x14ac:dyDescent="0.25">
      <c r="A58" s="65" t="str">
        <f t="shared" si="0"/>
        <v>Cohort 201442339Den HaagManTotaalSyriëBijstandsuitkering</v>
      </c>
      <c r="B58" s="162" t="s">
        <v>6</v>
      </c>
      <c r="C58" s="163">
        <v>42339</v>
      </c>
      <c r="D58" s="162" t="s">
        <v>7</v>
      </c>
      <c r="E58" s="162" t="s">
        <v>28</v>
      </c>
      <c r="F58" s="162" t="s">
        <v>8</v>
      </c>
      <c r="G58" s="162" t="s">
        <v>23</v>
      </c>
      <c r="H58" s="162" t="s">
        <v>51</v>
      </c>
      <c r="I58" s="181">
        <v>20</v>
      </c>
      <c r="J58" s="15"/>
      <c r="K58" s="2"/>
      <c r="L58" s="2"/>
      <c r="M58" s="2"/>
      <c r="N58" s="2"/>
      <c r="O58" s="2"/>
    </row>
    <row r="59" spans="1:15" x14ac:dyDescent="0.25">
      <c r="A59" s="65" t="str">
        <f t="shared" si="0"/>
        <v>Cohort 201442339Den HaagManTotaalSyriëGeen inkomen, schoolgaand of overig</v>
      </c>
      <c r="B59" s="162" t="s">
        <v>6</v>
      </c>
      <c r="C59" s="163">
        <v>42339</v>
      </c>
      <c r="D59" s="162" t="s">
        <v>7</v>
      </c>
      <c r="E59" s="162" t="s">
        <v>28</v>
      </c>
      <c r="F59" s="162" t="s">
        <v>8</v>
      </c>
      <c r="G59" s="162" t="s">
        <v>23</v>
      </c>
      <c r="H59" s="162" t="s">
        <v>52</v>
      </c>
      <c r="I59" s="181">
        <v>0</v>
      </c>
      <c r="J59" s="15"/>
      <c r="K59" s="2"/>
      <c r="L59" s="2"/>
      <c r="M59" s="2"/>
      <c r="N59" s="2"/>
      <c r="O59" s="2"/>
    </row>
    <row r="60" spans="1:15" x14ac:dyDescent="0.25">
      <c r="A60" s="65" t="str">
        <f t="shared" si="0"/>
        <v>Cohort 201442339Den HaagManTotaalEritreaTotaal</v>
      </c>
      <c r="B60" s="162" t="s">
        <v>6</v>
      </c>
      <c r="C60" s="163">
        <v>42339</v>
      </c>
      <c r="D60" s="162" t="s">
        <v>7</v>
      </c>
      <c r="E60" s="162" t="s">
        <v>28</v>
      </c>
      <c r="F60" s="162" t="s">
        <v>8</v>
      </c>
      <c r="G60" s="162" t="s">
        <v>24</v>
      </c>
      <c r="H60" s="162" t="s">
        <v>8</v>
      </c>
      <c r="I60" s="181">
        <v>10</v>
      </c>
      <c r="J60" s="15"/>
      <c r="K60" s="2"/>
      <c r="L60" s="2"/>
      <c r="M60" s="2"/>
      <c r="N60" s="2"/>
      <c r="O60" s="2"/>
    </row>
    <row r="61" spans="1:15" x14ac:dyDescent="0.25">
      <c r="A61" s="65" t="str">
        <f t="shared" si="0"/>
        <v>Cohort 201442339Den HaagManTotaalEritreaWerknemer of zelfstandige</v>
      </c>
      <c r="B61" s="162" t="s">
        <v>6</v>
      </c>
      <c r="C61" s="163">
        <v>42339</v>
      </c>
      <c r="D61" s="162" t="s">
        <v>7</v>
      </c>
      <c r="E61" s="162" t="s">
        <v>28</v>
      </c>
      <c r="F61" s="162" t="s">
        <v>8</v>
      </c>
      <c r="G61" s="162" t="s">
        <v>24</v>
      </c>
      <c r="H61" s="162" t="s">
        <v>50</v>
      </c>
      <c r="I61" s="181">
        <v>0</v>
      </c>
      <c r="J61" s="15"/>
      <c r="K61" s="2"/>
      <c r="L61" s="2"/>
      <c r="M61" s="2"/>
      <c r="N61" s="2"/>
      <c r="O61" s="2"/>
    </row>
    <row r="62" spans="1:15" x14ac:dyDescent="0.25">
      <c r="A62" s="65" t="str">
        <f t="shared" si="0"/>
        <v>Cohort 201442339Den HaagManTotaalEritreaBijstandsuitkering</v>
      </c>
      <c r="B62" s="162" t="s">
        <v>6</v>
      </c>
      <c r="C62" s="163">
        <v>42339</v>
      </c>
      <c r="D62" s="162" t="s">
        <v>7</v>
      </c>
      <c r="E62" s="162" t="s">
        <v>28</v>
      </c>
      <c r="F62" s="162" t="s">
        <v>8</v>
      </c>
      <c r="G62" s="162" t="s">
        <v>24</v>
      </c>
      <c r="H62" s="162" t="s">
        <v>51</v>
      </c>
      <c r="I62" s="181">
        <v>10</v>
      </c>
      <c r="J62" s="15"/>
      <c r="K62" s="2"/>
      <c r="L62" s="2"/>
      <c r="M62" s="2"/>
      <c r="N62" s="2"/>
      <c r="O62" s="2"/>
    </row>
    <row r="63" spans="1:15" x14ac:dyDescent="0.25">
      <c r="A63" s="65" t="str">
        <f t="shared" si="0"/>
        <v>Cohort 201442339Den HaagManTotaalEritreaGeen inkomen, schoolgaand of overig</v>
      </c>
      <c r="B63" s="162" t="s">
        <v>6</v>
      </c>
      <c r="C63" s="163">
        <v>42339</v>
      </c>
      <c r="D63" s="162" t="s">
        <v>7</v>
      </c>
      <c r="E63" s="162" t="s">
        <v>28</v>
      </c>
      <c r="F63" s="162" t="s">
        <v>8</v>
      </c>
      <c r="G63" s="162" t="s">
        <v>24</v>
      </c>
      <c r="H63" s="162" t="s">
        <v>52</v>
      </c>
      <c r="I63" s="181">
        <v>0</v>
      </c>
      <c r="J63" s="15"/>
      <c r="K63" s="2"/>
      <c r="L63" s="2"/>
      <c r="M63" s="2"/>
      <c r="N63" s="2"/>
      <c r="O63" s="2"/>
    </row>
    <row r="64" spans="1:15" x14ac:dyDescent="0.25">
      <c r="A64" s="65" t="str">
        <f t="shared" si="0"/>
        <v>Cohort 201442339Den HaagManTotaalOverigTotaal</v>
      </c>
      <c r="B64" s="162" t="s">
        <v>6</v>
      </c>
      <c r="C64" s="163">
        <v>42339</v>
      </c>
      <c r="D64" s="162" t="s">
        <v>7</v>
      </c>
      <c r="E64" s="162" t="s">
        <v>28</v>
      </c>
      <c r="F64" s="162" t="s">
        <v>8</v>
      </c>
      <c r="G64" s="162" t="s">
        <v>25</v>
      </c>
      <c r="H64" s="162" t="s">
        <v>8</v>
      </c>
      <c r="I64" s="181">
        <v>30</v>
      </c>
      <c r="J64" s="15"/>
      <c r="K64" s="2"/>
      <c r="L64" s="2"/>
      <c r="M64" s="2"/>
      <c r="N64" s="2"/>
      <c r="O64" s="2"/>
    </row>
    <row r="65" spans="1:15" x14ac:dyDescent="0.25">
      <c r="A65" s="65" t="str">
        <f t="shared" si="0"/>
        <v>Cohort 201442339Den HaagManTotaalOverigWerknemer of zelfstandige</v>
      </c>
      <c r="B65" s="162" t="s">
        <v>6</v>
      </c>
      <c r="C65" s="163">
        <v>42339</v>
      </c>
      <c r="D65" s="162" t="s">
        <v>7</v>
      </c>
      <c r="E65" s="162" t="s">
        <v>28</v>
      </c>
      <c r="F65" s="162" t="s">
        <v>8</v>
      </c>
      <c r="G65" s="162" t="s">
        <v>25</v>
      </c>
      <c r="H65" s="162" t="s">
        <v>50</v>
      </c>
      <c r="I65" s="181">
        <v>5</v>
      </c>
      <c r="J65" s="15"/>
      <c r="K65" s="2"/>
      <c r="L65" s="2"/>
      <c r="M65" s="2"/>
      <c r="N65" s="2"/>
      <c r="O65" s="2"/>
    </row>
    <row r="66" spans="1:15" x14ac:dyDescent="0.25">
      <c r="A66" s="65" t="str">
        <f t="shared" si="0"/>
        <v>Cohort 201442339Den HaagManTotaalOverigBijstandsuitkering</v>
      </c>
      <c r="B66" s="162" t="s">
        <v>6</v>
      </c>
      <c r="C66" s="163">
        <v>42339</v>
      </c>
      <c r="D66" s="162" t="s">
        <v>7</v>
      </c>
      <c r="E66" s="162" t="s">
        <v>28</v>
      </c>
      <c r="F66" s="162" t="s">
        <v>8</v>
      </c>
      <c r="G66" s="162" t="s">
        <v>25</v>
      </c>
      <c r="H66" s="162" t="s">
        <v>51</v>
      </c>
      <c r="I66" s="181">
        <v>25</v>
      </c>
      <c r="J66" s="15"/>
      <c r="K66" s="2"/>
      <c r="L66" s="2"/>
      <c r="M66" s="2"/>
      <c r="N66" s="2"/>
      <c r="O66" s="2"/>
    </row>
    <row r="67" spans="1:15" x14ac:dyDescent="0.25">
      <c r="A67" s="65" t="str">
        <f t="shared" si="0"/>
        <v>Cohort 201442339Den HaagManTotaalOverigGeen inkomen, schoolgaand of overig</v>
      </c>
      <c r="B67" s="162" t="s">
        <v>6</v>
      </c>
      <c r="C67" s="163">
        <v>42339</v>
      </c>
      <c r="D67" s="162" t="s">
        <v>7</v>
      </c>
      <c r="E67" s="162" t="s">
        <v>28</v>
      </c>
      <c r="F67" s="162" t="s">
        <v>8</v>
      </c>
      <c r="G67" s="162" t="s">
        <v>25</v>
      </c>
      <c r="H67" s="162" t="s">
        <v>52</v>
      </c>
      <c r="I67" s="181">
        <v>5</v>
      </c>
      <c r="J67" s="15"/>
      <c r="K67" s="2"/>
      <c r="L67" s="2"/>
      <c r="M67" s="2"/>
      <c r="N67" s="2"/>
      <c r="O67" s="2"/>
    </row>
    <row r="68" spans="1:15" x14ac:dyDescent="0.25">
      <c r="A68" s="65" t="str">
        <f t="shared" si="0"/>
        <v>Cohort 201442339Den HaagMan18 tot 23 jaarTotaalTotaal</v>
      </c>
      <c r="B68" s="162" t="s">
        <v>6</v>
      </c>
      <c r="C68" s="163">
        <v>42339</v>
      </c>
      <c r="D68" s="162" t="s">
        <v>7</v>
      </c>
      <c r="E68" s="162" t="s">
        <v>28</v>
      </c>
      <c r="F68" s="162" t="s">
        <v>53</v>
      </c>
      <c r="G68" s="162" t="s">
        <v>8</v>
      </c>
      <c r="H68" s="162" t="s">
        <v>8</v>
      </c>
      <c r="I68" s="181">
        <v>10</v>
      </c>
      <c r="J68" s="15"/>
      <c r="K68" s="2"/>
      <c r="L68" s="2"/>
      <c r="M68" s="2"/>
      <c r="N68" s="2"/>
      <c r="O68" s="2"/>
    </row>
    <row r="69" spans="1:15" x14ac:dyDescent="0.25">
      <c r="A69" s="65" t="str">
        <f t="shared" ref="A69:A132" si="1">B69&amp;C69&amp;D69&amp;E69&amp;F69&amp;G69&amp;H69</f>
        <v>Cohort 201442339Den HaagMan18 tot 23 jaarTotaalWerknemer of zelfstandige</v>
      </c>
      <c r="B69" s="162" t="s">
        <v>6</v>
      </c>
      <c r="C69" s="163">
        <v>42339</v>
      </c>
      <c r="D69" s="162" t="s">
        <v>7</v>
      </c>
      <c r="E69" s="162" t="s">
        <v>28</v>
      </c>
      <c r="F69" s="162" t="s">
        <v>53</v>
      </c>
      <c r="G69" s="162" t="s">
        <v>8</v>
      </c>
      <c r="H69" s="162" t="s">
        <v>50</v>
      </c>
      <c r="I69" s="181">
        <v>0</v>
      </c>
      <c r="J69" s="15"/>
      <c r="K69" s="2"/>
      <c r="L69" s="2"/>
      <c r="M69" s="2"/>
      <c r="N69" s="2"/>
      <c r="O69" s="2"/>
    </row>
    <row r="70" spans="1:15" x14ac:dyDescent="0.25">
      <c r="A70" s="65" t="str">
        <f t="shared" si="1"/>
        <v>Cohort 201442339Den HaagMan18 tot 23 jaarTotaalBijstandsuitkering</v>
      </c>
      <c r="B70" s="162" t="s">
        <v>6</v>
      </c>
      <c r="C70" s="163">
        <v>42339</v>
      </c>
      <c r="D70" s="162" t="s">
        <v>7</v>
      </c>
      <c r="E70" s="162" t="s">
        <v>28</v>
      </c>
      <c r="F70" s="162" t="s">
        <v>53</v>
      </c>
      <c r="G70" s="162" t="s">
        <v>8</v>
      </c>
      <c r="H70" s="162" t="s">
        <v>51</v>
      </c>
      <c r="I70" s="181">
        <v>0</v>
      </c>
      <c r="J70" s="15"/>
      <c r="K70" s="2"/>
      <c r="L70" s="2"/>
      <c r="M70" s="2"/>
      <c r="N70" s="2"/>
      <c r="O70" s="2"/>
    </row>
    <row r="71" spans="1:15" x14ac:dyDescent="0.25">
      <c r="A71" s="65" t="str">
        <f t="shared" si="1"/>
        <v>Cohort 201442339Den HaagMan18 tot 23 jaarTotaalGeen inkomen, schoolgaand of overig</v>
      </c>
      <c r="B71" s="162" t="s">
        <v>6</v>
      </c>
      <c r="C71" s="163">
        <v>42339</v>
      </c>
      <c r="D71" s="162" t="s">
        <v>7</v>
      </c>
      <c r="E71" s="162" t="s">
        <v>28</v>
      </c>
      <c r="F71" s="162" t="s">
        <v>53</v>
      </c>
      <c r="G71" s="162" t="s">
        <v>8</v>
      </c>
      <c r="H71" s="162" t="s">
        <v>52</v>
      </c>
      <c r="I71" s="181">
        <v>5</v>
      </c>
      <c r="J71" s="15"/>
      <c r="K71" s="2"/>
      <c r="L71" s="2"/>
      <c r="M71" s="2"/>
      <c r="N71" s="2"/>
      <c r="O71" s="2"/>
    </row>
    <row r="72" spans="1:15" x14ac:dyDescent="0.25">
      <c r="A72" s="65" t="str">
        <f t="shared" si="1"/>
        <v>Cohort 201442339Den HaagMan18 tot 23 jaarSyriëTotaal</v>
      </c>
      <c r="B72" s="162" t="s">
        <v>6</v>
      </c>
      <c r="C72" s="163">
        <v>42339</v>
      </c>
      <c r="D72" s="162" t="s">
        <v>7</v>
      </c>
      <c r="E72" s="162" t="s">
        <v>28</v>
      </c>
      <c r="F72" s="162" t="s">
        <v>53</v>
      </c>
      <c r="G72" s="162" t="s">
        <v>23</v>
      </c>
      <c r="H72" s="162" t="s">
        <v>8</v>
      </c>
      <c r="I72" s="181">
        <v>5</v>
      </c>
      <c r="J72" s="15"/>
      <c r="K72" s="2"/>
      <c r="L72" s="2"/>
      <c r="M72" s="2"/>
      <c r="N72" s="2"/>
      <c r="O72" s="2"/>
    </row>
    <row r="73" spans="1:15" x14ac:dyDescent="0.25">
      <c r="A73" s="65" t="str">
        <f t="shared" si="1"/>
        <v>Cohort 201442339Den HaagMan18 tot 23 jaarSyriëWerknemer of zelfstandige</v>
      </c>
      <c r="B73" s="162" t="s">
        <v>6</v>
      </c>
      <c r="C73" s="163">
        <v>42339</v>
      </c>
      <c r="D73" s="162" t="s">
        <v>7</v>
      </c>
      <c r="E73" s="162" t="s">
        <v>28</v>
      </c>
      <c r="F73" s="162" t="s">
        <v>53</v>
      </c>
      <c r="G73" s="162" t="s">
        <v>23</v>
      </c>
      <c r="H73" s="162" t="s">
        <v>50</v>
      </c>
      <c r="I73" s="181">
        <v>0</v>
      </c>
      <c r="J73" s="15"/>
      <c r="K73" s="2"/>
      <c r="L73" s="2"/>
      <c r="M73" s="2"/>
      <c r="N73" s="2"/>
      <c r="O73" s="2"/>
    </row>
    <row r="74" spans="1:15" x14ac:dyDescent="0.25">
      <c r="A74" s="65" t="str">
        <f t="shared" si="1"/>
        <v>Cohort 201442339Den HaagMan18 tot 23 jaarSyriëBijstandsuitkering</v>
      </c>
      <c r="B74" s="162" t="s">
        <v>6</v>
      </c>
      <c r="C74" s="163">
        <v>42339</v>
      </c>
      <c r="D74" s="162" t="s">
        <v>7</v>
      </c>
      <c r="E74" s="162" t="s">
        <v>28</v>
      </c>
      <c r="F74" s="162" t="s">
        <v>53</v>
      </c>
      <c r="G74" s="162" t="s">
        <v>23</v>
      </c>
      <c r="H74" s="162" t="s">
        <v>51</v>
      </c>
      <c r="I74" s="181">
        <v>0</v>
      </c>
      <c r="J74" s="15"/>
      <c r="K74" s="2"/>
      <c r="L74" s="2"/>
      <c r="M74" s="2"/>
      <c r="N74" s="2"/>
      <c r="O74" s="2"/>
    </row>
    <row r="75" spans="1:15" x14ac:dyDescent="0.25">
      <c r="A75" s="65" t="str">
        <f t="shared" si="1"/>
        <v>Cohort 201442339Den HaagMan18 tot 23 jaarSyriëGeen inkomen, schoolgaand of overig</v>
      </c>
      <c r="B75" s="162" t="s">
        <v>6</v>
      </c>
      <c r="C75" s="163">
        <v>42339</v>
      </c>
      <c r="D75" s="162" t="s">
        <v>7</v>
      </c>
      <c r="E75" s="162" t="s">
        <v>28</v>
      </c>
      <c r="F75" s="162" t="s">
        <v>53</v>
      </c>
      <c r="G75" s="162" t="s">
        <v>23</v>
      </c>
      <c r="H75" s="162" t="s">
        <v>52</v>
      </c>
      <c r="I75" s="181">
        <v>0</v>
      </c>
      <c r="J75" s="15"/>
      <c r="K75" s="2"/>
      <c r="L75" s="2"/>
      <c r="M75" s="2"/>
      <c r="N75" s="2"/>
      <c r="O75" s="2"/>
    </row>
    <row r="76" spans="1:15" x14ac:dyDescent="0.25">
      <c r="A76" s="65" t="str">
        <f t="shared" si="1"/>
        <v>Cohort 201442339Den HaagMan18 tot 23 jaarEritreaTotaal</v>
      </c>
      <c r="B76" s="162" t="s">
        <v>6</v>
      </c>
      <c r="C76" s="163">
        <v>42339</v>
      </c>
      <c r="D76" s="162" t="s">
        <v>7</v>
      </c>
      <c r="E76" s="162" t="s">
        <v>28</v>
      </c>
      <c r="F76" s="162" t="s">
        <v>53</v>
      </c>
      <c r="G76" s="162" t="s">
        <v>24</v>
      </c>
      <c r="H76" s="162" t="s">
        <v>8</v>
      </c>
      <c r="I76" s="181">
        <v>0</v>
      </c>
      <c r="J76" s="15"/>
      <c r="K76" s="2"/>
      <c r="L76" s="2"/>
      <c r="M76" s="2"/>
      <c r="N76" s="2"/>
      <c r="O76" s="2"/>
    </row>
    <row r="77" spans="1:15" x14ac:dyDescent="0.25">
      <c r="A77" s="65" t="str">
        <f t="shared" si="1"/>
        <v>Cohort 201442339Den HaagMan18 tot 23 jaarEritreaWerknemer of zelfstandige</v>
      </c>
      <c r="B77" s="162" t="s">
        <v>6</v>
      </c>
      <c r="C77" s="163">
        <v>42339</v>
      </c>
      <c r="D77" s="162" t="s">
        <v>7</v>
      </c>
      <c r="E77" s="162" t="s">
        <v>28</v>
      </c>
      <c r="F77" s="162" t="s">
        <v>53</v>
      </c>
      <c r="G77" s="162" t="s">
        <v>24</v>
      </c>
      <c r="H77" s="162" t="s">
        <v>50</v>
      </c>
      <c r="I77" s="181">
        <v>0</v>
      </c>
      <c r="J77" s="15"/>
      <c r="K77" s="2"/>
      <c r="L77" s="2"/>
      <c r="M77" s="2"/>
      <c r="N77" s="2"/>
      <c r="O77" s="2"/>
    </row>
    <row r="78" spans="1:15" x14ac:dyDescent="0.25">
      <c r="A78" s="65" t="str">
        <f t="shared" si="1"/>
        <v>Cohort 201442339Den HaagMan18 tot 23 jaarEritreaBijstandsuitkering</v>
      </c>
      <c r="B78" s="162" t="s">
        <v>6</v>
      </c>
      <c r="C78" s="163">
        <v>42339</v>
      </c>
      <c r="D78" s="162" t="s">
        <v>7</v>
      </c>
      <c r="E78" s="162" t="s">
        <v>28</v>
      </c>
      <c r="F78" s="162" t="s">
        <v>53</v>
      </c>
      <c r="G78" s="162" t="s">
        <v>24</v>
      </c>
      <c r="H78" s="162" t="s">
        <v>51</v>
      </c>
      <c r="I78" s="181">
        <v>0</v>
      </c>
      <c r="J78" s="15"/>
      <c r="K78" s="2"/>
      <c r="L78" s="2"/>
      <c r="M78" s="2"/>
      <c r="N78" s="2"/>
      <c r="O78" s="2"/>
    </row>
    <row r="79" spans="1:15" x14ac:dyDescent="0.25">
      <c r="A79" s="65" t="str">
        <f t="shared" si="1"/>
        <v>Cohort 201442339Den HaagMan18 tot 23 jaarEritreaGeen inkomen, schoolgaand of overig</v>
      </c>
      <c r="B79" s="162" t="s">
        <v>6</v>
      </c>
      <c r="C79" s="163">
        <v>42339</v>
      </c>
      <c r="D79" s="162" t="s">
        <v>7</v>
      </c>
      <c r="E79" s="162" t="s">
        <v>28</v>
      </c>
      <c r="F79" s="162" t="s">
        <v>53</v>
      </c>
      <c r="G79" s="162" t="s">
        <v>24</v>
      </c>
      <c r="H79" s="162" t="s">
        <v>52</v>
      </c>
      <c r="I79" s="181">
        <v>0</v>
      </c>
      <c r="J79" s="15"/>
      <c r="K79" s="2"/>
      <c r="L79" s="2"/>
      <c r="M79" s="2"/>
      <c r="N79" s="2"/>
      <c r="O79" s="2"/>
    </row>
    <row r="80" spans="1:15" x14ac:dyDescent="0.25">
      <c r="A80" s="65" t="str">
        <f t="shared" si="1"/>
        <v>Cohort 201442339Den HaagMan18 tot 23 jaarOverigTotaal</v>
      </c>
      <c r="B80" s="162" t="s">
        <v>6</v>
      </c>
      <c r="C80" s="163">
        <v>42339</v>
      </c>
      <c r="D80" s="162" t="s">
        <v>7</v>
      </c>
      <c r="E80" s="162" t="s">
        <v>28</v>
      </c>
      <c r="F80" s="162" t="s">
        <v>53</v>
      </c>
      <c r="G80" s="162" t="s">
        <v>25</v>
      </c>
      <c r="H80" s="162" t="s">
        <v>8</v>
      </c>
      <c r="I80" s="181">
        <v>5</v>
      </c>
      <c r="J80" s="15"/>
      <c r="K80" s="2"/>
      <c r="L80" s="2"/>
      <c r="M80" s="2"/>
      <c r="N80" s="2"/>
      <c r="O80" s="2"/>
    </row>
    <row r="81" spans="1:15" x14ac:dyDescent="0.25">
      <c r="A81" s="65" t="str">
        <f t="shared" si="1"/>
        <v>Cohort 201442339Den HaagMan18 tot 23 jaarOverigWerknemer of zelfstandige</v>
      </c>
      <c r="B81" s="162" t="s">
        <v>6</v>
      </c>
      <c r="C81" s="163">
        <v>42339</v>
      </c>
      <c r="D81" s="162" t="s">
        <v>7</v>
      </c>
      <c r="E81" s="162" t="s">
        <v>28</v>
      </c>
      <c r="F81" s="162" t="s">
        <v>53</v>
      </c>
      <c r="G81" s="162" t="s">
        <v>25</v>
      </c>
      <c r="H81" s="162" t="s">
        <v>50</v>
      </c>
      <c r="I81" s="181">
        <v>0</v>
      </c>
      <c r="J81" s="15"/>
      <c r="K81" s="2"/>
      <c r="L81" s="2"/>
      <c r="M81" s="2"/>
      <c r="N81" s="2"/>
      <c r="O81" s="2"/>
    </row>
    <row r="82" spans="1:15" x14ac:dyDescent="0.25">
      <c r="A82" s="65" t="str">
        <f t="shared" si="1"/>
        <v>Cohort 201442339Den HaagMan18 tot 23 jaarOverigBijstandsuitkering</v>
      </c>
      <c r="B82" s="162" t="s">
        <v>6</v>
      </c>
      <c r="C82" s="163">
        <v>42339</v>
      </c>
      <c r="D82" s="162" t="s">
        <v>7</v>
      </c>
      <c r="E82" s="162" t="s">
        <v>28</v>
      </c>
      <c r="F82" s="162" t="s">
        <v>53</v>
      </c>
      <c r="G82" s="162" t="s">
        <v>25</v>
      </c>
      <c r="H82" s="162" t="s">
        <v>51</v>
      </c>
      <c r="I82" s="181">
        <v>0</v>
      </c>
      <c r="J82" s="15"/>
      <c r="K82" s="2"/>
      <c r="L82" s="2"/>
      <c r="M82" s="2"/>
      <c r="N82" s="2"/>
      <c r="O82" s="2"/>
    </row>
    <row r="83" spans="1:15" x14ac:dyDescent="0.25">
      <c r="A83" s="65" t="str">
        <f t="shared" si="1"/>
        <v>Cohort 201442339Den HaagMan18 tot 23 jaarOverigGeen inkomen, schoolgaand of overig</v>
      </c>
      <c r="B83" s="162" t="s">
        <v>6</v>
      </c>
      <c r="C83" s="163">
        <v>42339</v>
      </c>
      <c r="D83" s="162" t="s">
        <v>7</v>
      </c>
      <c r="E83" s="162" t="s">
        <v>28</v>
      </c>
      <c r="F83" s="162" t="s">
        <v>53</v>
      </c>
      <c r="G83" s="162" t="s">
        <v>25</v>
      </c>
      <c r="H83" s="162" t="s">
        <v>52</v>
      </c>
      <c r="I83" s="181">
        <v>5</v>
      </c>
      <c r="J83" s="15"/>
      <c r="K83" s="2"/>
      <c r="L83" s="2"/>
      <c r="M83" s="2"/>
      <c r="N83" s="2"/>
      <c r="O83" s="2"/>
    </row>
    <row r="84" spans="1:15" x14ac:dyDescent="0.25">
      <c r="A84" s="65" t="str">
        <f t="shared" si="1"/>
        <v>Cohort 201442339Den HaagMan23 tot 65 jaarTotaalTotaal</v>
      </c>
      <c r="B84" s="162" t="s">
        <v>6</v>
      </c>
      <c r="C84" s="163">
        <v>42339</v>
      </c>
      <c r="D84" s="162" t="s">
        <v>7</v>
      </c>
      <c r="E84" s="162" t="s">
        <v>28</v>
      </c>
      <c r="F84" s="162" t="s">
        <v>54</v>
      </c>
      <c r="G84" s="162" t="s">
        <v>8</v>
      </c>
      <c r="H84" s="162" t="s">
        <v>8</v>
      </c>
      <c r="I84" s="181">
        <v>50</v>
      </c>
      <c r="J84" s="15"/>
      <c r="K84" s="2"/>
      <c r="L84" s="2"/>
      <c r="M84" s="2"/>
      <c r="N84" s="2"/>
      <c r="O84" s="2"/>
    </row>
    <row r="85" spans="1:15" x14ac:dyDescent="0.25">
      <c r="A85" s="65" t="str">
        <f t="shared" si="1"/>
        <v>Cohort 201442339Den HaagMan23 tot 65 jaarTotaalWerknemer of zelfstandige</v>
      </c>
      <c r="B85" s="162" t="s">
        <v>6</v>
      </c>
      <c r="C85" s="163">
        <v>42339</v>
      </c>
      <c r="D85" s="162" t="s">
        <v>7</v>
      </c>
      <c r="E85" s="162" t="s">
        <v>28</v>
      </c>
      <c r="F85" s="162" t="s">
        <v>54</v>
      </c>
      <c r="G85" s="162" t="s">
        <v>8</v>
      </c>
      <c r="H85" s="162" t="s">
        <v>50</v>
      </c>
      <c r="I85" s="181">
        <v>5</v>
      </c>
      <c r="J85" s="15"/>
      <c r="K85" s="2"/>
      <c r="L85" s="2"/>
      <c r="M85" s="2"/>
      <c r="N85" s="2"/>
      <c r="O85" s="2"/>
    </row>
    <row r="86" spans="1:15" x14ac:dyDescent="0.25">
      <c r="A86" s="65" t="str">
        <f t="shared" si="1"/>
        <v>Cohort 201442339Den HaagMan23 tot 65 jaarTotaalBijstandsuitkering</v>
      </c>
      <c r="B86" s="162" t="s">
        <v>6</v>
      </c>
      <c r="C86" s="163">
        <v>42339</v>
      </c>
      <c r="D86" s="162" t="s">
        <v>7</v>
      </c>
      <c r="E86" s="162" t="s">
        <v>28</v>
      </c>
      <c r="F86" s="162" t="s">
        <v>54</v>
      </c>
      <c r="G86" s="162" t="s">
        <v>8</v>
      </c>
      <c r="H86" s="162" t="s">
        <v>51</v>
      </c>
      <c r="I86" s="181">
        <v>45</v>
      </c>
      <c r="J86" s="15"/>
      <c r="K86" s="2"/>
      <c r="L86" s="2"/>
      <c r="M86" s="2"/>
      <c r="N86" s="2"/>
      <c r="O86" s="2"/>
    </row>
    <row r="87" spans="1:15" x14ac:dyDescent="0.25">
      <c r="A87" s="65" t="str">
        <f t="shared" si="1"/>
        <v>Cohort 201442339Den HaagMan23 tot 65 jaarTotaalGeen inkomen, schoolgaand of overig</v>
      </c>
      <c r="B87" s="162" t="s">
        <v>6</v>
      </c>
      <c r="C87" s="163">
        <v>42339</v>
      </c>
      <c r="D87" s="162" t="s">
        <v>7</v>
      </c>
      <c r="E87" s="162" t="s">
        <v>28</v>
      </c>
      <c r="F87" s="162" t="s">
        <v>54</v>
      </c>
      <c r="G87" s="162" t="s">
        <v>8</v>
      </c>
      <c r="H87" s="162" t="s">
        <v>52</v>
      </c>
      <c r="I87" s="181">
        <v>0</v>
      </c>
      <c r="J87" s="15"/>
      <c r="K87" s="2"/>
      <c r="L87" s="2"/>
      <c r="M87" s="2"/>
      <c r="N87" s="2"/>
      <c r="O87" s="2"/>
    </row>
    <row r="88" spans="1:15" x14ac:dyDescent="0.25">
      <c r="A88" s="65" t="str">
        <f t="shared" si="1"/>
        <v>Cohort 201442339Den HaagMan23 tot 65 jaarSyriëTotaal</v>
      </c>
      <c r="B88" s="162" t="s">
        <v>6</v>
      </c>
      <c r="C88" s="163">
        <v>42339</v>
      </c>
      <c r="D88" s="162" t="s">
        <v>7</v>
      </c>
      <c r="E88" s="162" t="s">
        <v>28</v>
      </c>
      <c r="F88" s="162" t="s">
        <v>54</v>
      </c>
      <c r="G88" s="162" t="s">
        <v>23</v>
      </c>
      <c r="H88" s="162" t="s">
        <v>8</v>
      </c>
      <c r="I88" s="181">
        <v>15</v>
      </c>
      <c r="J88" s="15"/>
      <c r="K88" s="2"/>
      <c r="L88" s="2"/>
      <c r="M88" s="2"/>
      <c r="N88" s="2"/>
      <c r="O88" s="2"/>
    </row>
    <row r="89" spans="1:15" x14ac:dyDescent="0.25">
      <c r="A89" s="65" t="str">
        <f t="shared" si="1"/>
        <v>Cohort 201442339Den HaagMan23 tot 65 jaarSyriëWerknemer of zelfstandige</v>
      </c>
      <c r="B89" s="162" t="s">
        <v>6</v>
      </c>
      <c r="C89" s="163">
        <v>42339</v>
      </c>
      <c r="D89" s="162" t="s">
        <v>7</v>
      </c>
      <c r="E89" s="162" t="s">
        <v>28</v>
      </c>
      <c r="F89" s="162" t="s">
        <v>54</v>
      </c>
      <c r="G89" s="162" t="s">
        <v>23</v>
      </c>
      <c r="H89" s="162" t="s">
        <v>50</v>
      </c>
      <c r="I89" s="181">
        <v>0</v>
      </c>
      <c r="J89" s="15"/>
      <c r="K89" s="2"/>
      <c r="L89" s="2"/>
      <c r="M89" s="2"/>
      <c r="N89" s="2"/>
      <c r="O89" s="2"/>
    </row>
    <row r="90" spans="1:15" x14ac:dyDescent="0.25">
      <c r="A90" s="65" t="str">
        <f t="shared" si="1"/>
        <v>Cohort 201442339Den HaagMan23 tot 65 jaarSyriëBijstandsuitkering</v>
      </c>
      <c r="B90" s="162" t="s">
        <v>6</v>
      </c>
      <c r="C90" s="163">
        <v>42339</v>
      </c>
      <c r="D90" s="162" t="s">
        <v>7</v>
      </c>
      <c r="E90" s="162" t="s">
        <v>28</v>
      </c>
      <c r="F90" s="162" t="s">
        <v>54</v>
      </c>
      <c r="G90" s="162" t="s">
        <v>23</v>
      </c>
      <c r="H90" s="162" t="s">
        <v>51</v>
      </c>
      <c r="I90" s="181">
        <v>15</v>
      </c>
      <c r="J90" s="15"/>
      <c r="K90" s="2"/>
      <c r="L90" s="2"/>
      <c r="M90" s="2"/>
      <c r="N90" s="2"/>
      <c r="O90" s="2"/>
    </row>
    <row r="91" spans="1:15" x14ac:dyDescent="0.25">
      <c r="A91" s="65" t="str">
        <f t="shared" si="1"/>
        <v>Cohort 201442339Den HaagMan23 tot 65 jaarSyriëGeen inkomen, schoolgaand of overig</v>
      </c>
      <c r="B91" s="162" t="s">
        <v>6</v>
      </c>
      <c r="C91" s="163">
        <v>42339</v>
      </c>
      <c r="D91" s="162" t="s">
        <v>7</v>
      </c>
      <c r="E91" s="162" t="s">
        <v>28</v>
      </c>
      <c r="F91" s="162" t="s">
        <v>54</v>
      </c>
      <c r="G91" s="162" t="s">
        <v>23</v>
      </c>
      <c r="H91" s="162" t="s">
        <v>52</v>
      </c>
      <c r="I91" s="181">
        <v>0</v>
      </c>
      <c r="J91" s="15"/>
      <c r="K91" s="2"/>
      <c r="L91" s="2"/>
      <c r="M91" s="2"/>
      <c r="N91" s="2"/>
      <c r="O91" s="2"/>
    </row>
    <row r="92" spans="1:15" x14ac:dyDescent="0.25">
      <c r="A92" s="65" t="str">
        <f t="shared" si="1"/>
        <v>Cohort 201442339Den HaagMan23 tot 65 jaarEritreaTotaal</v>
      </c>
      <c r="B92" s="162" t="s">
        <v>6</v>
      </c>
      <c r="C92" s="163">
        <v>42339</v>
      </c>
      <c r="D92" s="162" t="s">
        <v>7</v>
      </c>
      <c r="E92" s="162" t="s">
        <v>28</v>
      </c>
      <c r="F92" s="162" t="s">
        <v>54</v>
      </c>
      <c r="G92" s="162" t="s">
        <v>24</v>
      </c>
      <c r="H92" s="162" t="s">
        <v>8</v>
      </c>
      <c r="I92" s="181">
        <v>10</v>
      </c>
      <c r="J92" s="15"/>
      <c r="K92" s="2"/>
      <c r="L92" s="2"/>
      <c r="M92" s="2"/>
      <c r="N92" s="2"/>
      <c r="O92" s="2"/>
    </row>
    <row r="93" spans="1:15" x14ac:dyDescent="0.25">
      <c r="A93" s="65" t="str">
        <f t="shared" si="1"/>
        <v>Cohort 201442339Den HaagMan23 tot 65 jaarEritreaWerknemer of zelfstandige</v>
      </c>
      <c r="B93" s="159" t="s">
        <v>6</v>
      </c>
      <c r="C93" s="166">
        <v>42339</v>
      </c>
      <c r="D93" s="159" t="s">
        <v>7</v>
      </c>
      <c r="E93" s="159" t="s">
        <v>28</v>
      </c>
      <c r="F93" s="159" t="s">
        <v>54</v>
      </c>
      <c r="G93" s="159" t="s">
        <v>24</v>
      </c>
      <c r="H93" s="159" t="s">
        <v>50</v>
      </c>
      <c r="I93" s="181">
        <v>0</v>
      </c>
      <c r="J93" s="15"/>
    </row>
    <row r="94" spans="1:15" x14ac:dyDescent="0.25">
      <c r="A94" s="65" t="str">
        <f t="shared" si="1"/>
        <v>Cohort 201442339Den HaagMan23 tot 65 jaarEritreaBijstandsuitkering</v>
      </c>
      <c r="B94" s="167" t="s">
        <v>6</v>
      </c>
      <c r="C94" s="168">
        <v>42339</v>
      </c>
      <c r="D94" s="167" t="s">
        <v>7</v>
      </c>
      <c r="E94" s="159" t="s">
        <v>28</v>
      </c>
      <c r="F94" s="159" t="s">
        <v>54</v>
      </c>
      <c r="G94" s="159" t="s">
        <v>24</v>
      </c>
      <c r="H94" s="159" t="s">
        <v>51</v>
      </c>
      <c r="I94" s="181">
        <v>10</v>
      </c>
      <c r="J94" s="15"/>
    </row>
    <row r="95" spans="1:15" x14ac:dyDescent="0.25">
      <c r="A95" s="65" t="str">
        <f t="shared" si="1"/>
        <v>Cohort 201442339Den HaagMan23 tot 65 jaarEritreaGeen inkomen, schoolgaand of overig</v>
      </c>
      <c r="B95" s="169" t="s">
        <v>6</v>
      </c>
      <c r="C95" s="168">
        <v>42339</v>
      </c>
      <c r="D95" s="169" t="s">
        <v>7</v>
      </c>
      <c r="E95" s="159" t="s">
        <v>28</v>
      </c>
      <c r="F95" s="159" t="s">
        <v>54</v>
      </c>
      <c r="G95" s="159" t="s">
        <v>24</v>
      </c>
      <c r="H95" s="159" t="s">
        <v>52</v>
      </c>
      <c r="I95" s="181">
        <v>0</v>
      </c>
      <c r="J95" s="15"/>
    </row>
    <row r="96" spans="1:15" x14ac:dyDescent="0.25">
      <c r="A96" s="65" t="str">
        <f t="shared" si="1"/>
        <v>Cohort 201442339Den HaagMan23 tot 65 jaarOverigTotaal</v>
      </c>
      <c r="B96" s="167" t="s">
        <v>6</v>
      </c>
      <c r="C96" s="168">
        <v>42339</v>
      </c>
      <c r="D96" s="167" t="s">
        <v>7</v>
      </c>
      <c r="E96" s="159" t="s">
        <v>28</v>
      </c>
      <c r="F96" s="159" t="s">
        <v>54</v>
      </c>
      <c r="G96" s="159" t="s">
        <v>25</v>
      </c>
      <c r="H96" s="159" t="s">
        <v>8</v>
      </c>
      <c r="I96" s="181">
        <v>25</v>
      </c>
      <c r="J96" s="15"/>
    </row>
    <row r="97" spans="1:10" x14ac:dyDescent="0.25">
      <c r="A97" s="65" t="str">
        <f t="shared" si="1"/>
        <v>Cohort 201442339Den HaagMan23 tot 65 jaarOverigWerknemer of zelfstandige</v>
      </c>
      <c r="B97" s="167" t="s">
        <v>6</v>
      </c>
      <c r="C97" s="168">
        <v>42339</v>
      </c>
      <c r="D97" s="167" t="s">
        <v>7</v>
      </c>
      <c r="E97" s="159" t="s">
        <v>28</v>
      </c>
      <c r="F97" s="159" t="s">
        <v>54</v>
      </c>
      <c r="G97" s="159" t="s">
        <v>25</v>
      </c>
      <c r="H97" s="159" t="s">
        <v>50</v>
      </c>
      <c r="I97" s="181">
        <v>5</v>
      </c>
      <c r="J97" s="15"/>
    </row>
    <row r="98" spans="1:10" x14ac:dyDescent="0.25">
      <c r="A98" s="65" t="str">
        <f t="shared" si="1"/>
        <v>Cohort 201442339Den HaagMan23 tot 65 jaarOverigBijstandsuitkering</v>
      </c>
      <c r="B98" s="159" t="s">
        <v>6</v>
      </c>
      <c r="C98" s="166">
        <v>42339</v>
      </c>
      <c r="D98" s="159" t="s">
        <v>7</v>
      </c>
      <c r="E98" s="159" t="s">
        <v>28</v>
      </c>
      <c r="F98" s="159" t="s">
        <v>54</v>
      </c>
      <c r="G98" s="159" t="s">
        <v>25</v>
      </c>
      <c r="H98" s="159" t="s">
        <v>51</v>
      </c>
      <c r="I98" s="181">
        <v>25</v>
      </c>
      <c r="J98" s="15"/>
    </row>
    <row r="99" spans="1:10" x14ac:dyDescent="0.25">
      <c r="A99" s="65" t="str">
        <f t="shared" si="1"/>
        <v>Cohort 201442339Den HaagMan23 tot 65 jaarOverigGeen inkomen, schoolgaand of overig</v>
      </c>
      <c r="B99" s="159" t="s">
        <v>6</v>
      </c>
      <c r="C99" s="166">
        <v>42339</v>
      </c>
      <c r="D99" s="159" t="s">
        <v>7</v>
      </c>
      <c r="E99" s="159" t="s">
        <v>28</v>
      </c>
      <c r="F99" s="159" t="s">
        <v>54</v>
      </c>
      <c r="G99" s="159" t="s">
        <v>25</v>
      </c>
      <c r="H99" s="159" t="s">
        <v>52</v>
      </c>
      <c r="I99" s="181">
        <v>0</v>
      </c>
      <c r="J99" s="15"/>
    </row>
    <row r="100" spans="1:10" x14ac:dyDescent="0.25">
      <c r="A100" s="65" t="str">
        <f t="shared" si="1"/>
        <v>Cohort 201442339Den HaagVrouwTotaalTotaalTotaal</v>
      </c>
      <c r="B100" s="159" t="s">
        <v>6</v>
      </c>
      <c r="C100" s="166">
        <v>42339</v>
      </c>
      <c r="D100" s="159" t="s">
        <v>7</v>
      </c>
      <c r="E100" s="159" t="s">
        <v>29</v>
      </c>
      <c r="F100" s="159" t="s">
        <v>8</v>
      </c>
      <c r="G100" s="159" t="s">
        <v>8</v>
      </c>
      <c r="H100" s="159" t="s">
        <v>8</v>
      </c>
      <c r="I100" s="181">
        <v>35</v>
      </c>
      <c r="J100" s="15"/>
    </row>
    <row r="101" spans="1:10" x14ac:dyDescent="0.25">
      <c r="A101" s="65" t="str">
        <f t="shared" si="1"/>
        <v>Cohort 201442339Den HaagVrouwTotaalTotaalWerknemer of zelfstandige</v>
      </c>
      <c r="B101" s="159" t="s">
        <v>6</v>
      </c>
      <c r="C101" s="166">
        <v>42339</v>
      </c>
      <c r="D101" s="159" t="s">
        <v>7</v>
      </c>
      <c r="E101" s="159" t="s">
        <v>29</v>
      </c>
      <c r="F101" s="159" t="s">
        <v>8</v>
      </c>
      <c r="G101" s="159" t="s">
        <v>8</v>
      </c>
      <c r="H101" s="159" t="s">
        <v>50</v>
      </c>
      <c r="I101" s="181">
        <v>0</v>
      </c>
      <c r="J101" s="15"/>
    </row>
    <row r="102" spans="1:10" x14ac:dyDescent="0.25">
      <c r="A102" s="65" t="str">
        <f t="shared" si="1"/>
        <v>Cohort 201442339Den HaagVrouwTotaalTotaalBijstandsuitkering</v>
      </c>
      <c r="B102" s="159" t="s">
        <v>6</v>
      </c>
      <c r="C102" s="166">
        <v>42339</v>
      </c>
      <c r="D102" s="159" t="s">
        <v>7</v>
      </c>
      <c r="E102" s="159" t="s">
        <v>29</v>
      </c>
      <c r="F102" s="159" t="s">
        <v>8</v>
      </c>
      <c r="G102" s="159" t="s">
        <v>8</v>
      </c>
      <c r="H102" s="159" t="s">
        <v>51</v>
      </c>
      <c r="I102" s="181">
        <v>30</v>
      </c>
      <c r="J102" s="15"/>
    </row>
    <row r="103" spans="1:10" x14ac:dyDescent="0.25">
      <c r="A103" s="65" t="str">
        <f t="shared" si="1"/>
        <v>Cohort 201442339Den HaagVrouwTotaalTotaalGeen inkomen, schoolgaand of overig</v>
      </c>
      <c r="B103" s="159" t="s">
        <v>6</v>
      </c>
      <c r="C103" s="166">
        <v>42339</v>
      </c>
      <c r="D103" s="159" t="s">
        <v>7</v>
      </c>
      <c r="E103" s="159" t="s">
        <v>29</v>
      </c>
      <c r="F103" s="159" t="s">
        <v>8</v>
      </c>
      <c r="G103" s="159" t="s">
        <v>8</v>
      </c>
      <c r="H103" s="159" t="s">
        <v>52</v>
      </c>
      <c r="I103" s="181">
        <v>0</v>
      </c>
      <c r="J103" s="15"/>
    </row>
    <row r="104" spans="1:10" x14ac:dyDescent="0.25">
      <c r="A104" s="65" t="str">
        <f t="shared" si="1"/>
        <v>Cohort 201442339Den HaagVrouwTotaalSyriëTotaal</v>
      </c>
      <c r="B104" s="159" t="s">
        <v>6</v>
      </c>
      <c r="C104" s="166">
        <v>42339</v>
      </c>
      <c r="D104" s="159" t="s">
        <v>7</v>
      </c>
      <c r="E104" s="159" t="s">
        <v>29</v>
      </c>
      <c r="F104" s="159" t="s">
        <v>8</v>
      </c>
      <c r="G104" s="159" t="s">
        <v>23</v>
      </c>
      <c r="H104" s="159" t="s">
        <v>8</v>
      </c>
      <c r="I104" s="181">
        <v>5</v>
      </c>
      <c r="J104" s="15"/>
    </row>
    <row r="105" spans="1:10" x14ac:dyDescent="0.25">
      <c r="A105" s="65" t="str">
        <f t="shared" si="1"/>
        <v>Cohort 201442339Den HaagVrouwTotaalSyriëWerknemer of zelfstandige</v>
      </c>
      <c r="B105" s="159" t="s">
        <v>6</v>
      </c>
      <c r="C105" s="166">
        <v>42339</v>
      </c>
      <c r="D105" s="159" t="s">
        <v>7</v>
      </c>
      <c r="E105" s="159" t="s">
        <v>29</v>
      </c>
      <c r="F105" s="159" t="s">
        <v>8</v>
      </c>
      <c r="G105" s="159" t="s">
        <v>23</v>
      </c>
      <c r="H105" s="159" t="s">
        <v>50</v>
      </c>
      <c r="I105" s="181">
        <v>0</v>
      </c>
      <c r="J105" s="15"/>
    </row>
    <row r="106" spans="1:10" x14ac:dyDescent="0.25">
      <c r="A106" s="65" t="str">
        <f t="shared" si="1"/>
        <v>Cohort 201442339Den HaagVrouwTotaalSyriëBijstandsuitkering</v>
      </c>
      <c r="B106" s="159" t="s">
        <v>6</v>
      </c>
      <c r="C106" s="166">
        <v>42339</v>
      </c>
      <c r="D106" s="159" t="s">
        <v>7</v>
      </c>
      <c r="E106" s="159" t="s">
        <v>29</v>
      </c>
      <c r="F106" s="159" t="s">
        <v>8</v>
      </c>
      <c r="G106" s="159" t="s">
        <v>23</v>
      </c>
      <c r="H106" s="159" t="s">
        <v>51</v>
      </c>
      <c r="I106" s="181">
        <v>5</v>
      </c>
      <c r="J106" s="15"/>
    </row>
    <row r="107" spans="1:10" x14ac:dyDescent="0.25">
      <c r="A107" s="65" t="str">
        <f t="shared" si="1"/>
        <v>Cohort 201442339Den HaagVrouwTotaalSyriëGeen inkomen, schoolgaand of overig</v>
      </c>
      <c r="B107" s="159" t="s">
        <v>6</v>
      </c>
      <c r="C107" s="166">
        <v>42339</v>
      </c>
      <c r="D107" s="159" t="s">
        <v>7</v>
      </c>
      <c r="E107" s="159" t="s">
        <v>29</v>
      </c>
      <c r="F107" s="159" t="s">
        <v>8</v>
      </c>
      <c r="G107" s="159" t="s">
        <v>23</v>
      </c>
      <c r="H107" s="159" t="s">
        <v>52</v>
      </c>
      <c r="I107" s="181">
        <v>0</v>
      </c>
      <c r="J107" s="15"/>
    </row>
    <row r="108" spans="1:10" x14ac:dyDescent="0.25">
      <c r="A108" s="65" t="str">
        <f t="shared" si="1"/>
        <v>Cohort 201442339Den HaagVrouwTotaalEritreaTotaal</v>
      </c>
      <c r="B108" s="159" t="s">
        <v>6</v>
      </c>
      <c r="C108" s="166">
        <v>42339</v>
      </c>
      <c r="D108" s="159" t="s">
        <v>7</v>
      </c>
      <c r="E108" s="159" t="s">
        <v>29</v>
      </c>
      <c r="F108" s="159" t="s">
        <v>8</v>
      </c>
      <c r="G108" s="159" t="s">
        <v>24</v>
      </c>
      <c r="H108" s="159" t="s">
        <v>8</v>
      </c>
      <c r="I108" s="181">
        <v>0</v>
      </c>
      <c r="J108" s="15"/>
    </row>
    <row r="109" spans="1:10" x14ac:dyDescent="0.25">
      <c r="A109" s="65" t="str">
        <f t="shared" si="1"/>
        <v>Cohort 201442339Den HaagVrouwTotaalEritreaWerknemer of zelfstandige</v>
      </c>
      <c r="B109" s="159" t="s">
        <v>6</v>
      </c>
      <c r="C109" s="166">
        <v>42339</v>
      </c>
      <c r="D109" s="159" t="s">
        <v>7</v>
      </c>
      <c r="E109" s="159" t="s">
        <v>29</v>
      </c>
      <c r="F109" s="159" t="s">
        <v>8</v>
      </c>
      <c r="G109" s="159" t="s">
        <v>24</v>
      </c>
      <c r="H109" s="159" t="s">
        <v>50</v>
      </c>
      <c r="I109" s="181">
        <v>0</v>
      </c>
      <c r="J109" s="15"/>
    </row>
    <row r="110" spans="1:10" x14ac:dyDescent="0.25">
      <c r="A110" s="65" t="str">
        <f t="shared" si="1"/>
        <v>Cohort 201442339Den HaagVrouwTotaalEritreaBijstandsuitkering</v>
      </c>
      <c r="B110" s="159" t="s">
        <v>6</v>
      </c>
      <c r="C110" s="166">
        <v>42339</v>
      </c>
      <c r="D110" s="159" t="s">
        <v>7</v>
      </c>
      <c r="E110" s="159" t="s">
        <v>29</v>
      </c>
      <c r="F110" s="159" t="s">
        <v>8</v>
      </c>
      <c r="G110" s="159" t="s">
        <v>24</v>
      </c>
      <c r="H110" s="159" t="s">
        <v>51</v>
      </c>
      <c r="I110" s="181">
        <v>0</v>
      </c>
      <c r="J110" s="15"/>
    </row>
    <row r="111" spans="1:10" x14ac:dyDescent="0.25">
      <c r="A111" s="65" t="str">
        <f t="shared" si="1"/>
        <v>Cohort 201442339Den HaagVrouwTotaalEritreaGeen inkomen, schoolgaand of overig</v>
      </c>
      <c r="B111" s="159" t="s">
        <v>6</v>
      </c>
      <c r="C111" s="166">
        <v>42339</v>
      </c>
      <c r="D111" s="159" t="s">
        <v>7</v>
      </c>
      <c r="E111" s="159" t="s">
        <v>29</v>
      </c>
      <c r="F111" s="159" t="s">
        <v>8</v>
      </c>
      <c r="G111" s="159" t="s">
        <v>24</v>
      </c>
      <c r="H111" s="159" t="s">
        <v>52</v>
      </c>
      <c r="I111" s="181">
        <v>0</v>
      </c>
      <c r="J111" s="15"/>
    </row>
    <row r="112" spans="1:10" x14ac:dyDescent="0.25">
      <c r="A112" s="65" t="str">
        <f t="shared" si="1"/>
        <v>Cohort 201442339Den HaagVrouwTotaalOverigTotaal</v>
      </c>
      <c r="B112" s="159" t="s">
        <v>6</v>
      </c>
      <c r="C112" s="166">
        <v>42339</v>
      </c>
      <c r="D112" s="159" t="s">
        <v>7</v>
      </c>
      <c r="E112" s="159" t="s">
        <v>29</v>
      </c>
      <c r="F112" s="159" t="s">
        <v>8</v>
      </c>
      <c r="G112" s="159" t="s">
        <v>25</v>
      </c>
      <c r="H112" s="159" t="s">
        <v>8</v>
      </c>
      <c r="I112" s="181">
        <v>25</v>
      </c>
      <c r="J112" s="15"/>
    </row>
    <row r="113" spans="1:10" x14ac:dyDescent="0.25">
      <c r="A113" s="65" t="str">
        <f t="shared" si="1"/>
        <v>Cohort 201442339Den HaagVrouwTotaalOverigWerknemer of zelfstandige</v>
      </c>
      <c r="B113" s="159" t="s">
        <v>6</v>
      </c>
      <c r="C113" s="166">
        <v>42339</v>
      </c>
      <c r="D113" s="159" t="s">
        <v>7</v>
      </c>
      <c r="E113" s="159" t="s">
        <v>29</v>
      </c>
      <c r="F113" s="159" t="s">
        <v>8</v>
      </c>
      <c r="G113" s="159" t="s">
        <v>25</v>
      </c>
      <c r="H113" s="159" t="s">
        <v>50</v>
      </c>
      <c r="I113" s="181">
        <v>0</v>
      </c>
      <c r="J113" s="15"/>
    </row>
    <row r="114" spans="1:10" x14ac:dyDescent="0.25">
      <c r="A114" s="65" t="str">
        <f t="shared" si="1"/>
        <v>Cohort 201442339Den HaagVrouwTotaalOverigBijstandsuitkering</v>
      </c>
      <c r="B114" s="159" t="s">
        <v>6</v>
      </c>
      <c r="C114" s="166">
        <v>42339</v>
      </c>
      <c r="D114" s="159" t="s">
        <v>7</v>
      </c>
      <c r="E114" s="159" t="s">
        <v>29</v>
      </c>
      <c r="F114" s="159" t="s">
        <v>8</v>
      </c>
      <c r="G114" s="159" t="s">
        <v>25</v>
      </c>
      <c r="H114" s="159" t="s">
        <v>51</v>
      </c>
      <c r="I114" s="181">
        <v>25</v>
      </c>
      <c r="J114" s="15"/>
    </row>
    <row r="115" spans="1:10" x14ac:dyDescent="0.25">
      <c r="A115" s="65" t="str">
        <f t="shared" si="1"/>
        <v>Cohort 201442339Den HaagVrouwTotaalOverigGeen inkomen, schoolgaand of overig</v>
      </c>
      <c r="B115" s="159" t="s">
        <v>6</v>
      </c>
      <c r="C115" s="166">
        <v>42339</v>
      </c>
      <c r="D115" s="159" t="s">
        <v>7</v>
      </c>
      <c r="E115" s="159" t="s">
        <v>29</v>
      </c>
      <c r="F115" s="159" t="s">
        <v>8</v>
      </c>
      <c r="G115" s="159" t="s">
        <v>25</v>
      </c>
      <c r="H115" s="159" t="s">
        <v>52</v>
      </c>
      <c r="I115" s="181">
        <v>0</v>
      </c>
      <c r="J115" s="15"/>
    </row>
    <row r="116" spans="1:10" x14ac:dyDescent="0.25">
      <c r="A116" s="65" t="str">
        <f t="shared" si="1"/>
        <v>Cohort 201442339Den HaagVrouw18 tot 23 jaarTotaalTotaal</v>
      </c>
      <c r="B116" s="159" t="s">
        <v>6</v>
      </c>
      <c r="C116" s="166">
        <v>42339</v>
      </c>
      <c r="D116" s="159" t="s">
        <v>7</v>
      </c>
      <c r="E116" s="159" t="s">
        <v>29</v>
      </c>
      <c r="F116" s="159" t="s">
        <v>53</v>
      </c>
      <c r="G116" s="159" t="s">
        <v>8</v>
      </c>
      <c r="H116" s="159" t="s">
        <v>8</v>
      </c>
      <c r="I116" s="181">
        <v>5</v>
      </c>
      <c r="J116" s="15"/>
    </row>
    <row r="117" spans="1:10" x14ac:dyDescent="0.25">
      <c r="A117" s="65" t="str">
        <f t="shared" si="1"/>
        <v>Cohort 201442339Den HaagVrouw18 tot 23 jaarTotaalWerknemer of zelfstandige</v>
      </c>
      <c r="B117" s="159" t="s">
        <v>6</v>
      </c>
      <c r="C117" s="166">
        <v>42339</v>
      </c>
      <c r="D117" s="159" t="s">
        <v>7</v>
      </c>
      <c r="E117" s="159" t="s">
        <v>29</v>
      </c>
      <c r="F117" s="159" t="s">
        <v>53</v>
      </c>
      <c r="G117" s="159" t="s">
        <v>8</v>
      </c>
      <c r="H117" s="159" t="s">
        <v>50</v>
      </c>
      <c r="I117" s="181">
        <v>0</v>
      </c>
      <c r="J117" s="15"/>
    </row>
    <row r="118" spans="1:10" x14ac:dyDescent="0.25">
      <c r="A118" s="65" t="str">
        <f t="shared" si="1"/>
        <v>Cohort 201442339Den HaagVrouw18 tot 23 jaarTotaalBijstandsuitkering</v>
      </c>
      <c r="B118" s="159" t="s">
        <v>6</v>
      </c>
      <c r="C118" s="166">
        <v>42339</v>
      </c>
      <c r="D118" s="159" t="s">
        <v>7</v>
      </c>
      <c r="E118" s="159" t="s">
        <v>29</v>
      </c>
      <c r="F118" s="159" t="s">
        <v>53</v>
      </c>
      <c r="G118" s="159" t="s">
        <v>8</v>
      </c>
      <c r="H118" s="159" t="s">
        <v>51</v>
      </c>
      <c r="I118" s="181">
        <v>5</v>
      </c>
      <c r="J118" s="15"/>
    </row>
    <row r="119" spans="1:10" x14ac:dyDescent="0.25">
      <c r="A119" s="65" t="str">
        <f t="shared" si="1"/>
        <v>Cohort 201442339Den HaagVrouw18 tot 23 jaarTotaalGeen inkomen, schoolgaand of overig</v>
      </c>
      <c r="B119" s="159" t="s">
        <v>6</v>
      </c>
      <c r="C119" s="166">
        <v>42339</v>
      </c>
      <c r="D119" s="159" t="s">
        <v>7</v>
      </c>
      <c r="E119" s="159" t="s">
        <v>29</v>
      </c>
      <c r="F119" s="159" t="s">
        <v>53</v>
      </c>
      <c r="G119" s="159" t="s">
        <v>8</v>
      </c>
      <c r="H119" s="159" t="s">
        <v>52</v>
      </c>
      <c r="I119" s="181">
        <v>0</v>
      </c>
      <c r="J119" s="15"/>
    </row>
    <row r="120" spans="1:10" x14ac:dyDescent="0.25">
      <c r="A120" s="65" t="str">
        <f t="shared" si="1"/>
        <v>Cohort 201442339Den HaagVrouw18 tot 23 jaarSyriëTotaal</v>
      </c>
      <c r="B120" s="159" t="s">
        <v>6</v>
      </c>
      <c r="C120" s="166">
        <v>42339</v>
      </c>
      <c r="D120" s="159" t="s">
        <v>7</v>
      </c>
      <c r="E120" s="159" t="s">
        <v>29</v>
      </c>
      <c r="F120" s="159" t="s">
        <v>53</v>
      </c>
      <c r="G120" s="159" t="s">
        <v>23</v>
      </c>
      <c r="H120" s="159" t="s">
        <v>8</v>
      </c>
      <c r="I120" s="181">
        <v>0</v>
      </c>
      <c r="J120" s="15"/>
    </row>
    <row r="121" spans="1:10" x14ac:dyDescent="0.25">
      <c r="A121" s="65" t="str">
        <f t="shared" si="1"/>
        <v>Cohort 201442339Den HaagVrouw18 tot 23 jaarSyriëWerknemer of zelfstandige</v>
      </c>
      <c r="B121" s="159" t="s">
        <v>6</v>
      </c>
      <c r="C121" s="166">
        <v>42339</v>
      </c>
      <c r="D121" s="159" t="s">
        <v>7</v>
      </c>
      <c r="E121" s="159" t="s">
        <v>29</v>
      </c>
      <c r="F121" s="159" t="s">
        <v>53</v>
      </c>
      <c r="G121" s="159" t="s">
        <v>23</v>
      </c>
      <c r="H121" s="159" t="s">
        <v>50</v>
      </c>
      <c r="I121" s="181">
        <v>0</v>
      </c>
      <c r="J121" s="15"/>
    </row>
    <row r="122" spans="1:10" x14ac:dyDescent="0.25">
      <c r="A122" s="65" t="str">
        <f t="shared" si="1"/>
        <v>Cohort 201442339Den HaagVrouw18 tot 23 jaarSyriëBijstandsuitkering</v>
      </c>
      <c r="B122" s="159" t="s">
        <v>6</v>
      </c>
      <c r="C122" s="166">
        <v>42339</v>
      </c>
      <c r="D122" s="159" t="s">
        <v>7</v>
      </c>
      <c r="E122" s="159" t="s">
        <v>29</v>
      </c>
      <c r="F122" s="159" t="s">
        <v>53</v>
      </c>
      <c r="G122" s="159" t="s">
        <v>23</v>
      </c>
      <c r="H122" s="159" t="s">
        <v>51</v>
      </c>
      <c r="I122" s="181">
        <v>0</v>
      </c>
      <c r="J122" s="15"/>
    </row>
    <row r="123" spans="1:10" x14ac:dyDescent="0.25">
      <c r="A123" s="65" t="str">
        <f t="shared" si="1"/>
        <v>Cohort 201442339Den HaagVrouw18 tot 23 jaarSyriëGeen inkomen, schoolgaand of overig</v>
      </c>
      <c r="B123" s="159" t="s">
        <v>6</v>
      </c>
      <c r="C123" s="166">
        <v>42339</v>
      </c>
      <c r="D123" s="159" t="s">
        <v>7</v>
      </c>
      <c r="E123" s="159" t="s">
        <v>29</v>
      </c>
      <c r="F123" s="159" t="s">
        <v>53</v>
      </c>
      <c r="G123" s="159" t="s">
        <v>23</v>
      </c>
      <c r="H123" s="159" t="s">
        <v>52</v>
      </c>
      <c r="I123" s="181">
        <v>0</v>
      </c>
      <c r="J123" s="15"/>
    </row>
    <row r="124" spans="1:10" x14ac:dyDescent="0.25">
      <c r="A124" s="65" t="str">
        <f t="shared" si="1"/>
        <v>Cohort 201442339Den HaagVrouw18 tot 23 jaarEritreaTotaal</v>
      </c>
      <c r="B124" s="159" t="s">
        <v>6</v>
      </c>
      <c r="C124" s="166">
        <v>42339</v>
      </c>
      <c r="D124" s="159" t="s">
        <v>7</v>
      </c>
      <c r="E124" s="159" t="s">
        <v>29</v>
      </c>
      <c r="F124" s="159" t="s">
        <v>53</v>
      </c>
      <c r="G124" s="159" t="s">
        <v>24</v>
      </c>
      <c r="H124" s="159" t="s">
        <v>8</v>
      </c>
      <c r="I124" s="181">
        <v>0</v>
      </c>
      <c r="J124" s="15"/>
    </row>
    <row r="125" spans="1:10" x14ac:dyDescent="0.25">
      <c r="A125" s="65" t="str">
        <f t="shared" si="1"/>
        <v>Cohort 201442339Den HaagVrouw18 tot 23 jaarEritreaWerknemer of zelfstandige</v>
      </c>
      <c r="B125" s="159" t="s">
        <v>6</v>
      </c>
      <c r="C125" s="166">
        <v>42339</v>
      </c>
      <c r="D125" s="159" t="s">
        <v>7</v>
      </c>
      <c r="E125" s="159" t="s">
        <v>29</v>
      </c>
      <c r="F125" s="159" t="s">
        <v>53</v>
      </c>
      <c r="G125" s="159" t="s">
        <v>24</v>
      </c>
      <c r="H125" s="159" t="s">
        <v>50</v>
      </c>
      <c r="I125" s="181">
        <v>0</v>
      </c>
      <c r="J125" s="15"/>
    </row>
    <row r="126" spans="1:10" x14ac:dyDescent="0.25">
      <c r="A126" s="65" t="str">
        <f t="shared" si="1"/>
        <v>Cohort 201442339Den HaagVrouw18 tot 23 jaarEritreaBijstandsuitkering</v>
      </c>
      <c r="B126" s="159" t="s">
        <v>6</v>
      </c>
      <c r="C126" s="166">
        <v>42339</v>
      </c>
      <c r="D126" s="159" t="s">
        <v>7</v>
      </c>
      <c r="E126" s="159" t="s">
        <v>29</v>
      </c>
      <c r="F126" s="159" t="s">
        <v>53</v>
      </c>
      <c r="G126" s="159" t="s">
        <v>24</v>
      </c>
      <c r="H126" s="159" t="s">
        <v>51</v>
      </c>
      <c r="I126" s="181">
        <v>0</v>
      </c>
      <c r="J126" s="15"/>
    </row>
    <row r="127" spans="1:10" x14ac:dyDescent="0.25">
      <c r="A127" s="65" t="str">
        <f t="shared" si="1"/>
        <v>Cohort 201442339Den HaagVrouw18 tot 23 jaarEritreaGeen inkomen, schoolgaand of overig</v>
      </c>
      <c r="B127" s="159" t="s">
        <v>6</v>
      </c>
      <c r="C127" s="166">
        <v>42339</v>
      </c>
      <c r="D127" s="159" t="s">
        <v>7</v>
      </c>
      <c r="E127" s="159" t="s">
        <v>29</v>
      </c>
      <c r="F127" s="159" t="s">
        <v>53</v>
      </c>
      <c r="G127" s="159" t="s">
        <v>24</v>
      </c>
      <c r="H127" s="159" t="s">
        <v>52</v>
      </c>
      <c r="I127" s="181">
        <v>0</v>
      </c>
      <c r="J127" s="15"/>
    </row>
    <row r="128" spans="1:10" x14ac:dyDescent="0.25">
      <c r="A128" s="65" t="str">
        <f t="shared" si="1"/>
        <v>Cohort 201442339Den HaagVrouw18 tot 23 jaarOverigTotaal</v>
      </c>
      <c r="B128" s="159" t="s">
        <v>6</v>
      </c>
      <c r="C128" s="166">
        <v>42339</v>
      </c>
      <c r="D128" s="159" t="s">
        <v>7</v>
      </c>
      <c r="E128" s="159" t="s">
        <v>29</v>
      </c>
      <c r="F128" s="159" t="s">
        <v>53</v>
      </c>
      <c r="G128" s="159" t="s">
        <v>25</v>
      </c>
      <c r="H128" s="159" t="s">
        <v>8</v>
      </c>
      <c r="I128" s="181">
        <v>5</v>
      </c>
      <c r="J128" s="15"/>
    </row>
    <row r="129" spans="1:10" x14ac:dyDescent="0.25">
      <c r="A129" s="65" t="str">
        <f t="shared" si="1"/>
        <v>Cohort 201442339Den HaagVrouw18 tot 23 jaarOverigWerknemer of zelfstandige</v>
      </c>
      <c r="B129" s="159" t="s">
        <v>6</v>
      </c>
      <c r="C129" s="166">
        <v>42339</v>
      </c>
      <c r="D129" s="159" t="s">
        <v>7</v>
      </c>
      <c r="E129" s="159" t="s">
        <v>29</v>
      </c>
      <c r="F129" s="159" t="s">
        <v>53</v>
      </c>
      <c r="G129" s="159" t="s">
        <v>25</v>
      </c>
      <c r="H129" s="159" t="s">
        <v>50</v>
      </c>
      <c r="I129" s="181">
        <v>0</v>
      </c>
      <c r="J129" s="15"/>
    </row>
    <row r="130" spans="1:10" x14ac:dyDescent="0.25">
      <c r="A130" s="65" t="str">
        <f t="shared" si="1"/>
        <v>Cohort 201442339Den HaagVrouw18 tot 23 jaarOverigBijstandsuitkering</v>
      </c>
      <c r="B130" s="159" t="s">
        <v>6</v>
      </c>
      <c r="C130" s="166">
        <v>42339</v>
      </c>
      <c r="D130" s="159" t="s">
        <v>7</v>
      </c>
      <c r="E130" s="159" t="s">
        <v>29</v>
      </c>
      <c r="F130" s="159" t="s">
        <v>53</v>
      </c>
      <c r="G130" s="159" t="s">
        <v>25</v>
      </c>
      <c r="H130" s="159" t="s">
        <v>51</v>
      </c>
      <c r="I130" s="181">
        <v>5</v>
      </c>
      <c r="J130" s="15"/>
    </row>
    <row r="131" spans="1:10" x14ac:dyDescent="0.25">
      <c r="A131" s="65" t="str">
        <f t="shared" si="1"/>
        <v>Cohort 201442339Den HaagVrouw18 tot 23 jaarOverigGeen inkomen, schoolgaand of overig</v>
      </c>
      <c r="B131" s="159" t="s">
        <v>6</v>
      </c>
      <c r="C131" s="166">
        <v>42339</v>
      </c>
      <c r="D131" s="159" t="s">
        <v>7</v>
      </c>
      <c r="E131" s="159" t="s">
        <v>29</v>
      </c>
      <c r="F131" s="159" t="s">
        <v>53</v>
      </c>
      <c r="G131" s="159" t="s">
        <v>25</v>
      </c>
      <c r="H131" s="159" t="s">
        <v>52</v>
      </c>
      <c r="I131" s="181">
        <v>0</v>
      </c>
      <c r="J131" s="15"/>
    </row>
    <row r="132" spans="1:10" x14ac:dyDescent="0.25">
      <c r="A132" s="65" t="str">
        <f t="shared" si="1"/>
        <v>Cohort 201442339Den HaagVrouw23 tot 65 jaarTotaalTotaal</v>
      </c>
      <c r="B132" s="159" t="s">
        <v>6</v>
      </c>
      <c r="C132" s="166">
        <v>42339</v>
      </c>
      <c r="D132" s="159" t="s">
        <v>7</v>
      </c>
      <c r="E132" s="159" t="s">
        <v>29</v>
      </c>
      <c r="F132" s="159" t="s">
        <v>54</v>
      </c>
      <c r="G132" s="159" t="s">
        <v>8</v>
      </c>
      <c r="H132" s="159" t="s">
        <v>8</v>
      </c>
      <c r="I132" s="181">
        <v>30</v>
      </c>
      <c r="J132" s="15"/>
    </row>
    <row r="133" spans="1:10" x14ac:dyDescent="0.25">
      <c r="A133" s="65" t="str">
        <f t="shared" ref="A133:A196" si="2">B133&amp;C133&amp;D133&amp;E133&amp;F133&amp;G133&amp;H133</f>
        <v>Cohort 201442339Den HaagVrouw23 tot 65 jaarTotaalWerknemer of zelfstandige</v>
      </c>
      <c r="B133" s="159" t="s">
        <v>6</v>
      </c>
      <c r="C133" s="166">
        <v>42339</v>
      </c>
      <c r="D133" s="159" t="s">
        <v>7</v>
      </c>
      <c r="E133" s="159" t="s">
        <v>29</v>
      </c>
      <c r="F133" s="159" t="s">
        <v>54</v>
      </c>
      <c r="G133" s="159" t="s">
        <v>8</v>
      </c>
      <c r="H133" s="159" t="s">
        <v>50</v>
      </c>
      <c r="I133" s="181">
        <v>0</v>
      </c>
      <c r="J133" s="15"/>
    </row>
    <row r="134" spans="1:10" x14ac:dyDescent="0.25">
      <c r="A134" s="65" t="str">
        <f t="shared" si="2"/>
        <v>Cohort 201442339Den HaagVrouw23 tot 65 jaarTotaalBijstandsuitkering</v>
      </c>
      <c r="B134" s="159" t="s">
        <v>6</v>
      </c>
      <c r="C134" s="166">
        <v>42339</v>
      </c>
      <c r="D134" s="159" t="s">
        <v>7</v>
      </c>
      <c r="E134" s="159" t="s">
        <v>29</v>
      </c>
      <c r="F134" s="159" t="s">
        <v>54</v>
      </c>
      <c r="G134" s="159" t="s">
        <v>8</v>
      </c>
      <c r="H134" s="159" t="s">
        <v>51</v>
      </c>
      <c r="I134" s="181">
        <v>25</v>
      </c>
      <c r="J134" s="15"/>
    </row>
    <row r="135" spans="1:10" x14ac:dyDescent="0.25">
      <c r="A135" s="65" t="str">
        <f t="shared" si="2"/>
        <v>Cohort 201442339Den HaagVrouw23 tot 65 jaarTotaalGeen inkomen, schoolgaand of overig</v>
      </c>
      <c r="B135" s="159" t="s">
        <v>6</v>
      </c>
      <c r="C135" s="166">
        <v>42339</v>
      </c>
      <c r="D135" s="159" t="s">
        <v>7</v>
      </c>
      <c r="E135" s="159" t="s">
        <v>29</v>
      </c>
      <c r="F135" s="159" t="s">
        <v>54</v>
      </c>
      <c r="G135" s="159" t="s">
        <v>8</v>
      </c>
      <c r="H135" s="159" t="s">
        <v>52</v>
      </c>
      <c r="I135" s="181">
        <v>0</v>
      </c>
      <c r="J135" s="15"/>
    </row>
    <row r="136" spans="1:10" x14ac:dyDescent="0.25">
      <c r="A136" s="65" t="str">
        <f t="shared" si="2"/>
        <v>Cohort 201442339Den HaagVrouw23 tot 65 jaarSyriëTotaal</v>
      </c>
      <c r="B136" s="159" t="s">
        <v>6</v>
      </c>
      <c r="C136" s="166">
        <v>42339</v>
      </c>
      <c r="D136" s="159" t="s">
        <v>7</v>
      </c>
      <c r="E136" s="159" t="s">
        <v>29</v>
      </c>
      <c r="F136" s="159" t="s">
        <v>54</v>
      </c>
      <c r="G136" s="159" t="s">
        <v>23</v>
      </c>
      <c r="H136" s="159" t="s">
        <v>8</v>
      </c>
      <c r="I136" s="181">
        <v>5</v>
      </c>
      <c r="J136" s="15"/>
    </row>
    <row r="137" spans="1:10" x14ac:dyDescent="0.25">
      <c r="A137" s="65" t="str">
        <f t="shared" si="2"/>
        <v>Cohort 201442339Den HaagVrouw23 tot 65 jaarSyriëWerknemer of zelfstandige</v>
      </c>
      <c r="B137" s="159" t="s">
        <v>6</v>
      </c>
      <c r="C137" s="166">
        <v>42339</v>
      </c>
      <c r="D137" s="159" t="s">
        <v>7</v>
      </c>
      <c r="E137" s="159" t="s">
        <v>29</v>
      </c>
      <c r="F137" s="159" t="s">
        <v>54</v>
      </c>
      <c r="G137" s="159" t="s">
        <v>23</v>
      </c>
      <c r="H137" s="159" t="s">
        <v>50</v>
      </c>
      <c r="I137" s="181">
        <v>0</v>
      </c>
      <c r="J137" s="15"/>
    </row>
    <row r="138" spans="1:10" x14ac:dyDescent="0.25">
      <c r="A138" s="65" t="str">
        <f t="shared" si="2"/>
        <v>Cohort 201442339Den HaagVrouw23 tot 65 jaarSyriëBijstandsuitkering</v>
      </c>
      <c r="B138" s="159" t="s">
        <v>6</v>
      </c>
      <c r="C138" s="166">
        <v>42339</v>
      </c>
      <c r="D138" s="159" t="s">
        <v>7</v>
      </c>
      <c r="E138" s="159" t="s">
        <v>29</v>
      </c>
      <c r="F138" s="159" t="s">
        <v>54</v>
      </c>
      <c r="G138" s="159" t="s">
        <v>23</v>
      </c>
      <c r="H138" s="159" t="s">
        <v>51</v>
      </c>
      <c r="I138" s="181">
        <v>5</v>
      </c>
      <c r="J138" s="15"/>
    </row>
    <row r="139" spans="1:10" x14ac:dyDescent="0.25">
      <c r="A139" s="65" t="str">
        <f t="shared" si="2"/>
        <v>Cohort 201442339Den HaagVrouw23 tot 65 jaarSyriëGeen inkomen, schoolgaand of overig</v>
      </c>
      <c r="B139" s="159" t="s">
        <v>6</v>
      </c>
      <c r="C139" s="166">
        <v>42339</v>
      </c>
      <c r="D139" s="159" t="s">
        <v>7</v>
      </c>
      <c r="E139" s="159" t="s">
        <v>29</v>
      </c>
      <c r="F139" s="159" t="s">
        <v>54</v>
      </c>
      <c r="G139" s="159" t="s">
        <v>23</v>
      </c>
      <c r="H139" s="159" t="s">
        <v>52</v>
      </c>
      <c r="I139" s="181">
        <v>0</v>
      </c>
      <c r="J139" s="15"/>
    </row>
    <row r="140" spans="1:10" x14ac:dyDescent="0.25">
      <c r="A140" s="65" t="str">
        <f t="shared" si="2"/>
        <v>Cohort 201442339Den HaagVrouw23 tot 65 jaarEritreaTotaal</v>
      </c>
      <c r="B140" s="159" t="s">
        <v>6</v>
      </c>
      <c r="C140" s="166">
        <v>42339</v>
      </c>
      <c r="D140" s="159" t="s">
        <v>7</v>
      </c>
      <c r="E140" s="159" t="s">
        <v>29</v>
      </c>
      <c r="F140" s="159" t="s">
        <v>54</v>
      </c>
      <c r="G140" s="159" t="s">
        <v>24</v>
      </c>
      <c r="H140" s="159" t="s">
        <v>8</v>
      </c>
      <c r="I140" s="181">
        <v>0</v>
      </c>
      <c r="J140" s="15"/>
    </row>
    <row r="141" spans="1:10" x14ac:dyDescent="0.25">
      <c r="A141" s="65" t="str">
        <f t="shared" si="2"/>
        <v>Cohort 201442339Den HaagVrouw23 tot 65 jaarEritreaWerknemer of zelfstandige</v>
      </c>
      <c r="B141" s="159" t="s">
        <v>6</v>
      </c>
      <c r="C141" s="166">
        <v>42339</v>
      </c>
      <c r="D141" s="159" t="s">
        <v>7</v>
      </c>
      <c r="E141" s="159" t="s">
        <v>29</v>
      </c>
      <c r="F141" s="159" t="s">
        <v>54</v>
      </c>
      <c r="G141" s="159" t="s">
        <v>24</v>
      </c>
      <c r="H141" s="159" t="s">
        <v>50</v>
      </c>
      <c r="I141" s="181">
        <v>0</v>
      </c>
      <c r="J141" s="15"/>
    </row>
    <row r="142" spans="1:10" x14ac:dyDescent="0.25">
      <c r="A142" s="65" t="str">
        <f t="shared" si="2"/>
        <v>Cohort 201442339Den HaagVrouw23 tot 65 jaarEritreaBijstandsuitkering</v>
      </c>
      <c r="B142" s="159" t="s">
        <v>6</v>
      </c>
      <c r="C142" s="166">
        <v>42339</v>
      </c>
      <c r="D142" s="159" t="s">
        <v>7</v>
      </c>
      <c r="E142" s="159" t="s">
        <v>29</v>
      </c>
      <c r="F142" s="159" t="s">
        <v>54</v>
      </c>
      <c r="G142" s="159" t="s">
        <v>24</v>
      </c>
      <c r="H142" s="159" t="s">
        <v>51</v>
      </c>
      <c r="I142" s="181">
        <v>0</v>
      </c>
      <c r="J142" s="15"/>
    </row>
    <row r="143" spans="1:10" x14ac:dyDescent="0.25">
      <c r="A143" s="65" t="str">
        <f t="shared" si="2"/>
        <v>Cohort 201442339Den HaagVrouw23 tot 65 jaarEritreaGeen inkomen, schoolgaand of overig</v>
      </c>
      <c r="B143" s="159" t="s">
        <v>6</v>
      </c>
      <c r="C143" s="166">
        <v>42339</v>
      </c>
      <c r="D143" s="159" t="s">
        <v>7</v>
      </c>
      <c r="E143" s="159" t="s">
        <v>29</v>
      </c>
      <c r="F143" s="159" t="s">
        <v>54</v>
      </c>
      <c r="G143" s="159" t="s">
        <v>24</v>
      </c>
      <c r="H143" s="159" t="s">
        <v>52</v>
      </c>
      <c r="I143" s="181">
        <v>0</v>
      </c>
      <c r="J143" s="15"/>
    </row>
    <row r="144" spans="1:10" x14ac:dyDescent="0.25">
      <c r="A144" s="65" t="str">
        <f t="shared" si="2"/>
        <v>Cohort 201442339Den HaagVrouw23 tot 65 jaarOverigTotaal</v>
      </c>
      <c r="B144" s="159" t="s">
        <v>6</v>
      </c>
      <c r="C144" s="166">
        <v>42339</v>
      </c>
      <c r="D144" s="159" t="s">
        <v>7</v>
      </c>
      <c r="E144" s="159" t="s">
        <v>29</v>
      </c>
      <c r="F144" s="159" t="s">
        <v>54</v>
      </c>
      <c r="G144" s="159" t="s">
        <v>25</v>
      </c>
      <c r="H144" s="159" t="s">
        <v>8</v>
      </c>
      <c r="I144" s="181">
        <v>25</v>
      </c>
      <c r="J144" s="15"/>
    </row>
    <row r="145" spans="1:10" x14ac:dyDescent="0.25">
      <c r="A145" s="65" t="str">
        <f t="shared" si="2"/>
        <v>Cohort 201442339Den HaagVrouw23 tot 65 jaarOverigWerknemer of zelfstandige</v>
      </c>
      <c r="B145" s="159" t="s">
        <v>6</v>
      </c>
      <c r="C145" s="166">
        <v>42339</v>
      </c>
      <c r="D145" s="159" t="s">
        <v>7</v>
      </c>
      <c r="E145" s="159" t="s">
        <v>29</v>
      </c>
      <c r="F145" s="159" t="s">
        <v>54</v>
      </c>
      <c r="G145" s="159" t="s">
        <v>25</v>
      </c>
      <c r="H145" s="159" t="s">
        <v>50</v>
      </c>
      <c r="I145" s="181">
        <v>0</v>
      </c>
      <c r="J145" s="15"/>
    </row>
    <row r="146" spans="1:10" x14ac:dyDescent="0.25">
      <c r="A146" s="65" t="str">
        <f t="shared" si="2"/>
        <v>Cohort 201442339Den HaagVrouw23 tot 65 jaarOverigBijstandsuitkering</v>
      </c>
      <c r="B146" s="159" t="s">
        <v>6</v>
      </c>
      <c r="C146" s="166">
        <v>42339</v>
      </c>
      <c r="D146" s="159" t="s">
        <v>7</v>
      </c>
      <c r="E146" s="159" t="s">
        <v>29</v>
      </c>
      <c r="F146" s="159" t="s">
        <v>54</v>
      </c>
      <c r="G146" s="159" t="s">
        <v>25</v>
      </c>
      <c r="H146" s="159" t="s">
        <v>51</v>
      </c>
      <c r="I146" s="181">
        <v>20</v>
      </c>
      <c r="J146" s="15"/>
    </row>
    <row r="147" spans="1:10" x14ac:dyDescent="0.25">
      <c r="A147" s="65" t="str">
        <f t="shared" si="2"/>
        <v>Cohort 201442339Den HaagVrouw23 tot 65 jaarOverigGeen inkomen, schoolgaand of overig</v>
      </c>
      <c r="B147" s="159" t="s">
        <v>6</v>
      </c>
      <c r="C147" s="166">
        <v>42339</v>
      </c>
      <c r="D147" s="159" t="s">
        <v>7</v>
      </c>
      <c r="E147" s="159" t="s">
        <v>29</v>
      </c>
      <c r="F147" s="159" t="s">
        <v>54</v>
      </c>
      <c r="G147" s="159" t="s">
        <v>25</v>
      </c>
      <c r="H147" s="159" t="s">
        <v>52</v>
      </c>
      <c r="I147" s="181">
        <v>0</v>
      </c>
      <c r="J147" s="15"/>
    </row>
    <row r="148" spans="1:10" x14ac:dyDescent="0.25">
      <c r="A148" s="65" t="str">
        <f t="shared" si="2"/>
        <v>Cohort 201442339G4 (exclusief Den Haag)TotaalTotaalTotaalTotaal</v>
      </c>
      <c r="B148" s="159" t="s">
        <v>6</v>
      </c>
      <c r="C148" s="166">
        <v>42339</v>
      </c>
      <c r="D148" s="159" t="s">
        <v>15</v>
      </c>
      <c r="E148" s="159" t="s">
        <v>8</v>
      </c>
      <c r="F148" s="159" t="s">
        <v>8</v>
      </c>
      <c r="G148" s="159" t="s">
        <v>8</v>
      </c>
      <c r="H148" s="159" t="s">
        <v>8</v>
      </c>
      <c r="I148" s="181">
        <v>320</v>
      </c>
      <c r="J148" s="15"/>
    </row>
    <row r="149" spans="1:10" x14ac:dyDescent="0.25">
      <c r="A149" s="65" t="str">
        <f t="shared" si="2"/>
        <v>Cohort 201442339G4 (exclusief Den Haag)TotaalTotaalTotaalWerknemer of zelfstandige</v>
      </c>
      <c r="B149" s="159" t="s">
        <v>6</v>
      </c>
      <c r="C149" s="166">
        <v>42339</v>
      </c>
      <c r="D149" s="159" t="s">
        <v>15</v>
      </c>
      <c r="E149" s="159" t="s">
        <v>8</v>
      </c>
      <c r="F149" s="159" t="s">
        <v>8</v>
      </c>
      <c r="G149" s="159" t="s">
        <v>8</v>
      </c>
      <c r="H149" s="159" t="s">
        <v>50</v>
      </c>
      <c r="I149" s="181">
        <v>10</v>
      </c>
      <c r="J149" s="15"/>
    </row>
    <row r="150" spans="1:10" x14ac:dyDescent="0.25">
      <c r="A150" s="65" t="str">
        <f t="shared" si="2"/>
        <v>Cohort 201442339G4 (exclusief Den Haag)TotaalTotaalTotaalBijstandsuitkering</v>
      </c>
      <c r="B150" s="159" t="s">
        <v>6</v>
      </c>
      <c r="C150" s="166">
        <v>42339</v>
      </c>
      <c r="D150" s="159" t="s">
        <v>15</v>
      </c>
      <c r="E150" s="159" t="s">
        <v>8</v>
      </c>
      <c r="F150" s="159" t="s">
        <v>8</v>
      </c>
      <c r="G150" s="159" t="s">
        <v>8</v>
      </c>
      <c r="H150" s="159" t="s">
        <v>51</v>
      </c>
      <c r="I150" s="181">
        <v>290</v>
      </c>
      <c r="J150" s="15"/>
    </row>
    <row r="151" spans="1:10" x14ac:dyDescent="0.25">
      <c r="A151" s="65" t="str">
        <f t="shared" si="2"/>
        <v>Cohort 201442339G4 (exclusief Den Haag)TotaalTotaalTotaalGeen inkomen, schoolgaand of overig</v>
      </c>
      <c r="B151" s="159" t="s">
        <v>6</v>
      </c>
      <c r="C151" s="166">
        <v>42339</v>
      </c>
      <c r="D151" s="159" t="s">
        <v>15</v>
      </c>
      <c r="E151" s="159" t="s">
        <v>8</v>
      </c>
      <c r="F151" s="159" t="s">
        <v>8</v>
      </c>
      <c r="G151" s="159" t="s">
        <v>8</v>
      </c>
      <c r="H151" s="159" t="s">
        <v>52</v>
      </c>
      <c r="I151" s="181">
        <v>20</v>
      </c>
      <c r="J151" s="15"/>
    </row>
    <row r="152" spans="1:10" x14ac:dyDescent="0.25">
      <c r="A152" s="65" t="str">
        <f t="shared" si="2"/>
        <v>Cohort 201442339G4 (exclusief Den Haag)TotaalTotaalSyriëTotaal</v>
      </c>
      <c r="B152" s="159" t="s">
        <v>6</v>
      </c>
      <c r="C152" s="166">
        <v>42339</v>
      </c>
      <c r="D152" s="159" t="s">
        <v>15</v>
      </c>
      <c r="E152" s="159" t="s">
        <v>8</v>
      </c>
      <c r="F152" s="159" t="s">
        <v>8</v>
      </c>
      <c r="G152" s="159" t="s">
        <v>23</v>
      </c>
      <c r="H152" s="159" t="s">
        <v>8</v>
      </c>
      <c r="I152" s="181">
        <v>85</v>
      </c>
      <c r="J152" s="15"/>
    </row>
    <row r="153" spans="1:10" x14ac:dyDescent="0.25">
      <c r="A153" s="65" t="str">
        <f t="shared" si="2"/>
        <v>Cohort 201442339G4 (exclusief Den Haag)TotaalTotaalSyriëWerknemer of zelfstandige</v>
      </c>
      <c r="B153" s="159" t="s">
        <v>6</v>
      </c>
      <c r="C153" s="166">
        <v>42339</v>
      </c>
      <c r="D153" s="159" t="s">
        <v>15</v>
      </c>
      <c r="E153" s="159" t="s">
        <v>8</v>
      </c>
      <c r="F153" s="159" t="s">
        <v>8</v>
      </c>
      <c r="G153" s="159" t="s">
        <v>23</v>
      </c>
      <c r="H153" s="159" t="s">
        <v>50</v>
      </c>
      <c r="I153" s="181">
        <v>0</v>
      </c>
      <c r="J153" s="15"/>
    </row>
    <row r="154" spans="1:10" x14ac:dyDescent="0.25">
      <c r="A154" s="65" t="str">
        <f t="shared" si="2"/>
        <v>Cohort 201442339G4 (exclusief Den Haag)TotaalTotaalSyriëBijstandsuitkering</v>
      </c>
      <c r="B154" s="159" t="s">
        <v>6</v>
      </c>
      <c r="C154" s="166">
        <v>42339</v>
      </c>
      <c r="D154" s="159" t="s">
        <v>15</v>
      </c>
      <c r="E154" s="159" t="s">
        <v>8</v>
      </c>
      <c r="F154" s="159" t="s">
        <v>8</v>
      </c>
      <c r="G154" s="159" t="s">
        <v>23</v>
      </c>
      <c r="H154" s="159" t="s">
        <v>51</v>
      </c>
      <c r="I154" s="181">
        <v>80</v>
      </c>
      <c r="J154" s="15"/>
    </row>
    <row r="155" spans="1:10" x14ac:dyDescent="0.25">
      <c r="A155" s="65" t="str">
        <f t="shared" si="2"/>
        <v>Cohort 201442339G4 (exclusief Den Haag)TotaalTotaalSyriëGeen inkomen, schoolgaand of overig</v>
      </c>
      <c r="B155" s="159" t="s">
        <v>6</v>
      </c>
      <c r="C155" s="166">
        <v>42339</v>
      </c>
      <c r="D155" s="159" t="s">
        <v>15</v>
      </c>
      <c r="E155" s="159" t="s">
        <v>8</v>
      </c>
      <c r="F155" s="159" t="s">
        <v>8</v>
      </c>
      <c r="G155" s="159" t="s">
        <v>23</v>
      </c>
      <c r="H155" s="159" t="s">
        <v>52</v>
      </c>
      <c r="I155" s="181">
        <v>5</v>
      </c>
      <c r="J155" s="15"/>
    </row>
    <row r="156" spans="1:10" x14ac:dyDescent="0.25">
      <c r="A156" s="65" t="str">
        <f t="shared" si="2"/>
        <v>Cohort 201442339G4 (exclusief Den Haag)TotaalTotaalEritreaTotaal</v>
      </c>
      <c r="B156" s="159" t="s">
        <v>6</v>
      </c>
      <c r="C156" s="166">
        <v>42339</v>
      </c>
      <c r="D156" s="159" t="s">
        <v>15</v>
      </c>
      <c r="E156" s="159" t="s">
        <v>8</v>
      </c>
      <c r="F156" s="159" t="s">
        <v>8</v>
      </c>
      <c r="G156" s="159" t="s">
        <v>24</v>
      </c>
      <c r="H156" s="159" t="s">
        <v>8</v>
      </c>
      <c r="I156" s="181">
        <v>35</v>
      </c>
      <c r="J156" s="15"/>
    </row>
    <row r="157" spans="1:10" x14ac:dyDescent="0.25">
      <c r="A157" s="65" t="str">
        <f t="shared" si="2"/>
        <v>Cohort 201442339G4 (exclusief Den Haag)TotaalTotaalEritreaWerknemer of zelfstandige</v>
      </c>
      <c r="B157" s="159" t="s">
        <v>6</v>
      </c>
      <c r="C157" s="166">
        <v>42339</v>
      </c>
      <c r="D157" s="159" t="s">
        <v>15</v>
      </c>
      <c r="E157" s="159" t="s">
        <v>8</v>
      </c>
      <c r="F157" s="159" t="s">
        <v>8</v>
      </c>
      <c r="G157" s="159" t="s">
        <v>24</v>
      </c>
      <c r="H157" s="159" t="s">
        <v>50</v>
      </c>
      <c r="I157" s="181">
        <v>0</v>
      </c>
      <c r="J157" s="15"/>
    </row>
    <row r="158" spans="1:10" x14ac:dyDescent="0.25">
      <c r="A158" s="65" t="str">
        <f t="shared" si="2"/>
        <v>Cohort 201442339G4 (exclusief Den Haag)TotaalTotaalEritreaBijstandsuitkering</v>
      </c>
      <c r="B158" s="159" t="s">
        <v>6</v>
      </c>
      <c r="C158" s="166">
        <v>42339</v>
      </c>
      <c r="D158" s="159" t="s">
        <v>15</v>
      </c>
      <c r="E158" s="159" t="s">
        <v>8</v>
      </c>
      <c r="F158" s="159" t="s">
        <v>8</v>
      </c>
      <c r="G158" s="159" t="s">
        <v>24</v>
      </c>
      <c r="H158" s="159" t="s">
        <v>51</v>
      </c>
      <c r="I158" s="181">
        <v>35</v>
      </c>
      <c r="J158" s="15"/>
    </row>
    <row r="159" spans="1:10" x14ac:dyDescent="0.25">
      <c r="A159" s="65" t="str">
        <f t="shared" si="2"/>
        <v>Cohort 201442339G4 (exclusief Den Haag)TotaalTotaalEritreaGeen inkomen, schoolgaand of overig</v>
      </c>
      <c r="B159" s="159" t="s">
        <v>6</v>
      </c>
      <c r="C159" s="166">
        <v>42339</v>
      </c>
      <c r="D159" s="159" t="s">
        <v>15</v>
      </c>
      <c r="E159" s="159" t="s">
        <v>8</v>
      </c>
      <c r="F159" s="159" t="s">
        <v>8</v>
      </c>
      <c r="G159" s="159" t="s">
        <v>24</v>
      </c>
      <c r="H159" s="159" t="s">
        <v>52</v>
      </c>
      <c r="I159" s="181">
        <v>0</v>
      </c>
      <c r="J159" s="15"/>
    </row>
    <row r="160" spans="1:10" x14ac:dyDescent="0.25">
      <c r="A160" s="65" t="str">
        <f t="shared" si="2"/>
        <v>Cohort 201442339G4 (exclusief Den Haag)TotaalTotaalOverigTotaal</v>
      </c>
      <c r="B160" s="159" t="s">
        <v>6</v>
      </c>
      <c r="C160" s="166">
        <v>42339</v>
      </c>
      <c r="D160" s="159" t="s">
        <v>15</v>
      </c>
      <c r="E160" s="159" t="s">
        <v>8</v>
      </c>
      <c r="F160" s="159" t="s">
        <v>8</v>
      </c>
      <c r="G160" s="159" t="s">
        <v>25</v>
      </c>
      <c r="H160" s="159" t="s">
        <v>8</v>
      </c>
      <c r="I160" s="181">
        <v>195</v>
      </c>
      <c r="J160" s="15"/>
    </row>
    <row r="161" spans="1:10" x14ac:dyDescent="0.25">
      <c r="A161" s="65" t="str">
        <f t="shared" si="2"/>
        <v>Cohort 201442339G4 (exclusief Den Haag)TotaalTotaalOverigWerknemer of zelfstandige</v>
      </c>
      <c r="B161" s="159" t="s">
        <v>6</v>
      </c>
      <c r="C161" s="166">
        <v>42339</v>
      </c>
      <c r="D161" s="159" t="s">
        <v>15</v>
      </c>
      <c r="E161" s="159" t="s">
        <v>8</v>
      </c>
      <c r="F161" s="159" t="s">
        <v>8</v>
      </c>
      <c r="G161" s="159" t="s">
        <v>25</v>
      </c>
      <c r="H161" s="159" t="s">
        <v>50</v>
      </c>
      <c r="I161" s="181">
        <v>10</v>
      </c>
      <c r="J161" s="15"/>
    </row>
    <row r="162" spans="1:10" x14ac:dyDescent="0.25">
      <c r="A162" s="65" t="str">
        <f t="shared" si="2"/>
        <v>Cohort 201442339G4 (exclusief Den Haag)TotaalTotaalOverigBijstandsuitkering</v>
      </c>
      <c r="B162" s="159" t="s">
        <v>6</v>
      </c>
      <c r="C162" s="166">
        <v>42339</v>
      </c>
      <c r="D162" s="159" t="s">
        <v>15</v>
      </c>
      <c r="E162" s="159" t="s">
        <v>8</v>
      </c>
      <c r="F162" s="159" t="s">
        <v>8</v>
      </c>
      <c r="G162" s="159" t="s">
        <v>25</v>
      </c>
      <c r="H162" s="159" t="s">
        <v>51</v>
      </c>
      <c r="I162" s="181">
        <v>175</v>
      </c>
      <c r="J162" s="15"/>
    </row>
    <row r="163" spans="1:10" x14ac:dyDescent="0.25">
      <c r="A163" s="65" t="str">
        <f t="shared" si="2"/>
        <v>Cohort 201442339G4 (exclusief Den Haag)TotaalTotaalOverigGeen inkomen, schoolgaand of overig</v>
      </c>
      <c r="B163" s="159" t="s">
        <v>6</v>
      </c>
      <c r="C163" s="166">
        <v>42339</v>
      </c>
      <c r="D163" s="159" t="s">
        <v>15</v>
      </c>
      <c r="E163" s="159" t="s">
        <v>8</v>
      </c>
      <c r="F163" s="159" t="s">
        <v>8</v>
      </c>
      <c r="G163" s="159" t="s">
        <v>25</v>
      </c>
      <c r="H163" s="159" t="s">
        <v>52</v>
      </c>
      <c r="I163" s="181">
        <v>15</v>
      </c>
      <c r="J163" s="15"/>
    </row>
    <row r="164" spans="1:10" x14ac:dyDescent="0.25">
      <c r="A164" s="65" t="str">
        <f t="shared" si="2"/>
        <v>Cohort 201442339G4 (exclusief Den Haag)Totaal18 tot 23 jaarTotaalTotaal</v>
      </c>
      <c r="B164" s="159" t="s">
        <v>6</v>
      </c>
      <c r="C164" s="166">
        <v>42339</v>
      </c>
      <c r="D164" s="159" t="s">
        <v>15</v>
      </c>
      <c r="E164" s="159" t="s">
        <v>8</v>
      </c>
      <c r="F164" s="159" t="s">
        <v>53</v>
      </c>
      <c r="G164" s="159" t="s">
        <v>8</v>
      </c>
      <c r="H164" s="159" t="s">
        <v>8</v>
      </c>
      <c r="I164" s="181">
        <v>30</v>
      </c>
      <c r="J164" s="15"/>
    </row>
    <row r="165" spans="1:10" x14ac:dyDescent="0.25">
      <c r="A165" s="65" t="str">
        <f t="shared" si="2"/>
        <v>Cohort 201442339G4 (exclusief Den Haag)Totaal18 tot 23 jaarTotaalWerknemer of zelfstandige</v>
      </c>
      <c r="B165" s="159" t="s">
        <v>6</v>
      </c>
      <c r="C165" s="166">
        <v>42339</v>
      </c>
      <c r="D165" s="159" t="s">
        <v>15</v>
      </c>
      <c r="E165" s="159" t="s">
        <v>8</v>
      </c>
      <c r="F165" s="159" t="s">
        <v>53</v>
      </c>
      <c r="G165" s="159" t="s">
        <v>8</v>
      </c>
      <c r="H165" s="159" t="s">
        <v>50</v>
      </c>
      <c r="I165" s="181">
        <v>0</v>
      </c>
      <c r="J165" s="15"/>
    </row>
    <row r="166" spans="1:10" x14ac:dyDescent="0.25">
      <c r="A166" s="65" t="str">
        <f t="shared" si="2"/>
        <v>Cohort 201442339G4 (exclusief Den Haag)Totaal18 tot 23 jaarTotaalBijstandsuitkering</v>
      </c>
      <c r="B166" s="159" t="s">
        <v>6</v>
      </c>
      <c r="C166" s="166">
        <v>42339</v>
      </c>
      <c r="D166" s="159" t="s">
        <v>15</v>
      </c>
      <c r="E166" s="159" t="s">
        <v>8</v>
      </c>
      <c r="F166" s="159" t="s">
        <v>53</v>
      </c>
      <c r="G166" s="159" t="s">
        <v>8</v>
      </c>
      <c r="H166" s="159" t="s">
        <v>51</v>
      </c>
      <c r="I166" s="181">
        <v>25</v>
      </c>
      <c r="J166" s="15"/>
    </row>
    <row r="167" spans="1:10" x14ac:dyDescent="0.25">
      <c r="A167" s="65" t="str">
        <f t="shared" si="2"/>
        <v>Cohort 201442339G4 (exclusief Den Haag)Totaal18 tot 23 jaarTotaalGeen inkomen, schoolgaand of overig</v>
      </c>
      <c r="B167" s="159" t="s">
        <v>6</v>
      </c>
      <c r="C167" s="166">
        <v>42339</v>
      </c>
      <c r="D167" s="159" t="s">
        <v>15</v>
      </c>
      <c r="E167" s="159" t="s">
        <v>8</v>
      </c>
      <c r="F167" s="159" t="s">
        <v>53</v>
      </c>
      <c r="G167" s="159" t="s">
        <v>8</v>
      </c>
      <c r="H167" s="159" t="s">
        <v>52</v>
      </c>
      <c r="I167" s="181">
        <v>5</v>
      </c>
      <c r="J167" s="15"/>
    </row>
    <row r="168" spans="1:10" x14ac:dyDescent="0.25">
      <c r="A168" s="65" t="str">
        <f t="shared" si="2"/>
        <v>Cohort 201442339G4 (exclusief Den Haag)Totaal18 tot 23 jaarSyriëTotaal</v>
      </c>
      <c r="B168" s="159" t="s">
        <v>6</v>
      </c>
      <c r="C168" s="166">
        <v>42339</v>
      </c>
      <c r="D168" s="159" t="s">
        <v>15</v>
      </c>
      <c r="E168" s="159" t="s">
        <v>8</v>
      </c>
      <c r="F168" s="159" t="s">
        <v>53</v>
      </c>
      <c r="G168" s="159" t="s">
        <v>23</v>
      </c>
      <c r="H168" s="159" t="s">
        <v>8</v>
      </c>
      <c r="I168" s="181">
        <v>10</v>
      </c>
      <c r="J168" s="15"/>
    </row>
    <row r="169" spans="1:10" x14ac:dyDescent="0.25">
      <c r="A169" s="65" t="str">
        <f t="shared" si="2"/>
        <v>Cohort 201442339G4 (exclusief Den Haag)Totaal18 tot 23 jaarSyriëWerknemer of zelfstandige</v>
      </c>
      <c r="B169" s="159" t="s">
        <v>6</v>
      </c>
      <c r="C169" s="166">
        <v>42339</v>
      </c>
      <c r="D169" s="159" t="s">
        <v>15</v>
      </c>
      <c r="E169" s="159" t="s">
        <v>8</v>
      </c>
      <c r="F169" s="159" t="s">
        <v>53</v>
      </c>
      <c r="G169" s="159" t="s">
        <v>23</v>
      </c>
      <c r="H169" s="159" t="s">
        <v>50</v>
      </c>
      <c r="I169" s="181">
        <v>0</v>
      </c>
      <c r="J169" s="15"/>
    </row>
    <row r="170" spans="1:10" x14ac:dyDescent="0.25">
      <c r="A170" s="65" t="str">
        <f t="shared" si="2"/>
        <v>Cohort 201442339G4 (exclusief Den Haag)Totaal18 tot 23 jaarSyriëBijstandsuitkering</v>
      </c>
      <c r="B170" s="159" t="s">
        <v>6</v>
      </c>
      <c r="C170" s="166">
        <v>42339</v>
      </c>
      <c r="D170" s="159" t="s">
        <v>15</v>
      </c>
      <c r="E170" s="159" t="s">
        <v>8</v>
      </c>
      <c r="F170" s="159" t="s">
        <v>53</v>
      </c>
      <c r="G170" s="159" t="s">
        <v>23</v>
      </c>
      <c r="H170" s="159" t="s">
        <v>51</v>
      </c>
      <c r="I170" s="181">
        <v>10</v>
      </c>
      <c r="J170" s="15"/>
    </row>
    <row r="171" spans="1:10" x14ac:dyDescent="0.25">
      <c r="A171" s="65" t="str">
        <f t="shared" si="2"/>
        <v>Cohort 201442339G4 (exclusief Den Haag)Totaal18 tot 23 jaarSyriëGeen inkomen, schoolgaand of overig</v>
      </c>
      <c r="B171" s="159" t="s">
        <v>6</v>
      </c>
      <c r="C171" s="166">
        <v>42339</v>
      </c>
      <c r="D171" s="159" t="s">
        <v>15</v>
      </c>
      <c r="E171" s="159" t="s">
        <v>8</v>
      </c>
      <c r="F171" s="159" t="s">
        <v>53</v>
      </c>
      <c r="G171" s="159" t="s">
        <v>23</v>
      </c>
      <c r="H171" s="159" t="s">
        <v>52</v>
      </c>
      <c r="I171" s="181">
        <v>0</v>
      </c>
      <c r="J171" s="15"/>
    </row>
    <row r="172" spans="1:10" x14ac:dyDescent="0.25">
      <c r="A172" s="65" t="str">
        <f t="shared" si="2"/>
        <v>Cohort 201442339G4 (exclusief Den Haag)Totaal18 tot 23 jaarEritreaTotaal</v>
      </c>
      <c r="B172" s="159" t="s">
        <v>6</v>
      </c>
      <c r="C172" s="166">
        <v>42339</v>
      </c>
      <c r="D172" s="159" t="s">
        <v>15</v>
      </c>
      <c r="E172" s="159" t="s">
        <v>8</v>
      </c>
      <c r="F172" s="159" t="s">
        <v>53</v>
      </c>
      <c r="G172" s="159" t="s">
        <v>24</v>
      </c>
      <c r="H172" s="159" t="s">
        <v>8</v>
      </c>
      <c r="I172" s="181">
        <v>5</v>
      </c>
      <c r="J172" s="15"/>
    </row>
    <row r="173" spans="1:10" x14ac:dyDescent="0.25">
      <c r="A173" s="65" t="str">
        <f t="shared" si="2"/>
        <v>Cohort 201442339G4 (exclusief Den Haag)Totaal18 tot 23 jaarEritreaWerknemer of zelfstandige</v>
      </c>
      <c r="B173" s="159" t="s">
        <v>6</v>
      </c>
      <c r="C173" s="166">
        <v>42339</v>
      </c>
      <c r="D173" s="159" t="s">
        <v>15</v>
      </c>
      <c r="E173" s="159" t="s">
        <v>8</v>
      </c>
      <c r="F173" s="159" t="s">
        <v>53</v>
      </c>
      <c r="G173" s="159" t="s">
        <v>24</v>
      </c>
      <c r="H173" s="159" t="s">
        <v>50</v>
      </c>
      <c r="I173" s="181">
        <v>0</v>
      </c>
      <c r="J173" s="15"/>
    </row>
    <row r="174" spans="1:10" x14ac:dyDescent="0.25">
      <c r="A174" s="65" t="str">
        <f t="shared" si="2"/>
        <v>Cohort 201442339G4 (exclusief Den Haag)Totaal18 tot 23 jaarEritreaBijstandsuitkering</v>
      </c>
      <c r="B174" s="159" t="s">
        <v>6</v>
      </c>
      <c r="C174" s="166">
        <v>42339</v>
      </c>
      <c r="D174" s="159" t="s">
        <v>15</v>
      </c>
      <c r="E174" s="159" t="s">
        <v>8</v>
      </c>
      <c r="F174" s="159" t="s">
        <v>53</v>
      </c>
      <c r="G174" s="159" t="s">
        <v>24</v>
      </c>
      <c r="H174" s="159" t="s">
        <v>51</v>
      </c>
      <c r="I174" s="181">
        <v>5</v>
      </c>
      <c r="J174" s="15"/>
    </row>
    <row r="175" spans="1:10" x14ac:dyDescent="0.25">
      <c r="A175" s="65" t="str">
        <f t="shared" si="2"/>
        <v>Cohort 201442339G4 (exclusief Den Haag)Totaal18 tot 23 jaarEritreaGeen inkomen, schoolgaand of overig</v>
      </c>
      <c r="B175" s="159" t="s">
        <v>6</v>
      </c>
      <c r="C175" s="166">
        <v>42339</v>
      </c>
      <c r="D175" s="159" t="s">
        <v>15</v>
      </c>
      <c r="E175" s="159" t="s">
        <v>8</v>
      </c>
      <c r="F175" s="159" t="s">
        <v>53</v>
      </c>
      <c r="G175" s="159" t="s">
        <v>24</v>
      </c>
      <c r="H175" s="159" t="s">
        <v>52</v>
      </c>
      <c r="I175" s="181">
        <v>0</v>
      </c>
      <c r="J175" s="15"/>
    </row>
    <row r="176" spans="1:10" x14ac:dyDescent="0.25">
      <c r="A176" s="65" t="str">
        <f t="shared" si="2"/>
        <v>Cohort 201442339G4 (exclusief Den Haag)Totaal18 tot 23 jaarOverigTotaal</v>
      </c>
      <c r="B176" s="159" t="s">
        <v>6</v>
      </c>
      <c r="C176" s="166">
        <v>42339</v>
      </c>
      <c r="D176" s="159" t="s">
        <v>15</v>
      </c>
      <c r="E176" s="159" t="s">
        <v>8</v>
      </c>
      <c r="F176" s="159" t="s">
        <v>53</v>
      </c>
      <c r="G176" s="159" t="s">
        <v>25</v>
      </c>
      <c r="H176" s="159" t="s">
        <v>8</v>
      </c>
      <c r="I176" s="181">
        <v>15</v>
      </c>
      <c r="J176" s="15"/>
    </row>
    <row r="177" spans="1:10" x14ac:dyDescent="0.25">
      <c r="A177" s="65" t="str">
        <f t="shared" si="2"/>
        <v>Cohort 201442339G4 (exclusief Den Haag)Totaal18 tot 23 jaarOverigWerknemer of zelfstandige</v>
      </c>
      <c r="B177" s="159" t="s">
        <v>6</v>
      </c>
      <c r="C177" s="166">
        <v>42339</v>
      </c>
      <c r="D177" s="159" t="s">
        <v>15</v>
      </c>
      <c r="E177" s="159" t="s">
        <v>8</v>
      </c>
      <c r="F177" s="159" t="s">
        <v>53</v>
      </c>
      <c r="G177" s="159" t="s">
        <v>25</v>
      </c>
      <c r="H177" s="159" t="s">
        <v>50</v>
      </c>
      <c r="I177" s="181">
        <v>0</v>
      </c>
      <c r="J177" s="15"/>
    </row>
    <row r="178" spans="1:10" x14ac:dyDescent="0.25">
      <c r="A178" s="65" t="str">
        <f t="shared" si="2"/>
        <v>Cohort 201442339G4 (exclusief Den Haag)Totaal18 tot 23 jaarOverigBijstandsuitkering</v>
      </c>
      <c r="B178" s="159" t="s">
        <v>6</v>
      </c>
      <c r="C178" s="166">
        <v>42339</v>
      </c>
      <c r="D178" s="159" t="s">
        <v>15</v>
      </c>
      <c r="E178" s="159" t="s">
        <v>8</v>
      </c>
      <c r="F178" s="159" t="s">
        <v>53</v>
      </c>
      <c r="G178" s="159" t="s">
        <v>25</v>
      </c>
      <c r="H178" s="159" t="s">
        <v>51</v>
      </c>
      <c r="I178" s="181">
        <v>10</v>
      </c>
      <c r="J178" s="15"/>
    </row>
    <row r="179" spans="1:10" x14ac:dyDescent="0.25">
      <c r="A179" s="65" t="str">
        <f t="shared" si="2"/>
        <v>Cohort 201442339G4 (exclusief Den Haag)Totaal18 tot 23 jaarOverigGeen inkomen, schoolgaand of overig</v>
      </c>
      <c r="B179" s="159" t="s">
        <v>6</v>
      </c>
      <c r="C179" s="166">
        <v>42339</v>
      </c>
      <c r="D179" s="159" t="s">
        <v>15</v>
      </c>
      <c r="E179" s="159" t="s">
        <v>8</v>
      </c>
      <c r="F179" s="159" t="s">
        <v>53</v>
      </c>
      <c r="G179" s="159" t="s">
        <v>25</v>
      </c>
      <c r="H179" s="159" t="s">
        <v>52</v>
      </c>
      <c r="I179" s="181">
        <v>5</v>
      </c>
      <c r="J179" s="15"/>
    </row>
    <row r="180" spans="1:10" x14ac:dyDescent="0.25">
      <c r="A180" s="65" t="str">
        <f t="shared" si="2"/>
        <v>Cohort 201442339G4 (exclusief Den Haag)Totaal23 tot 65 jaarTotaalTotaal</v>
      </c>
      <c r="B180" s="159" t="s">
        <v>6</v>
      </c>
      <c r="C180" s="166">
        <v>42339</v>
      </c>
      <c r="D180" s="159" t="s">
        <v>15</v>
      </c>
      <c r="E180" s="159" t="s">
        <v>8</v>
      </c>
      <c r="F180" s="159" t="s">
        <v>54</v>
      </c>
      <c r="G180" s="159" t="s">
        <v>8</v>
      </c>
      <c r="H180" s="159" t="s">
        <v>8</v>
      </c>
      <c r="I180" s="181">
        <v>290</v>
      </c>
      <c r="J180" s="15"/>
    </row>
    <row r="181" spans="1:10" x14ac:dyDescent="0.25">
      <c r="A181" s="65" t="str">
        <f t="shared" si="2"/>
        <v>Cohort 201442339G4 (exclusief Den Haag)Totaal23 tot 65 jaarTotaalWerknemer of zelfstandige</v>
      </c>
      <c r="B181" s="159" t="s">
        <v>6</v>
      </c>
      <c r="C181" s="166">
        <v>42339</v>
      </c>
      <c r="D181" s="159" t="s">
        <v>15</v>
      </c>
      <c r="E181" s="159" t="s">
        <v>8</v>
      </c>
      <c r="F181" s="159" t="s">
        <v>54</v>
      </c>
      <c r="G181" s="159" t="s">
        <v>8</v>
      </c>
      <c r="H181" s="159" t="s">
        <v>50</v>
      </c>
      <c r="I181" s="181">
        <v>10</v>
      </c>
      <c r="J181" s="15"/>
    </row>
    <row r="182" spans="1:10" x14ac:dyDescent="0.25">
      <c r="A182" s="65" t="str">
        <f t="shared" si="2"/>
        <v>Cohort 201442339G4 (exclusief Den Haag)Totaal23 tot 65 jaarTotaalBijstandsuitkering</v>
      </c>
      <c r="B182" s="159" t="s">
        <v>6</v>
      </c>
      <c r="C182" s="166">
        <v>42339</v>
      </c>
      <c r="D182" s="159" t="s">
        <v>15</v>
      </c>
      <c r="E182" s="159" t="s">
        <v>8</v>
      </c>
      <c r="F182" s="159" t="s">
        <v>54</v>
      </c>
      <c r="G182" s="159" t="s">
        <v>8</v>
      </c>
      <c r="H182" s="159" t="s">
        <v>51</v>
      </c>
      <c r="I182" s="181">
        <v>270</v>
      </c>
      <c r="J182" s="15"/>
    </row>
    <row r="183" spans="1:10" x14ac:dyDescent="0.25">
      <c r="A183" s="65" t="str">
        <f t="shared" si="2"/>
        <v>Cohort 201442339G4 (exclusief Den Haag)Totaal23 tot 65 jaarTotaalGeen inkomen, schoolgaand of overig</v>
      </c>
      <c r="B183" s="159" t="s">
        <v>6</v>
      </c>
      <c r="C183" s="166">
        <v>42339</v>
      </c>
      <c r="D183" s="159" t="s">
        <v>15</v>
      </c>
      <c r="E183" s="159" t="s">
        <v>8</v>
      </c>
      <c r="F183" s="159" t="s">
        <v>54</v>
      </c>
      <c r="G183" s="159" t="s">
        <v>8</v>
      </c>
      <c r="H183" s="159" t="s">
        <v>52</v>
      </c>
      <c r="I183" s="181">
        <v>10</v>
      </c>
      <c r="J183" s="15"/>
    </row>
    <row r="184" spans="1:10" x14ac:dyDescent="0.25">
      <c r="A184" s="65" t="str">
        <f t="shared" si="2"/>
        <v>Cohort 201442339G4 (exclusief Den Haag)Totaal23 tot 65 jaarSyriëTotaal</v>
      </c>
      <c r="B184" s="159" t="s">
        <v>6</v>
      </c>
      <c r="C184" s="166">
        <v>42339</v>
      </c>
      <c r="D184" s="159" t="s">
        <v>15</v>
      </c>
      <c r="E184" s="159" t="s">
        <v>8</v>
      </c>
      <c r="F184" s="159" t="s">
        <v>54</v>
      </c>
      <c r="G184" s="159" t="s">
        <v>23</v>
      </c>
      <c r="H184" s="159" t="s">
        <v>8</v>
      </c>
      <c r="I184" s="181">
        <v>80</v>
      </c>
      <c r="J184" s="15"/>
    </row>
    <row r="185" spans="1:10" x14ac:dyDescent="0.25">
      <c r="A185" s="65" t="str">
        <f t="shared" si="2"/>
        <v>Cohort 201442339G4 (exclusief Den Haag)Totaal23 tot 65 jaarSyriëWerknemer of zelfstandige</v>
      </c>
      <c r="B185" s="159" t="s">
        <v>6</v>
      </c>
      <c r="C185" s="166">
        <v>42339</v>
      </c>
      <c r="D185" s="159" t="s">
        <v>15</v>
      </c>
      <c r="E185" s="159" t="s">
        <v>8</v>
      </c>
      <c r="F185" s="159" t="s">
        <v>54</v>
      </c>
      <c r="G185" s="159" t="s">
        <v>23</v>
      </c>
      <c r="H185" s="159" t="s">
        <v>50</v>
      </c>
      <c r="I185" s="181">
        <v>0</v>
      </c>
      <c r="J185" s="15"/>
    </row>
    <row r="186" spans="1:10" x14ac:dyDescent="0.25">
      <c r="A186" s="65" t="str">
        <f t="shared" si="2"/>
        <v>Cohort 201442339G4 (exclusief Den Haag)Totaal23 tot 65 jaarSyriëBijstandsuitkering</v>
      </c>
      <c r="B186" s="159" t="s">
        <v>6</v>
      </c>
      <c r="C186" s="166">
        <v>42339</v>
      </c>
      <c r="D186" s="159" t="s">
        <v>15</v>
      </c>
      <c r="E186" s="159" t="s">
        <v>8</v>
      </c>
      <c r="F186" s="159" t="s">
        <v>54</v>
      </c>
      <c r="G186" s="159" t="s">
        <v>23</v>
      </c>
      <c r="H186" s="159" t="s">
        <v>51</v>
      </c>
      <c r="I186" s="181">
        <v>70</v>
      </c>
      <c r="J186" s="15"/>
    </row>
    <row r="187" spans="1:10" x14ac:dyDescent="0.25">
      <c r="A187" s="65" t="str">
        <f t="shared" si="2"/>
        <v>Cohort 201442339G4 (exclusief Den Haag)Totaal23 tot 65 jaarSyriëGeen inkomen, schoolgaand of overig</v>
      </c>
      <c r="B187" s="159" t="s">
        <v>6</v>
      </c>
      <c r="C187" s="166">
        <v>42339</v>
      </c>
      <c r="D187" s="159" t="s">
        <v>15</v>
      </c>
      <c r="E187" s="159" t="s">
        <v>8</v>
      </c>
      <c r="F187" s="159" t="s">
        <v>54</v>
      </c>
      <c r="G187" s="159" t="s">
        <v>23</v>
      </c>
      <c r="H187" s="159" t="s">
        <v>52</v>
      </c>
      <c r="I187" s="181">
        <v>5</v>
      </c>
      <c r="J187" s="15"/>
    </row>
    <row r="188" spans="1:10" x14ac:dyDescent="0.25">
      <c r="A188" s="65" t="str">
        <f t="shared" si="2"/>
        <v>Cohort 201442339G4 (exclusief Den Haag)Totaal23 tot 65 jaarEritreaTotaal</v>
      </c>
      <c r="B188" s="159" t="s">
        <v>6</v>
      </c>
      <c r="C188" s="166">
        <v>42339</v>
      </c>
      <c r="D188" s="159" t="s">
        <v>15</v>
      </c>
      <c r="E188" s="159" t="s">
        <v>8</v>
      </c>
      <c r="F188" s="159" t="s">
        <v>54</v>
      </c>
      <c r="G188" s="159" t="s">
        <v>24</v>
      </c>
      <c r="H188" s="159" t="s">
        <v>8</v>
      </c>
      <c r="I188" s="181">
        <v>30</v>
      </c>
      <c r="J188" s="15"/>
    </row>
    <row r="189" spans="1:10" x14ac:dyDescent="0.25">
      <c r="A189" s="65" t="str">
        <f t="shared" si="2"/>
        <v>Cohort 201442339G4 (exclusief Den Haag)Totaal23 tot 65 jaarEritreaWerknemer of zelfstandige</v>
      </c>
      <c r="B189" s="159" t="s">
        <v>6</v>
      </c>
      <c r="C189" s="166">
        <v>42339</v>
      </c>
      <c r="D189" s="159" t="s">
        <v>15</v>
      </c>
      <c r="E189" s="159" t="s">
        <v>8</v>
      </c>
      <c r="F189" s="159" t="s">
        <v>54</v>
      </c>
      <c r="G189" s="159" t="s">
        <v>24</v>
      </c>
      <c r="H189" s="159" t="s">
        <v>50</v>
      </c>
      <c r="I189" s="181">
        <v>0</v>
      </c>
      <c r="J189" s="15"/>
    </row>
    <row r="190" spans="1:10" x14ac:dyDescent="0.25">
      <c r="A190" s="65" t="str">
        <f t="shared" si="2"/>
        <v>Cohort 201442339G4 (exclusief Den Haag)Totaal23 tot 65 jaarEritreaBijstandsuitkering</v>
      </c>
      <c r="B190" s="159" t="s">
        <v>6</v>
      </c>
      <c r="C190" s="166">
        <v>42339</v>
      </c>
      <c r="D190" s="159" t="s">
        <v>15</v>
      </c>
      <c r="E190" s="159" t="s">
        <v>8</v>
      </c>
      <c r="F190" s="159" t="s">
        <v>54</v>
      </c>
      <c r="G190" s="159" t="s">
        <v>24</v>
      </c>
      <c r="H190" s="159" t="s">
        <v>51</v>
      </c>
      <c r="I190" s="181">
        <v>30</v>
      </c>
      <c r="J190" s="15"/>
    </row>
    <row r="191" spans="1:10" x14ac:dyDescent="0.25">
      <c r="A191" s="65" t="str">
        <f t="shared" si="2"/>
        <v>Cohort 201442339G4 (exclusief Den Haag)Totaal23 tot 65 jaarEritreaGeen inkomen, schoolgaand of overig</v>
      </c>
      <c r="B191" s="159" t="s">
        <v>6</v>
      </c>
      <c r="C191" s="166">
        <v>42339</v>
      </c>
      <c r="D191" s="159" t="s">
        <v>15</v>
      </c>
      <c r="E191" s="159" t="s">
        <v>8</v>
      </c>
      <c r="F191" s="159" t="s">
        <v>54</v>
      </c>
      <c r="G191" s="159" t="s">
        <v>24</v>
      </c>
      <c r="H191" s="159" t="s">
        <v>52</v>
      </c>
      <c r="I191" s="181">
        <v>0</v>
      </c>
      <c r="J191" s="15"/>
    </row>
    <row r="192" spans="1:10" x14ac:dyDescent="0.25">
      <c r="A192" s="65" t="str">
        <f t="shared" si="2"/>
        <v>Cohort 201442339G4 (exclusief Den Haag)Totaal23 tot 65 jaarOverigTotaal</v>
      </c>
      <c r="B192" s="159" t="s">
        <v>6</v>
      </c>
      <c r="C192" s="166">
        <v>42339</v>
      </c>
      <c r="D192" s="159" t="s">
        <v>15</v>
      </c>
      <c r="E192" s="159" t="s">
        <v>8</v>
      </c>
      <c r="F192" s="159" t="s">
        <v>54</v>
      </c>
      <c r="G192" s="159" t="s">
        <v>25</v>
      </c>
      <c r="H192" s="159" t="s">
        <v>8</v>
      </c>
      <c r="I192" s="181">
        <v>180</v>
      </c>
      <c r="J192" s="15"/>
    </row>
    <row r="193" spans="1:10" x14ac:dyDescent="0.25">
      <c r="A193" s="65" t="str">
        <f t="shared" si="2"/>
        <v>Cohort 201442339G4 (exclusief Den Haag)Totaal23 tot 65 jaarOverigWerknemer of zelfstandige</v>
      </c>
      <c r="B193" s="159" t="s">
        <v>6</v>
      </c>
      <c r="C193" s="166">
        <v>42339</v>
      </c>
      <c r="D193" s="159" t="s">
        <v>15</v>
      </c>
      <c r="E193" s="159" t="s">
        <v>8</v>
      </c>
      <c r="F193" s="159" t="s">
        <v>54</v>
      </c>
      <c r="G193" s="159" t="s">
        <v>25</v>
      </c>
      <c r="H193" s="159" t="s">
        <v>50</v>
      </c>
      <c r="I193" s="181">
        <v>5</v>
      </c>
      <c r="J193" s="15"/>
    </row>
    <row r="194" spans="1:10" x14ac:dyDescent="0.25">
      <c r="A194" s="65" t="str">
        <f t="shared" si="2"/>
        <v>Cohort 201442339G4 (exclusief Den Haag)Totaal23 tot 65 jaarOverigBijstandsuitkering</v>
      </c>
      <c r="B194" s="159" t="s">
        <v>6</v>
      </c>
      <c r="C194" s="166">
        <v>42339</v>
      </c>
      <c r="D194" s="159" t="s">
        <v>15</v>
      </c>
      <c r="E194" s="159" t="s">
        <v>8</v>
      </c>
      <c r="F194" s="159" t="s">
        <v>54</v>
      </c>
      <c r="G194" s="159" t="s">
        <v>25</v>
      </c>
      <c r="H194" s="159" t="s">
        <v>51</v>
      </c>
      <c r="I194" s="181">
        <v>165</v>
      </c>
      <c r="J194" s="15"/>
    </row>
    <row r="195" spans="1:10" x14ac:dyDescent="0.25">
      <c r="A195" s="65" t="str">
        <f t="shared" si="2"/>
        <v>Cohort 201442339G4 (exclusief Den Haag)Totaal23 tot 65 jaarOverigGeen inkomen, schoolgaand of overig</v>
      </c>
      <c r="B195" s="159" t="s">
        <v>6</v>
      </c>
      <c r="C195" s="166">
        <v>42339</v>
      </c>
      <c r="D195" s="159" t="s">
        <v>15</v>
      </c>
      <c r="E195" s="159" t="s">
        <v>8</v>
      </c>
      <c r="F195" s="159" t="s">
        <v>54</v>
      </c>
      <c r="G195" s="159" t="s">
        <v>25</v>
      </c>
      <c r="H195" s="159" t="s">
        <v>52</v>
      </c>
      <c r="I195" s="181">
        <v>10</v>
      </c>
      <c r="J195" s="15"/>
    </row>
    <row r="196" spans="1:10" x14ac:dyDescent="0.25">
      <c r="A196" s="65" t="str">
        <f t="shared" si="2"/>
        <v>Cohort 201442339G4 (exclusief Den Haag)ManTotaalTotaalTotaal</v>
      </c>
      <c r="B196" s="159" t="s">
        <v>6</v>
      </c>
      <c r="C196" s="166">
        <v>42339</v>
      </c>
      <c r="D196" s="159" t="s">
        <v>15</v>
      </c>
      <c r="E196" s="159" t="s">
        <v>28</v>
      </c>
      <c r="F196" s="159" t="s">
        <v>8</v>
      </c>
      <c r="G196" s="159" t="s">
        <v>8</v>
      </c>
      <c r="H196" s="159" t="s">
        <v>8</v>
      </c>
      <c r="I196" s="181">
        <v>210</v>
      </c>
      <c r="J196" s="15"/>
    </row>
    <row r="197" spans="1:10" x14ac:dyDescent="0.25">
      <c r="A197" s="65" t="str">
        <f t="shared" ref="A197:A260" si="3">B197&amp;C197&amp;D197&amp;E197&amp;F197&amp;G197&amp;H197</f>
        <v>Cohort 201442339G4 (exclusief Den Haag)ManTotaalTotaalWerknemer of zelfstandige</v>
      </c>
      <c r="B197" s="159" t="s">
        <v>6</v>
      </c>
      <c r="C197" s="166">
        <v>42339</v>
      </c>
      <c r="D197" s="159" t="s">
        <v>15</v>
      </c>
      <c r="E197" s="159" t="s">
        <v>28</v>
      </c>
      <c r="F197" s="159" t="s">
        <v>8</v>
      </c>
      <c r="G197" s="159" t="s">
        <v>8</v>
      </c>
      <c r="H197" s="159" t="s">
        <v>50</v>
      </c>
      <c r="I197" s="181">
        <v>10</v>
      </c>
      <c r="J197" s="15"/>
    </row>
    <row r="198" spans="1:10" x14ac:dyDescent="0.25">
      <c r="A198" s="65" t="str">
        <f t="shared" si="3"/>
        <v>Cohort 201442339G4 (exclusief Den Haag)ManTotaalTotaalBijstandsuitkering</v>
      </c>
      <c r="B198" s="159" t="s">
        <v>6</v>
      </c>
      <c r="C198" s="166">
        <v>42339</v>
      </c>
      <c r="D198" s="159" t="s">
        <v>15</v>
      </c>
      <c r="E198" s="159" t="s">
        <v>28</v>
      </c>
      <c r="F198" s="159" t="s">
        <v>8</v>
      </c>
      <c r="G198" s="159" t="s">
        <v>8</v>
      </c>
      <c r="H198" s="159" t="s">
        <v>51</v>
      </c>
      <c r="I198" s="181">
        <v>195</v>
      </c>
      <c r="J198" s="15"/>
    </row>
    <row r="199" spans="1:10" x14ac:dyDescent="0.25">
      <c r="A199" s="65" t="str">
        <f t="shared" si="3"/>
        <v>Cohort 201442339G4 (exclusief Den Haag)ManTotaalTotaalGeen inkomen, schoolgaand of overig</v>
      </c>
      <c r="B199" s="159" t="s">
        <v>6</v>
      </c>
      <c r="C199" s="166">
        <v>42339</v>
      </c>
      <c r="D199" s="159" t="s">
        <v>15</v>
      </c>
      <c r="E199" s="159" t="s">
        <v>28</v>
      </c>
      <c r="F199" s="159" t="s">
        <v>8</v>
      </c>
      <c r="G199" s="159" t="s">
        <v>8</v>
      </c>
      <c r="H199" s="159" t="s">
        <v>52</v>
      </c>
      <c r="I199" s="181">
        <v>5</v>
      </c>
      <c r="J199" s="15"/>
    </row>
    <row r="200" spans="1:10" x14ac:dyDescent="0.25">
      <c r="A200" s="65" t="str">
        <f t="shared" si="3"/>
        <v>Cohort 201442339G4 (exclusief Den Haag)ManTotaalSyriëTotaal</v>
      </c>
      <c r="B200" s="159" t="s">
        <v>6</v>
      </c>
      <c r="C200" s="166">
        <v>42339</v>
      </c>
      <c r="D200" s="159" t="s">
        <v>15</v>
      </c>
      <c r="E200" s="159" t="s">
        <v>28</v>
      </c>
      <c r="F200" s="159" t="s">
        <v>8</v>
      </c>
      <c r="G200" s="159" t="s">
        <v>23</v>
      </c>
      <c r="H200" s="159" t="s">
        <v>8</v>
      </c>
      <c r="I200" s="181">
        <v>65</v>
      </c>
      <c r="J200" s="15"/>
    </row>
    <row r="201" spans="1:10" x14ac:dyDescent="0.25">
      <c r="A201" s="65" t="str">
        <f t="shared" si="3"/>
        <v>Cohort 201442339G4 (exclusief Den Haag)ManTotaalSyriëWerknemer of zelfstandige</v>
      </c>
      <c r="B201" s="159" t="s">
        <v>6</v>
      </c>
      <c r="C201" s="166">
        <v>42339</v>
      </c>
      <c r="D201" s="159" t="s">
        <v>15</v>
      </c>
      <c r="E201" s="159" t="s">
        <v>28</v>
      </c>
      <c r="F201" s="159" t="s">
        <v>8</v>
      </c>
      <c r="G201" s="159" t="s">
        <v>23</v>
      </c>
      <c r="H201" s="159" t="s">
        <v>50</v>
      </c>
      <c r="I201" s="181">
        <v>0</v>
      </c>
      <c r="J201" s="15"/>
    </row>
    <row r="202" spans="1:10" x14ac:dyDescent="0.25">
      <c r="A202" s="65" t="str">
        <f t="shared" si="3"/>
        <v>Cohort 201442339G4 (exclusief Den Haag)ManTotaalSyriëBijstandsuitkering</v>
      </c>
      <c r="B202" s="159" t="s">
        <v>6</v>
      </c>
      <c r="C202" s="166">
        <v>42339</v>
      </c>
      <c r="D202" s="159" t="s">
        <v>15</v>
      </c>
      <c r="E202" s="159" t="s">
        <v>28</v>
      </c>
      <c r="F202" s="159" t="s">
        <v>8</v>
      </c>
      <c r="G202" s="159" t="s">
        <v>23</v>
      </c>
      <c r="H202" s="159" t="s">
        <v>51</v>
      </c>
      <c r="I202" s="181">
        <v>60</v>
      </c>
      <c r="J202" s="15"/>
    </row>
    <row r="203" spans="1:10" x14ac:dyDescent="0.25">
      <c r="A203" s="65" t="str">
        <f t="shared" si="3"/>
        <v>Cohort 201442339G4 (exclusief Den Haag)ManTotaalSyriëGeen inkomen, schoolgaand of overig</v>
      </c>
      <c r="B203" s="159" t="s">
        <v>6</v>
      </c>
      <c r="C203" s="166">
        <v>42339</v>
      </c>
      <c r="D203" s="159" t="s">
        <v>15</v>
      </c>
      <c r="E203" s="159" t="s">
        <v>28</v>
      </c>
      <c r="F203" s="159" t="s">
        <v>8</v>
      </c>
      <c r="G203" s="159" t="s">
        <v>23</v>
      </c>
      <c r="H203" s="159" t="s">
        <v>52</v>
      </c>
      <c r="I203" s="181">
        <v>5</v>
      </c>
      <c r="J203" s="15"/>
    </row>
    <row r="204" spans="1:10" x14ac:dyDescent="0.25">
      <c r="A204" s="65" t="str">
        <f t="shared" si="3"/>
        <v>Cohort 201442339G4 (exclusief Den Haag)ManTotaalEritreaTotaal</v>
      </c>
      <c r="B204" s="159" t="s">
        <v>6</v>
      </c>
      <c r="C204" s="166">
        <v>42339</v>
      </c>
      <c r="D204" s="159" t="s">
        <v>15</v>
      </c>
      <c r="E204" s="159" t="s">
        <v>28</v>
      </c>
      <c r="F204" s="159" t="s">
        <v>8</v>
      </c>
      <c r="G204" s="159" t="s">
        <v>24</v>
      </c>
      <c r="H204" s="159" t="s">
        <v>8</v>
      </c>
      <c r="I204" s="181">
        <v>25</v>
      </c>
      <c r="J204" s="15"/>
    </row>
    <row r="205" spans="1:10" x14ac:dyDescent="0.25">
      <c r="A205" s="65" t="str">
        <f t="shared" si="3"/>
        <v>Cohort 201442339G4 (exclusief Den Haag)ManTotaalEritreaWerknemer of zelfstandige</v>
      </c>
      <c r="B205" s="159" t="s">
        <v>6</v>
      </c>
      <c r="C205" s="166">
        <v>42339</v>
      </c>
      <c r="D205" s="159" t="s">
        <v>15</v>
      </c>
      <c r="E205" s="159" t="s">
        <v>28</v>
      </c>
      <c r="F205" s="159" t="s">
        <v>8</v>
      </c>
      <c r="G205" s="159" t="s">
        <v>24</v>
      </c>
      <c r="H205" s="159" t="s">
        <v>50</v>
      </c>
      <c r="I205" s="181">
        <v>0</v>
      </c>
      <c r="J205" s="15"/>
    </row>
    <row r="206" spans="1:10" x14ac:dyDescent="0.25">
      <c r="A206" s="65" t="str">
        <f t="shared" si="3"/>
        <v>Cohort 201442339G4 (exclusief Den Haag)ManTotaalEritreaBijstandsuitkering</v>
      </c>
      <c r="B206" s="159" t="s">
        <v>6</v>
      </c>
      <c r="C206" s="166">
        <v>42339</v>
      </c>
      <c r="D206" s="159" t="s">
        <v>15</v>
      </c>
      <c r="E206" s="159" t="s">
        <v>28</v>
      </c>
      <c r="F206" s="159" t="s">
        <v>8</v>
      </c>
      <c r="G206" s="159" t="s">
        <v>24</v>
      </c>
      <c r="H206" s="159" t="s">
        <v>51</v>
      </c>
      <c r="I206" s="181">
        <v>25</v>
      </c>
      <c r="J206" s="15"/>
    </row>
    <row r="207" spans="1:10" x14ac:dyDescent="0.25">
      <c r="A207" s="65" t="str">
        <f t="shared" si="3"/>
        <v>Cohort 201442339G4 (exclusief Den Haag)ManTotaalEritreaGeen inkomen, schoolgaand of overig</v>
      </c>
      <c r="B207" s="159" t="s">
        <v>6</v>
      </c>
      <c r="C207" s="166">
        <v>42339</v>
      </c>
      <c r="D207" s="159" t="s">
        <v>15</v>
      </c>
      <c r="E207" s="159" t="s">
        <v>28</v>
      </c>
      <c r="F207" s="159" t="s">
        <v>8</v>
      </c>
      <c r="G207" s="159" t="s">
        <v>24</v>
      </c>
      <c r="H207" s="159" t="s">
        <v>52</v>
      </c>
      <c r="I207" s="181">
        <v>0</v>
      </c>
      <c r="J207" s="15"/>
    </row>
    <row r="208" spans="1:10" x14ac:dyDescent="0.25">
      <c r="A208" s="65" t="str">
        <f t="shared" si="3"/>
        <v>Cohort 201442339G4 (exclusief Den Haag)ManTotaalOverigTotaal</v>
      </c>
      <c r="B208" s="159" t="s">
        <v>6</v>
      </c>
      <c r="C208" s="166">
        <v>42339</v>
      </c>
      <c r="D208" s="159" t="s">
        <v>15</v>
      </c>
      <c r="E208" s="159" t="s">
        <v>28</v>
      </c>
      <c r="F208" s="159" t="s">
        <v>8</v>
      </c>
      <c r="G208" s="159" t="s">
        <v>25</v>
      </c>
      <c r="H208" s="159" t="s">
        <v>8</v>
      </c>
      <c r="I208" s="181">
        <v>125</v>
      </c>
      <c r="J208" s="15"/>
    </row>
    <row r="209" spans="1:10" x14ac:dyDescent="0.25">
      <c r="A209" s="65" t="str">
        <f t="shared" si="3"/>
        <v>Cohort 201442339G4 (exclusief Den Haag)ManTotaalOverigWerknemer of zelfstandige</v>
      </c>
      <c r="B209" s="159" t="s">
        <v>6</v>
      </c>
      <c r="C209" s="166">
        <v>42339</v>
      </c>
      <c r="D209" s="159" t="s">
        <v>15</v>
      </c>
      <c r="E209" s="159" t="s">
        <v>28</v>
      </c>
      <c r="F209" s="159" t="s">
        <v>8</v>
      </c>
      <c r="G209" s="159" t="s">
        <v>25</v>
      </c>
      <c r="H209" s="159" t="s">
        <v>50</v>
      </c>
      <c r="I209" s="181">
        <v>5</v>
      </c>
      <c r="J209" s="15"/>
    </row>
    <row r="210" spans="1:10" x14ac:dyDescent="0.25">
      <c r="A210" s="65" t="str">
        <f t="shared" si="3"/>
        <v>Cohort 201442339G4 (exclusief Den Haag)ManTotaalOverigBijstandsuitkering</v>
      </c>
      <c r="B210" s="159" t="s">
        <v>6</v>
      </c>
      <c r="C210" s="166">
        <v>42339</v>
      </c>
      <c r="D210" s="159" t="s">
        <v>15</v>
      </c>
      <c r="E210" s="159" t="s">
        <v>28</v>
      </c>
      <c r="F210" s="159" t="s">
        <v>8</v>
      </c>
      <c r="G210" s="159" t="s">
        <v>25</v>
      </c>
      <c r="H210" s="159" t="s">
        <v>51</v>
      </c>
      <c r="I210" s="181">
        <v>115</v>
      </c>
      <c r="J210" s="15"/>
    </row>
    <row r="211" spans="1:10" x14ac:dyDescent="0.25">
      <c r="A211" s="65" t="str">
        <f t="shared" si="3"/>
        <v>Cohort 201442339G4 (exclusief Den Haag)ManTotaalOverigGeen inkomen, schoolgaand of overig</v>
      </c>
      <c r="B211" s="159" t="s">
        <v>6</v>
      </c>
      <c r="C211" s="166">
        <v>42339</v>
      </c>
      <c r="D211" s="159" t="s">
        <v>15</v>
      </c>
      <c r="E211" s="159" t="s">
        <v>28</v>
      </c>
      <c r="F211" s="159" t="s">
        <v>8</v>
      </c>
      <c r="G211" s="159" t="s">
        <v>25</v>
      </c>
      <c r="H211" s="159" t="s">
        <v>52</v>
      </c>
      <c r="I211" s="181">
        <v>5</v>
      </c>
      <c r="J211" s="15"/>
    </row>
    <row r="212" spans="1:10" x14ac:dyDescent="0.25">
      <c r="A212" s="65" t="str">
        <f t="shared" si="3"/>
        <v>Cohort 201442339G4 (exclusief Den Haag)Man18 tot 23 jaarTotaalTotaal</v>
      </c>
      <c r="B212" s="159" t="s">
        <v>6</v>
      </c>
      <c r="C212" s="166">
        <v>42339</v>
      </c>
      <c r="D212" s="159" t="s">
        <v>15</v>
      </c>
      <c r="E212" s="159" t="s">
        <v>28</v>
      </c>
      <c r="F212" s="159" t="s">
        <v>53</v>
      </c>
      <c r="G212" s="159" t="s">
        <v>8</v>
      </c>
      <c r="H212" s="159" t="s">
        <v>8</v>
      </c>
      <c r="I212" s="181">
        <v>20</v>
      </c>
      <c r="J212" s="15"/>
    </row>
    <row r="213" spans="1:10" x14ac:dyDescent="0.25">
      <c r="A213" s="65" t="str">
        <f t="shared" si="3"/>
        <v>Cohort 201442339G4 (exclusief Den Haag)Man18 tot 23 jaarTotaalWerknemer of zelfstandige</v>
      </c>
      <c r="B213" s="159" t="s">
        <v>6</v>
      </c>
      <c r="C213" s="166">
        <v>42339</v>
      </c>
      <c r="D213" s="159" t="s">
        <v>15</v>
      </c>
      <c r="E213" s="159" t="s">
        <v>28</v>
      </c>
      <c r="F213" s="159" t="s">
        <v>53</v>
      </c>
      <c r="G213" s="159" t="s">
        <v>8</v>
      </c>
      <c r="H213" s="159" t="s">
        <v>50</v>
      </c>
      <c r="I213" s="181">
        <v>0</v>
      </c>
      <c r="J213" s="15"/>
    </row>
    <row r="214" spans="1:10" x14ac:dyDescent="0.25">
      <c r="A214" s="65" t="str">
        <f t="shared" si="3"/>
        <v>Cohort 201442339G4 (exclusief Den Haag)Man18 tot 23 jaarTotaalBijstandsuitkering</v>
      </c>
      <c r="B214" s="159" t="s">
        <v>6</v>
      </c>
      <c r="C214" s="166">
        <v>42339</v>
      </c>
      <c r="D214" s="159" t="s">
        <v>15</v>
      </c>
      <c r="E214" s="159" t="s">
        <v>28</v>
      </c>
      <c r="F214" s="159" t="s">
        <v>53</v>
      </c>
      <c r="G214" s="159" t="s">
        <v>8</v>
      </c>
      <c r="H214" s="159" t="s">
        <v>51</v>
      </c>
      <c r="I214" s="181">
        <v>15</v>
      </c>
      <c r="J214" s="15"/>
    </row>
    <row r="215" spans="1:10" x14ac:dyDescent="0.25">
      <c r="A215" s="65" t="str">
        <f t="shared" si="3"/>
        <v>Cohort 201442339G4 (exclusief Den Haag)Man18 tot 23 jaarTotaalGeen inkomen, schoolgaand of overig</v>
      </c>
      <c r="B215" s="159" t="s">
        <v>6</v>
      </c>
      <c r="C215" s="166">
        <v>42339</v>
      </c>
      <c r="D215" s="159" t="s">
        <v>15</v>
      </c>
      <c r="E215" s="159" t="s">
        <v>28</v>
      </c>
      <c r="F215" s="159" t="s">
        <v>53</v>
      </c>
      <c r="G215" s="159" t="s">
        <v>8</v>
      </c>
      <c r="H215" s="159" t="s">
        <v>52</v>
      </c>
      <c r="I215" s="181">
        <v>0</v>
      </c>
      <c r="J215" s="15"/>
    </row>
    <row r="216" spans="1:10" x14ac:dyDescent="0.25">
      <c r="A216" s="65" t="str">
        <f t="shared" si="3"/>
        <v>Cohort 201442339G4 (exclusief Den Haag)Man18 tot 23 jaarSyriëTotaal</v>
      </c>
      <c r="B216" s="159" t="s">
        <v>6</v>
      </c>
      <c r="C216" s="166">
        <v>42339</v>
      </c>
      <c r="D216" s="159" t="s">
        <v>15</v>
      </c>
      <c r="E216" s="159" t="s">
        <v>28</v>
      </c>
      <c r="F216" s="159" t="s">
        <v>53</v>
      </c>
      <c r="G216" s="159" t="s">
        <v>23</v>
      </c>
      <c r="H216" s="159" t="s">
        <v>8</v>
      </c>
      <c r="I216" s="181">
        <v>5</v>
      </c>
      <c r="J216" s="15"/>
    </row>
    <row r="217" spans="1:10" x14ac:dyDescent="0.25">
      <c r="A217" s="65" t="str">
        <f t="shared" si="3"/>
        <v>Cohort 201442339G4 (exclusief Den Haag)Man18 tot 23 jaarSyriëWerknemer of zelfstandige</v>
      </c>
      <c r="B217" s="159" t="s">
        <v>6</v>
      </c>
      <c r="C217" s="166">
        <v>42339</v>
      </c>
      <c r="D217" s="159" t="s">
        <v>15</v>
      </c>
      <c r="E217" s="159" t="s">
        <v>28</v>
      </c>
      <c r="F217" s="159" t="s">
        <v>53</v>
      </c>
      <c r="G217" s="159" t="s">
        <v>23</v>
      </c>
      <c r="H217" s="159" t="s">
        <v>50</v>
      </c>
      <c r="I217" s="181">
        <v>0</v>
      </c>
      <c r="J217" s="15"/>
    </row>
    <row r="218" spans="1:10" x14ac:dyDescent="0.25">
      <c r="A218" s="65" t="str">
        <f t="shared" si="3"/>
        <v>Cohort 201442339G4 (exclusief Den Haag)Man18 tot 23 jaarSyriëBijstandsuitkering</v>
      </c>
      <c r="B218" s="159" t="s">
        <v>6</v>
      </c>
      <c r="C218" s="166">
        <v>42339</v>
      </c>
      <c r="D218" s="159" t="s">
        <v>15</v>
      </c>
      <c r="E218" s="159" t="s">
        <v>28</v>
      </c>
      <c r="F218" s="159" t="s">
        <v>53</v>
      </c>
      <c r="G218" s="159" t="s">
        <v>23</v>
      </c>
      <c r="H218" s="159" t="s">
        <v>51</v>
      </c>
      <c r="I218" s="181">
        <v>5</v>
      </c>
      <c r="J218" s="15"/>
    </row>
    <row r="219" spans="1:10" x14ac:dyDescent="0.25">
      <c r="A219" s="65" t="str">
        <f t="shared" si="3"/>
        <v>Cohort 201442339G4 (exclusief Den Haag)Man18 tot 23 jaarSyriëGeen inkomen, schoolgaand of overig</v>
      </c>
      <c r="B219" s="159" t="s">
        <v>6</v>
      </c>
      <c r="C219" s="166">
        <v>42339</v>
      </c>
      <c r="D219" s="159" t="s">
        <v>15</v>
      </c>
      <c r="E219" s="159" t="s">
        <v>28</v>
      </c>
      <c r="F219" s="159" t="s">
        <v>53</v>
      </c>
      <c r="G219" s="159" t="s">
        <v>23</v>
      </c>
      <c r="H219" s="159" t="s">
        <v>52</v>
      </c>
      <c r="I219" s="181">
        <v>0</v>
      </c>
      <c r="J219" s="15"/>
    </row>
    <row r="220" spans="1:10" x14ac:dyDescent="0.25">
      <c r="A220" s="65" t="str">
        <f t="shared" si="3"/>
        <v>Cohort 201442339G4 (exclusief Den Haag)Man18 tot 23 jaarEritreaTotaal</v>
      </c>
      <c r="B220" s="159" t="s">
        <v>6</v>
      </c>
      <c r="C220" s="166">
        <v>42339</v>
      </c>
      <c r="D220" s="159" t="s">
        <v>15</v>
      </c>
      <c r="E220" s="159" t="s">
        <v>28</v>
      </c>
      <c r="F220" s="159" t="s">
        <v>53</v>
      </c>
      <c r="G220" s="159" t="s">
        <v>24</v>
      </c>
      <c r="H220" s="159" t="s">
        <v>8</v>
      </c>
      <c r="I220" s="181">
        <v>5</v>
      </c>
      <c r="J220" s="15"/>
    </row>
    <row r="221" spans="1:10" x14ac:dyDescent="0.25">
      <c r="A221" s="65" t="str">
        <f t="shared" si="3"/>
        <v>Cohort 201442339G4 (exclusief Den Haag)Man18 tot 23 jaarEritreaWerknemer of zelfstandige</v>
      </c>
      <c r="B221" s="159" t="s">
        <v>6</v>
      </c>
      <c r="C221" s="166">
        <v>42339</v>
      </c>
      <c r="D221" s="159" t="s">
        <v>15</v>
      </c>
      <c r="E221" s="159" t="s">
        <v>28</v>
      </c>
      <c r="F221" s="159" t="s">
        <v>53</v>
      </c>
      <c r="G221" s="159" t="s">
        <v>24</v>
      </c>
      <c r="H221" s="159" t="s">
        <v>50</v>
      </c>
      <c r="I221" s="181">
        <v>0</v>
      </c>
      <c r="J221" s="15"/>
    </row>
    <row r="222" spans="1:10" x14ac:dyDescent="0.25">
      <c r="A222" s="65" t="str">
        <f t="shared" si="3"/>
        <v>Cohort 201442339G4 (exclusief Den Haag)Man18 tot 23 jaarEritreaBijstandsuitkering</v>
      </c>
      <c r="B222" s="159" t="s">
        <v>6</v>
      </c>
      <c r="C222" s="166">
        <v>42339</v>
      </c>
      <c r="D222" s="159" t="s">
        <v>15</v>
      </c>
      <c r="E222" s="159" t="s">
        <v>28</v>
      </c>
      <c r="F222" s="159" t="s">
        <v>53</v>
      </c>
      <c r="G222" s="159" t="s">
        <v>24</v>
      </c>
      <c r="H222" s="159" t="s">
        <v>51</v>
      </c>
      <c r="I222" s="181">
        <v>5</v>
      </c>
      <c r="J222" s="15"/>
    </row>
    <row r="223" spans="1:10" x14ac:dyDescent="0.25">
      <c r="A223" s="65" t="str">
        <f t="shared" si="3"/>
        <v>Cohort 201442339G4 (exclusief Den Haag)Man18 tot 23 jaarEritreaGeen inkomen, schoolgaand of overig</v>
      </c>
      <c r="B223" s="159" t="s">
        <v>6</v>
      </c>
      <c r="C223" s="166">
        <v>42339</v>
      </c>
      <c r="D223" s="159" t="s">
        <v>15</v>
      </c>
      <c r="E223" s="159" t="s">
        <v>28</v>
      </c>
      <c r="F223" s="159" t="s">
        <v>53</v>
      </c>
      <c r="G223" s="159" t="s">
        <v>24</v>
      </c>
      <c r="H223" s="159" t="s">
        <v>52</v>
      </c>
      <c r="I223" s="181">
        <v>0</v>
      </c>
      <c r="J223" s="15"/>
    </row>
    <row r="224" spans="1:10" x14ac:dyDescent="0.25">
      <c r="A224" s="65" t="str">
        <f t="shared" si="3"/>
        <v>Cohort 201442339G4 (exclusief Den Haag)Man18 tot 23 jaarOverigTotaal</v>
      </c>
      <c r="B224" s="159" t="s">
        <v>6</v>
      </c>
      <c r="C224" s="166">
        <v>42339</v>
      </c>
      <c r="D224" s="159" t="s">
        <v>15</v>
      </c>
      <c r="E224" s="159" t="s">
        <v>28</v>
      </c>
      <c r="F224" s="159" t="s">
        <v>53</v>
      </c>
      <c r="G224" s="159" t="s">
        <v>25</v>
      </c>
      <c r="H224" s="159" t="s">
        <v>8</v>
      </c>
      <c r="I224" s="181">
        <v>10</v>
      </c>
      <c r="J224" s="15"/>
    </row>
    <row r="225" spans="1:10" x14ac:dyDescent="0.25">
      <c r="A225" s="65" t="str">
        <f t="shared" si="3"/>
        <v>Cohort 201442339G4 (exclusief Den Haag)Man18 tot 23 jaarOverigWerknemer of zelfstandige</v>
      </c>
      <c r="B225" s="159" t="s">
        <v>6</v>
      </c>
      <c r="C225" s="166">
        <v>42339</v>
      </c>
      <c r="D225" s="159" t="s">
        <v>15</v>
      </c>
      <c r="E225" s="159" t="s">
        <v>28</v>
      </c>
      <c r="F225" s="159" t="s">
        <v>53</v>
      </c>
      <c r="G225" s="159" t="s">
        <v>25</v>
      </c>
      <c r="H225" s="159" t="s">
        <v>50</v>
      </c>
      <c r="I225" s="181">
        <v>0</v>
      </c>
      <c r="J225" s="15"/>
    </row>
    <row r="226" spans="1:10" x14ac:dyDescent="0.25">
      <c r="A226" s="65" t="str">
        <f t="shared" si="3"/>
        <v>Cohort 201442339G4 (exclusief Den Haag)Man18 tot 23 jaarOverigBijstandsuitkering</v>
      </c>
      <c r="B226" s="159" t="s">
        <v>6</v>
      </c>
      <c r="C226" s="166">
        <v>42339</v>
      </c>
      <c r="D226" s="159" t="s">
        <v>15</v>
      </c>
      <c r="E226" s="159" t="s">
        <v>28</v>
      </c>
      <c r="F226" s="159" t="s">
        <v>53</v>
      </c>
      <c r="G226" s="159" t="s">
        <v>25</v>
      </c>
      <c r="H226" s="159" t="s">
        <v>51</v>
      </c>
      <c r="I226" s="181">
        <v>5</v>
      </c>
      <c r="J226" s="15"/>
    </row>
    <row r="227" spans="1:10" x14ac:dyDescent="0.25">
      <c r="A227" s="65" t="str">
        <f t="shared" si="3"/>
        <v>Cohort 201442339G4 (exclusief Den Haag)Man18 tot 23 jaarOverigGeen inkomen, schoolgaand of overig</v>
      </c>
      <c r="B227" s="159" t="s">
        <v>6</v>
      </c>
      <c r="C227" s="166">
        <v>42339</v>
      </c>
      <c r="D227" s="159" t="s">
        <v>15</v>
      </c>
      <c r="E227" s="159" t="s">
        <v>28</v>
      </c>
      <c r="F227" s="159" t="s">
        <v>53</v>
      </c>
      <c r="G227" s="159" t="s">
        <v>25</v>
      </c>
      <c r="H227" s="159" t="s">
        <v>52</v>
      </c>
      <c r="I227" s="181">
        <v>0</v>
      </c>
      <c r="J227" s="15"/>
    </row>
    <row r="228" spans="1:10" x14ac:dyDescent="0.25">
      <c r="A228" s="65" t="str">
        <f t="shared" si="3"/>
        <v>Cohort 201442339G4 (exclusief Den Haag)Man23 tot 65 jaarTotaalTotaal</v>
      </c>
      <c r="B228" s="159" t="s">
        <v>6</v>
      </c>
      <c r="C228" s="166">
        <v>42339</v>
      </c>
      <c r="D228" s="159" t="s">
        <v>15</v>
      </c>
      <c r="E228" s="159" t="s">
        <v>28</v>
      </c>
      <c r="F228" s="159" t="s">
        <v>54</v>
      </c>
      <c r="G228" s="159" t="s">
        <v>8</v>
      </c>
      <c r="H228" s="159" t="s">
        <v>8</v>
      </c>
      <c r="I228" s="181">
        <v>195</v>
      </c>
      <c r="J228" s="15"/>
    </row>
    <row r="229" spans="1:10" x14ac:dyDescent="0.25">
      <c r="A229" s="65" t="str">
        <f t="shared" si="3"/>
        <v>Cohort 201442339G4 (exclusief Den Haag)Man23 tot 65 jaarTotaalWerknemer of zelfstandige</v>
      </c>
      <c r="B229" s="159" t="s">
        <v>6</v>
      </c>
      <c r="C229" s="166">
        <v>42339</v>
      </c>
      <c r="D229" s="159" t="s">
        <v>15</v>
      </c>
      <c r="E229" s="159" t="s">
        <v>28</v>
      </c>
      <c r="F229" s="159" t="s">
        <v>54</v>
      </c>
      <c r="G229" s="159" t="s">
        <v>8</v>
      </c>
      <c r="H229" s="159" t="s">
        <v>50</v>
      </c>
      <c r="I229" s="181">
        <v>5</v>
      </c>
      <c r="J229" s="15"/>
    </row>
    <row r="230" spans="1:10" x14ac:dyDescent="0.25">
      <c r="A230" s="65" t="str">
        <f t="shared" si="3"/>
        <v>Cohort 201442339G4 (exclusief Den Haag)Man23 tot 65 jaarTotaalBijstandsuitkering</v>
      </c>
      <c r="B230" s="159" t="s">
        <v>6</v>
      </c>
      <c r="C230" s="166">
        <v>42339</v>
      </c>
      <c r="D230" s="159" t="s">
        <v>15</v>
      </c>
      <c r="E230" s="159" t="s">
        <v>28</v>
      </c>
      <c r="F230" s="159" t="s">
        <v>54</v>
      </c>
      <c r="G230" s="159" t="s">
        <v>8</v>
      </c>
      <c r="H230" s="159" t="s">
        <v>51</v>
      </c>
      <c r="I230" s="181">
        <v>180</v>
      </c>
      <c r="J230" s="15"/>
    </row>
    <row r="231" spans="1:10" x14ac:dyDescent="0.25">
      <c r="A231" s="65" t="str">
        <f t="shared" si="3"/>
        <v>Cohort 201442339G4 (exclusief Den Haag)Man23 tot 65 jaarTotaalGeen inkomen, schoolgaand of overig</v>
      </c>
      <c r="B231" s="159" t="s">
        <v>6</v>
      </c>
      <c r="C231" s="166">
        <v>42339</v>
      </c>
      <c r="D231" s="159" t="s">
        <v>15</v>
      </c>
      <c r="E231" s="159" t="s">
        <v>28</v>
      </c>
      <c r="F231" s="159" t="s">
        <v>54</v>
      </c>
      <c r="G231" s="159" t="s">
        <v>8</v>
      </c>
      <c r="H231" s="159" t="s">
        <v>52</v>
      </c>
      <c r="I231" s="181">
        <v>5</v>
      </c>
      <c r="J231" s="15"/>
    </row>
    <row r="232" spans="1:10" x14ac:dyDescent="0.25">
      <c r="A232" s="65" t="str">
        <f t="shared" si="3"/>
        <v>Cohort 201442339G4 (exclusief Den Haag)Man23 tot 65 jaarSyriëTotaal</v>
      </c>
      <c r="B232" s="159" t="s">
        <v>6</v>
      </c>
      <c r="C232" s="166">
        <v>42339</v>
      </c>
      <c r="D232" s="159" t="s">
        <v>15</v>
      </c>
      <c r="E232" s="159" t="s">
        <v>28</v>
      </c>
      <c r="F232" s="159" t="s">
        <v>54</v>
      </c>
      <c r="G232" s="159" t="s">
        <v>23</v>
      </c>
      <c r="H232" s="159" t="s">
        <v>8</v>
      </c>
      <c r="I232" s="181">
        <v>60</v>
      </c>
      <c r="J232" s="15"/>
    </row>
    <row r="233" spans="1:10" x14ac:dyDescent="0.25">
      <c r="A233" s="65" t="str">
        <f t="shared" si="3"/>
        <v>Cohort 201442339G4 (exclusief Den Haag)Man23 tot 65 jaarSyriëWerknemer of zelfstandige</v>
      </c>
      <c r="B233" s="159" t="s">
        <v>6</v>
      </c>
      <c r="C233" s="166">
        <v>42339</v>
      </c>
      <c r="D233" s="159" t="s">
        <v>15</v>
      </c>
      <c r="E233" s="159" t="s">
        <v>28</v>
      </c>
      <c r="F233" s="159" t="s">
        <v>54</v>
      </c>
      <c r="G233" s="159" t="s">
        <v>23</v>
      </c>
      <c r="H233" s="159" t="s">
        <v>50</v>
      </c>
      <c r="I233" s="181">
        <v>0</v>
      </c>
      <c r="J233" s="15"/>
    </row>
    <row r="234" spans="1:10" x14ac:dyDescent="0.25">
      <c r="A234" s="65" t="str">
        <f t="shared" si="3"/>
        <v>Cohort 201442339G4 (exclusief Den Haag)Man23 tot 65 jaarSyriëBijstandsuitkering</v>
      </c>
      <c r="B234" s="159" t="s">
        <v>6</v>
      </c>
      <c r="C234" s="166">
        <v>42339</v>
      </c>
      <c r="D234" s="159" t="s">
        <v>15</v>
      </c>
      <c r="E234" s="159" t="s">
        <v>28</v>
      </c>
      <c r="F234" s="159" t="s">
        <v>54</v>
      </c>
      <c r="G234" s="159" t="s">
        <v>23</v>
      </c>
      <c r="H234" s="159" t="s">
        <v>51</v>
      </c>
      <c r="I234" s="181">
        <v>55</v>
      </c>
      <c r="J234" s="15"/>
    </row>
    <row r="235" spans="1:10" x14ac:dyDescent="0.25">
      <c r="A235" s="65" t="str">
        <f t="shared" si="3"/>
        <v>Cohort 201442339G4 (exclusief Den Haag)Man23 tot 65 jaarSyriëGeen inkomen, schoolgaand of overig</v>
      </c>
      <c r="B235" s="159" t="s">
        <v>6</v>
      </c>
      <c r="C235" s="166">
        <v>42339</v>
      </c>
      <c r="D235" s="159" t="s">
        <v>15</v>
      </c>
      <c r="E235" s="159" t="s">
        <v>28</v>
      </c>
      <c r="F235" s="159" t="s">
        <v>54</v>
      </c>
      <c r="G235" s="159" t="s">
        <v>23</v>
      </c>
      <c r="H235" s="159" t="s">
        <v>52</v>
      </c>
      <c r="I235" s="181">
        <v>5</v>
      </c>
      <c r="J235" s="15"/>
    </row>
    <row r="236" spans="1:10" x14ac:dyDescent="0.25">
      <c r="A236" s="65" t="str">
        <f t="shared" si="3"/>
        <v>Cohort 201442339G4 (exclusief Den Haag)Man23 tot 65 jaarEritreaTotaal</v>
      </c>
      <c r="B236" s="159" t="s">
        <v>6</v>
      </c>
      <c r="C236" s="166">
        <v>42339</v>
      </c>
      <c r="D236" s="159" t="s">
        <v>15</v>
      </c>
      <c r="E236" s="159" t="s">
        <v>28</v>
      </c>
      <c r="F236" s="159" t="s">
        <v>54</v>
      </c>
      <c r="G236" s="159" t="s">
        <v>24</v>
      </c>
      <c r="H236" s="159" t="s">
        <v>8</v>
      </c>
      <c r="I236" s="181">
        <v>20</v>
      </c>
      <c r="J236" s="15"/>
    </row>
    <row r="237" spans="1:10" x14ac:dyDescent="0.25">
      <c r="A237" s="65" t="str">
        <f t="shared" si="3"/>
        <v>Cohort 201442339G4 (exclusief Den Haag)Man23 tot 65 jaarEritreaWerknemer of zelfstandige</v>
      </c>
      <c r="B237" s="159" t="s">
        <v>6</v>
      </c>
      <c r="C237" s="166">
        <v>42339</v>
      </c>
      <c r="D237" s="159" t="s">
        <v>15</v>
      </c>
      <c r="E237" s="159" t="s">
        <v>28</v>
      </c>
      <c r="F237" s="159" t="s">
        <v>54</v>
      </c>
      <c r="G237" s="159" t="s">
        <v>24</v>
      </c>
      <c r="H237" s="159" t="s">
        <v>50</v>
      </c>
      <c r="I237" s="181">
        <v>0</v>
      </c>
      <c r="J237" s="15"/>
    </row>
    <row r="238" spans="1:10" x14ac:dyDescent="0.25">
      <c r="A238" s="65" t="str">
        <f t="shared" si="3"/>
        <v>Cohort 201442339G4 (exclusief Den Haag)Man23 tot 65 jaarEritreaBijstandsuitkering</v>
      </c>
      <c r="B238" s="159" t="s">
        <v>6</v>
      </c>
      <c r="C238" s="166">
        <v>42339</v>
      </c>
      <c r="D238" s="159" t="s">
        <v>15</v>
      </c>
      <c r="E238" s="159" t="s">
        <v>28</v>
      </c>
      <c r="F238" s="159" t="s">
        <v>54</v>
      </c>
      <c r="G238" s="159" t="s">
        <v>24</v>
      </c>
      <c r="H238" s="159" t="s">
        <v>51</v>
      </c>
      <c r="I238" s="181">
        <v>20</v>
      </c>
      <c r="J238" s="15"/>
    </row>
    <row r="239" spans="1:10" x14ac:dyDescent="0.25">
      <c r="A239" s="65" t="str">
        <f t="shared" si="3"/>
        <v>Cohort 201442339G4 (exclusief Den Haag)Man23 tot 65 jaarEritreaGeen inkomen, schoolgaand of overig</v>
      </c>
      <c r="B239" s="159" t="s">
        <v>6</v>
      </c>
      <c r="C239" s="166">
        <v>42339</v>
      </c>
      <c r="D239" s="159" t="s">
        <v>15</v>
      </c>
      <c r="E239" s="159" t="s">
        <v>28</v>
      </c>
      <c r="F239" s="159" t="s">
        <v>54</v>
      </c>
      <c r="G239" s="159" t="s">
        <v>24</v>
      </c>
      <c r="H239" s="159" t="s">
        <v>52</v>
      </c>
      <c r="I239" s="181">
        <v>0</v>
      </c>
      <c r="J239" s="15"/>
    </row>
    <row r="240" spans="1:10" x14ac:dyDescent="0.25">
      <c r="A240" s="65" t="str">
        <f t="shared" si="3"/>
        <v>Cohort 201442339G4 (exclusief Den Haag)Man23 tot 65 jaarOverigTotaal</v>
      </c>
      <c r="B240" s="159" t="s">
        <v>6</v>
      </c>
      <c r="C240" s="166">
        <v>42339</v>
      </c>
      <c r="D240" s="159" t="s">
        <v>15</v>
      </c>
      <c r="E240" s="159" t="s">
        <v>28</v>
      </c>
      <c r="F240" s="159" t="s">
        <v>54</v>
      </c>
      <c r="G240" s="159" t="s">
        <v>25</v>
      </c>
      <c r="H240" s="159" t="s">
        <v>8</v>
      </c>
      <c r="I240" s="181">
        <v>115</v>
      </c>
      <c r="J240" s="15"/>
    </row>
    <row r="241" spans="1:10" x14ac:dyDescent="0.25">
      <c r="A241" s="65" t="str">
        <f t="shared" si="3"/>
        <v>Cohort 201442339G4 (exclusief Den Haag)Man23 tot 65 jaarOverigWerknemer of zelfstandige</v>
      </c>
      <c r="B241" s="159" t="s">
        <v>6</v>
      </c>
      <c r="C241" s="166">
        <v>42339</v>
      </c>
      <c r="D241" s="159" t="s">
        <v>15</v>
      </c>
      <c r="E241" s="159" t="s">
        <v>28</v>
      </c>
      <c r="F241" s="159" t="s">
        <v>54</v>
      </c>
      <c r="G241" s="159" t="s">
        <v>25</v>
      </c>
      <c r="H241" s="159" t="s">
        <v>50</v>
      </c>
      <c r="I241" s="181">
        <v>5</v>
      </c>
      <c r="J241" s="15"/>
    </row>
    <row r="242" spans="1:10" x14ac:dyDescent="0.25">
      <c r="A242" s="65" t="str">
        <f t="shared" si="3"/>
        <v>Cohort 201442339G4 (exclusief Den Haag)Man23 tot 65 jaarOverigBijstandsuitkering</v>
      </c>
      <c r="B242" s="159" t="s">
        <v>6</v>
      </c>
      <c r="C242" s="166">
        <v>42339</v>
      </c>
      <c r="D242" s="159" t="s">
        <v>15</v>
      </c>
      <c r="E242" s="159" t="s">
        <v>28</v>
      </c>
      <c r="F242" s="159" t="s">
        <v>54</v>
      </c>
      <c r="G242" s="159" t="s">
        <v>25</v>
      </c>
      <c r="H242" s="159" t="s">
        <v>51</v>
      </c>
      <c r="I242" s="181">
        <v>110</v>
      </c>
      <c r="J242" s="15"/>
    </row>
    <row r="243" spans="1:10" x14ac:dyDescent="0.25">
      <c r="A243" s="65" t="str">
        <f t="shared" si="3"/>
        <v>Cohort 201442339G4 (exclusief Den Haag)Man23 tot 65 jaarOverigGeen inkomen, schoolgaand of overig</v>
      </c>
      <c r="B243" s="159" t="s">
        <v>6</v>
      </c>
      <c r="C243" s="166">
        <v>42339</v>
      </c>
      <c r="D243" s="159" t="s">
        <v>15</v>
      </c>
      <c r="E243" s="159" t="s">
        <v>28</v>
      </c>
      <c r="F243" s="159" t="s">
        <v>54</v>
      </c>
      <c r="G243" s="159" t="s">
        <v>25</v>
      </c>
      <c r="H243" s="159" t="s">
        <v>52</v>
      </c>
      <c r="I243" s="181">
        <v>0</v>
      </c>
      <c r="J243" s="15"/>
    </row>
    <row r="244" spans="1:10" x14ac:dyDescent="0.25">
      <c r="A244" s="65" t="str">
        <f t="shared" si="3"/>
        <v>Cohort 201442339G4 (exclusief Den Haag)VrouwTotaalTotaalTotaal</v>
      </c>
      <c r="B244" s="159" t="s">
        <v>6</v>
      </c>
      <c r="C244" s="166">
        <v>42339</v>
      </c>
      <c r="D244" s="159" t="s">
        <v>15</v>
      </c>
      <c r="E244" s="159" t="s">
        <v>29</v>
      </c>
      <c r="F244" s="159" t="s">
        <v>8</v>
      </c>
      <c r="G244" s="159" t="s">
        <v>8</v>
      </c>
      <c r="H244" s="159" t="s">
        <v>8</v>
      </c>
      <c r="I244" s="181">
        <v>110</v>
      </c>
      <c r="J244" s="15"/>
    </row>
    <row r="245" spans="1:10" x14ac:dyDescent="0.25">
      <c r="A245" s="65" t="str">
        <f t="shared" si="3"/>
        <v>Cohort 201442339G4 (exclusief Den Haag)VrouwTotaalTotaalWerknemer of zelfstandige</v>
      </c>
      <c r="B245" s="159" t="s">
        <v>6</v>
      </c>
      <c r="C245" s="166">
        <v>42339</v>
      </c>
      <c r="D245" s="159" t="s">
        <v>15</v>
      </c>
      <c r="E245" s="159" t="s">
        <v>29</v>
      </c>
      <c r="F245" s="159" t="s">
        <v>8</v>
      </c>
      <c r="G245" s="159" t="s">
        <v>8</v>
      </c>
      <c r="H245" s="159" t="s">
        <v>50</v>
      </c>
      <c r="I245" s="181">
        <v>5</v>
      </c>
      <c r="J245" s="15"/>
    </row>
    <row r="246" spans="1:10" x14ac:dyDescent="0.25">
      <c r="A246" s="65" t="str">
        <f t="shared" si="3"/>
        <v>Cohort 201442339G4 (exclusief Den Haag)VrouwTotaalTotaalBijstandsuitkering</v>
      </c>
      <c r="B246" s="159" t="s">
        <v>6</v>
      </c>
      <c r="C246" s="166">
        <v>42339</v>
      </c>
      <c r="D246" s="159" t="s">
        <v>15</v>
      </c>
      <c r="E246" s="159" t="s">
        <v>29</v>
      </c>
      <c r="F246" s="159" t="s">
        <v>8</v>
      </c>
      <c r="G246" s="159" t="s">
        <v>8</v>
      </c>
      <c r="H246" s="159" t="s">
        <v>51</v>
      </c>
      <c r="I246" s="181">
        <v>95</v>
      </c>
      <c r="J246" s="15"/>
    </row>
    <row r="247" spans="1:10" x14ac:dyDescent="0.25">
      <c r="A247" s="65" t="str">
        <f t="shared" si="3"/>
        <v>Cohort 201442339G4 (exclusief Den Haag)VrouwTotaalTotaalGeen inkomen, schoolgaand of overig</v>
      </c>
      <c r="B247" s="159" t="s">
        <v>6</v>
      </c>
      <c r="C247" s="166">
        <v>42339</v>
      </c>
      <c r="D247" s="159" t="s">
        <v>15</v>
      </c>
      <c r="E247" s="159" t="s">
        <v>29</v>
      </c>
      <c r="F247" s="159" t="s">
        <v>8</v>
      </c>
      <c r="G247" s="159" t="s">
        <v>8</v>
      </c>
      <c r="H247" s="159" t="s">
        <v>52</v>
      </c>
      <c r="I247" s="181">
        <v>10</v>
      </c>
      <c r="J247" s="15"/>
    </row>
    <row r="248" spans="1:10" x14ac:dyDescent="0.25">
      <c r="A248" s="65" t="str">
        <f t="shared" si="3"/>
        <v>Cohort 201442339G4 (exclusief Den Haag)VrouwTotaalSyriëTotaal</v>
      </c>
      <c r="B248" s="159" t="s">
        <v>6</v>
      </c>
      <c r="C248" s="166">
        <v>42339</v>
      </c>
      <c r="D248" s="159" t="s">
        <v>15</v>
      </c>
      <c r="E248" s="159" t="s">
        <v>29</v>
      </c>
      <c r="F248" s="159" t="s">
        <v>8</v>
      </c>
      <c r="G248" s="159" t="s">
        <v>23</v>
      </c>
      <c r="H248" s="159" t="s">
        <v>8</v>
      </c>
      <c r="I248" s="181">
        <v>20</v>
      </c>
      <c r="J248" s="15"/>
    </row>
    <row r="249" spans="1:10" x14ac:dyDescent="0.25">
      <c r="A249" s="65" t="str">
        <f t="shared" si="3"/>
        <v>Cohort 201442339G4 (exclusief Den Haag)VrouwTotaalSyriëWerknemer of zelfstandige</v>
      </c>
      <c r="B249" s="159" t="s">
        <v>6</v>
      </c>
      <c r="C249" s="166">
        <v>42339</v>
      </c>
      <c r="D249" s="159" t="s">
        <v>15</v>
      </c>
      <c r="E249" s="159" t="s">
        <v>29</v>
      </c>
      <c r="F249" s="159" t="s">
        <v>8</v>
      </c>
      <c r="G249" s="159" t="s">
        <v>23</v>
      </c>
      <c r="H249" s="159" t="s">
        <v>50</v>
      </c>
      <c r="I249" s="181">
        <v>0</v>
      </c>
      <c r="J249" s="15"/>
    </row>
    <row r="250" spans="1:10" x14ac:dyDescent="0.25">
      <c r="A250" s="65" t="str">
        <f t="shared" si="3"/>
        <v>Cohort 201442339G4 (exclusief Den Haag)VrouwTotaalSyriëBijstandsuitkering</v>
      </c>
      <c r="B250" s="159" t="s">
        <v>6</v>
      </c>
      <c r="C250" s="166">
        <v>42339</v>
      </c>
      <c r="D250" s="159" t="s">
        <v>15</v>
      </c>
      <c r="E250" s="159" t="s">
        <v>29</v>
      </c>
      <c r="F250" s="159" t="s">
        <v>8</v>
      </c>
      <c r="G250" s="159" t="s">
        <v>23</v>
      </c>
      <c r="H250" s="159" t="s">
        <v>51</v>
      </c>
      <c r="I250" s="181">
        <v>20</v>
      </c>
      <c r="J250" s="15"/>
    </row>
    <row r="251" spans="1:10" x14ac:dyDescent="0.25">
      <c r="A251" s="65" t="str">
        <f t="shared" si="3"/>
        <v>Cohort 201442339G4 (exclusief Den Haag)VrouwTotaalSyriëGeen inkomen, schoolgaand of overig</v>
      </c>
      <c r="B251" s="159" t="s">
        <v>6</v>
      </c>
      <c r="C251" s="166">
        <v>42339</v>
      </c>
      <c r="D251" s="159" t="s">
        <v>15</v>
      </c>
      <c r="E251" s="159" t="s">
        <v>29</v>
      </c>
      <c r="F251" s="159" t="s">
        <v>8</v>
      </c>
      <c r="G251" s="159" t="s">
        <v>23</v>
      </c>
      <c r="H251" s="159" t="s">
        <v>52</v>
      </c>
      <c r="I251" s="181">
        <v>0</v>
      </c>
      <c r="J251" s="15"/>
    </row>
    <row r="252" spans="1:10" x14ac:dyDescent="0.25">
      <c r="A252" s="65" t="str">
        <f t="shared" si="3"/>
        <v>Cohort 201442339G4 (exclusief Den Haag)VrouwTotaalEritreaTotaal</v>
      </c>
      <c r="B252" s="159" t="s">
        <v>6</v>
      </c>
      <c r="C252" s="166">
        <v>42339</v>
      </c>
      <c r="D252" s="159" t="s">
        <v>15</v>
      </c>
      <c r="E252" s="159" t="s">
        <v>29</v>
      </c>
      <c r="F252" s="159" t="s">
        <v>8</v>
      </c>
      <c r="G252" s="159" t="s">
        <v>24</v>
      </c>
      <c r="H252" s="159" t="s">
        <v>8</v>
      </c>
      <c r="I252" s="181">
        <v>15</v>
      </c>
      <c r="J252" s="15"/>
    </row>
    <row r="253" spans="1:10" x14ac:dyDescent="0.25">
      <c r="A253" s="65" t="str">
        <f t="shared" si="3"/>
        <v>Cohort 201442339G4 (exclusief Den Haag)VrouwTotaalEritreaWerknemer of zelfstandige</v>
      </c>
      <c r="B253" s="159" t="s">
        <v>6</v>
      </c>
      <c r="C253" s="166">
        <v>42339</v>
      </c>
      <c r="D253" s="159" t="s">
        <v>15</v>
      </c>
      <c r="E253" s="159" t="s">
        <v>29</v>
      </c>
      <c r="F253" s="159" t="s">
        <v>8</v>
      </c>
      <c r="G253" s="159" t="s">
        <v>24</v>
      </c>
      <c r="H253" s="159" t="s">
        <v>50</v>
      </c>
      <c r="I253" s="181">
        <v>0</v>
      </c>
      <c r="J253" s="15"/>
    </row>
    <row r="254" spans="1:10" x14ac:dyDescent="0.25">
      <c r="A254" s="65" t="str">
        <f t="shared" si="3"/>
        <v>Cohort 201442339G4 (exclusief Den Haag)VrouwTotaalEritreaBijstandsuitkering</v>
      </c>
      <c r="B254" s="159" t="s">
        <v>6</v>
      </c>
      <c r="C254" s="166">
        <v>42339</v>
      </c>
      <c r="D254" s="159" t="s">
        <v>15</v>
      </c>
      <c r="E254" s="159" t="s">
        <v>29</v>
      </c>
      <c r="F254" s="159" t="s">
        <v>8</v>
      </c>
      <c r="G254" s="159" t="s">
        <v>24</v>
      </c>
      <c r="H254" s="159" t="s">
        <v>51</v>
      </c>
      <c r="I254" s="181">
        <v>15</v>
      </c>
      <c r="J254" s="15"/>
    </row>
    <row r="255" spans="1:10" x14ac:dyDescent="0.25">
      <c r="A255" s="65" t="str">
        <f t="shared" si="3"/>
        <v>Cohort 201442339G4 (exclusief Den Haag)VrouwTotaalEritreaGeen inkomen, schoolgaand of overig</v>
      </c>
      <c r="B255" s="159" t="s">
        <v>6</v>
      </c>
      <c r="C255" s="166">
        <v>42339</v>
      </c>
      <c r="D255" s="159" t="s">
        <v>15</v>
      </c>
      <c r="E255" s="159" t="s">
        <v>29</v>
      </c>
      <c r="F255" s="159" t="s">
        <v>8</v>
      </c>
      <c r="G255" s="159" t="s">
        <v>24</v>
      </c>
      <c r="H255" s="159" t="s">
        <v>52</v>
      </c>
      <c r="I255" s="181">
        <v>0</v>
      </c>
      <c r="J255" s="15"/>
    </row>
    <row r="256" spans="1:10" x14ac:dyDescent="0.25">
      <c r="A256" s="65" t="str">
        <f t="shared" si="3"/>
        <v>Cohort 201442339G4 (exclusief Den Haag)VrouwTotaalOverigTotaal</v>
      </c>
      <c r="B256" s="159" t="s">
        <v>6</v>
      </c>
      <c r="C256" s="166">
        <v>42339</v>
      </c>
      <c r="D256" s="159" t="s">
        <v>15</v>
      </c>
      <c r="E256" s="159" t="s">
        <v>29</v>
      </c>
      <c r="F256" s="159" t="s">
        <v>8</v>
      </c>
      <c r="G256" s="159" t="s">
        <v>25</v>
      </c>
      <c r="H256" s="159" t="s">
        <v>8</v>
      </c>
      <c r="I256" s="181">
        <v>75</v>
      </c>
      <c r="J256" s="15"/>
    </row>
    <row r="257" spans="1:10" x14ac:dyDescent="0.25">
      <c r="A257" s="65" t="str">
        <f t="shared" si="3"/>
        <v>Cohort 201442339G4 (exclusief Den Haag)VrouwTotaalOverigWerknemer of zelfstandige</v>
      </c>
      <c r="B257" s="159" t="s">
        <v>6</v>
      </c>
      <c r="C257" s="166">
        <v>42339</v>
      </c>
      <c r="D257" s="159" t="s">
        <v>15</v>
      </c>
      <c r="E257" s="159" t="s">
        <v>29</v>
      </c>
      <c r="F257" s="159" t="s">
        <v>8</v>
      </c>
      <c r="G257" s="159" t="s">
        <v>25</v>
      </c>
      <c r="H257" s="159" t="s">
        <v>50</v>
      </c>
      <c r="I257" s="181">
        <v>5</v>
      </c>
      <c r="J257" s="15"/>
    </row>
    <row r="258" spans="1:10" x14ac:dyDescent="0.25">
      <c r="A258" s="65" t="str">
        <f t="shared" si="3"/>
        <v>Cohort 201442339G4 (exclusief Den Haag)VrouwTotaalOverigBijstandsuitkering</v>
      </c>
      <c r="B258" s="159" t="s">
        <v>6</v>
      </c>
      <c r="C258" s="166">
        <v>42339</v>
      </c>
      <c r="D258" s="159" t="s">
        <v>15</v>
      </c>
      <c r="E258" s="159" t="s">
        <v>29</v>
      </c>
      <c r="F258" s="159" t="s">
        <v>8</v>
      </c>
      <c r="G258" s="159" t="s">
        <v>25</v>
      </c>
      <c r="H258" s="159" t="s">
        <v>51</v>
      </c>
      <c r="I258" s="181">
        <v>60</v>
      </c>
      <c r="J258" s="15"/>
    </row>
    <row r="259" spans="1:10" x14ac:dyDescent="0.25">
      <c r="A259" s="65" t="str">
        <f t="shared" si="3"/>
        <v>Cohort 201442339G4 (exclusief Den Haag)VrouwTotaalOverigGeen inkomen, schoolgaand of overig</v>
      </c>
      <c r="B259" s="159" t="s">
        <v>6</v>
      </c>
      <c r="C259" s="166">
        <v>42339</v>
      </c>
      <c r="D259" s="159" t="s">
        <v>15</v>
      </c>
      <c r="E259" s="159" t="s">
        <v>29</v>
      </c>
      <c r="F259" s="159" t="s">
        <v>8</v>
      </c>
      <c r="G259" s="159" t="s">
        <v>25</v>
      </c>
      <c r="H259" s="159" t="s">
        <v>52</v>
      </c>
      <c r="I259" s="181">
        <v>10</v>
      </c>
      <c r="J259" s="15"/>
    </row>
    <row r="260" spans="1:10" x14ac:dyDescent="0.25">
      <c r="A260" s="65" t="str">
        <f t="shared" si="3"/>
        <v>Cohort 201442339G4 (exclusief Den Haag)Vrouw18 tot 23 jaarTotaalTotaal</v>
      </c>
      <c r="B260" s="159" t="s">
        <v>6</v>
      </c>
      <c r="C260" s="166">
        <v>42339</v>
      </c>
      <c r="D260" s="159" t="s">
        <v>15</v>
      </c>
      <c r="E260" s="159" t="s">
        <v>29</v>
      </c>
      <c r="F260" s="159" t="s">
        <v>53</v>
      </c>
      <c r="G260" s="159" t="s">
        <v>8</v>
      </c>
      <c r="H260" s="159" t="s">
        <v>8</v>
      </c>
      <c r="I260" s="181">
        <v>10</v>
      </c>
      <c r="J260" s="15"/>
    </row>
    <row r="261" spans="1:10" x14ac:dyDescent="0.25">
      <c r="A261" s="65" t="str">
        <f t="shared" ref="A261:A324" si="4">B261&amp;C261&amp;D261&amp;E261&amp;F261&amp;G261&amp;H261</f>
        <v>Cohort 201442339G4 (exclusief Den Haag)Vrouw18 tot 23 jaarTotaalWerknemer of zelfstandige</v>
      </c>
      <c r="B261" s="159" t="s">
        <v>6</v>
      </c>
      <c r="C261" s="166">
        <v>42339</v>
      </c>
      <c r="D261" s="159" t="s">
        <v>15</v>
      </c>
      <c r="E261" s="159" t="s">
        <v>29</v>
      </c>
      <c r="F261" s="159" t="s">
        <v>53</v>
      </c>
      <c r="G261" s="159" t="s">
        <v>8</v>
      </c>
      <c r="H261" s="159" t="s">
        <v>50</v>
      </c>
      <c r="I261" s="181">
        <v>0</v>
      </c>
      <c r="J261" s="15"/>
    </row>
    <row r="262" spans="1:10" x14ac:dyDescent="0.25">
      <c r="A262" s="65" t="str">
        <f t="shared" si="4"/>
        <v>Cohort 201442339G4 (exclusief Den Haag)Vrouw18 tot 23 jaarTotaalBijstandsuitkering</v>
      </c>
      <c r="B262" s="159" t="s">
        <v>6</v>
      </c>
      <c r="C262" s="166">
        <v>42339</v>
      </c>
      <c r="D262" s="159" t="s">
        <v>15</v>
      </c>
      <c r="E262" s="159" t="s">
        <v>29</v>
      </c>
      <c r="F262" s="159" t="s">
        <v>53</v>
      </c>
      <c r="G262" s="159" t="s">
        <v>8</v>
      </c>
      <c r="H262" s="159" t="s">
        <v>51</v>
      </c>
      <c r="I262" s="181">
        <v>5</v>
      </c>
      <c r="J262" s="15"/>
    </row>
    <row r="263" spans="1:10" x14ac:dyDescent="0.25">
      <c r="A263" s="65" t="str">
        <f t="shared" si="4"/>
        <v>Cohort 201442339G4 (exclusief Den Haag)Vrouw18 tot 23 jaarTotaalGeen inkomen, schoolgaand of overig</v>
      </c>
      <c r="B263" s="159" t="s">
        <v>6</v>
      </c>
      <c r="C263" s="166">
        <v>42339</v>
      </c>
      <c r="D263" s="159" t="s">
        <v>15</v>
      </c>
      <c r="E263" s="159" t="s">
        <v>29</v>
      </c>
      <c r="F263" s="159" t="s">
        <v>53</v>
      </c>
      <c r="G263" s="159" t="s">
        <v>8</v>
      </c>
      <c r="H263" s="159" t="s">
        <v>52</v>
      </c>
      <c r="I263" s="181">
        <v>5</v>
      </c>
      <c r="J263" s="15"/>
    </row>
    <row r="264" spans="1:10" x14ac:dyDescent="0.25">
      <c r="A264" s="65" t="str">
        <f t="shared" si="4"/>
        <v>Cohort 201442339G4 (exclusief Den Haag)Vrouw18 tot 23 jaarSyriëTotaal</v>
      </c>
      <c r="B264" s="159" t="s">
        <v>6</v>
      </c>
      <c r="C264" s="166">
        <v>42339</v>
      </c>
      <c r="D264" s="159" t="s">
        <v>15</v>
      </c>
      <c r="E264" s="159" t="s">
        <v>29</v>
      </c>
      <c r="F264" s="159" t="s">
        <v>53</v>
      </c>
      <c r="G264" s="159" t="s">
        <v>23</v>
      </c>
      <c r="H264" s="159" t="s">
        <v>8</v>
      </c>
      <c r="I264" s="181">
        <v>5</v>
      </c>
      <c r="J264" s="15"/>
    </row>
    <row r="265" spans="1:10" x14ac:dyDescent="0.25">
      <c r="A265" s="65" t="str">
        <f t="shared" si="4"/>
        <v>Cohort 201442339G4 (exclusief Den Haag)Vrouw18 tot 23 jaarSyriëWerknemer of zelfstandige</v>
      </c>
      <c r="B265" s="159" t="s">
        <v>6</v>
      </c>
      <c r="C265" s="166">
        <v>42339</v>
      </c>
      <c r="D265" s="159" t="s">
        <v>15</v>
      </c>
      <c r="E265" s="159" t="s">
        <v>29</v>
      </c>
      <c r="F265" s="159" t="s">
        <v>53</v>
      </c>
      <c r="G265" s="159" t="s">
        <v>23</v>
      </c>
      <c r="H265" s="159" t="s">
        <v>50</v>
      </c>
      <c r="I265" s="181">
        <v>0</v>
      </c>
      <c r="J265" s="15"/>
    </row>
    <row r="266" spans="1:10" x14ac:dyDescent="0.25">
      <c r="A266" s="65" t="str">
        <f t="shared" si="4"/>
        <v>Cohort 201442339G4 (exclusief Den Haag)Vrouw18 tot 23 jaarSyriëBijstandsuitkering</v>
      </c>
      <c r="B266" s="159" t="s">
        <v>6</v>
      </c>
      <c r="C266" s="166">
        <v>42339</v>
      </c>
      <c r="D266" s="159" t="s">
        <v>15</v>
      </c>
      <c r="E266" s="159" t="s">
        <v>29</v>
      </c>
      <c r="F266" s="159" t="s">
        <v>53</v>
      </c>
      <c r="G266" s="159" t="s">
        <v>23</v>
      </c>
      <c r="H266" s="159" t="s">
        <v>51</v>
      </c>
      <c r="I266" s="181">
        <v>5</v>
      </c>
      <c r="J266" s="15"/>
    </row>
    <row r="267" spans="1:10" x14ac:dyDescent="0.25">
      <c r="A267" s="65" t="str">
        <f t="shared" si="4"/>
        <v>Cohort 201442339G4 (exclusief Den Haag)Vrouw18 tot 23 jaarSyriëGeen inkomen, schoolgaand of overig</v>
      </c>
      <c r="B267" s="159" t="s">
        <v>6</v>
      </c>
      <c r="C267" s="166">
        <v>42339</v>
      </c>
      <c r="D267" s="159" t="s">
        <v>15</v>
      </c>
      <c r="E267" s="159" t="s">
        <v>29</v>
      </c>
      <c r="F267" s="159" t="s">
        <v>53</v>
      </c>
      <c r="G267" s="159" t="s">
        <v>23</v>
      </c>
      <c r="H267" s="159" t="s">
        <v>52</v>
      </c>
      <c r="I267" s="181">
        <v>0</v>
      </c>
      <c r="J267" s="15"/>
    </row>
    <row r="268" spans="1:10" x14ac:dyDescent="0.25">
      <c r="A268" s="65" t="str">
        <f t="shared" si="4"/>
        <v>Cohort 201442339G4 (exclusief Den Haag)Vrouw18 tot 23 jaarEritreaTotaal</v>
      </c>
      <c r="B268" s="159" t="s">
        <v>6</v>
      </c>
      <c r="C268" s="166">
        <v>42339</v>
      </c>
      <c r="D268" s="159" t="s">
        <v>15</v>
      </c>
      <c r="E268" s="159" t="s">
        <v>29</v>
      </c>
      <c r="F268" s="159" t="s">
        <v>53</v>
      </c>
      <c r="G268" s="159" t="s">
        <v>24</v>
      </c>
      <c r="H268" s="159" t="s">
        <v>8</v>
      </c>
      <c r="I268" s="181">
        <v>0</v>
      </c>
      <c r="J268" s="15"/>
    </row>
    <row r="269" spans="1:10" x14ac:dyDescent="0.25">
      <c r="A269" s="65" t="str">
        <f t="shared" si="4"/>
        <v>Cohort 201442339G4 (exclusief Den Haag)Vrouw18 tot 23 jaarEritreaWerknemer of zelfstandige</v>
      </c>
      <c r="B269" s="159" t="s">
        <v>6</v>
      </c>
      <c r="C269" s="166">
        <v>42339</v>
      </c>
      <c r="D269" s="159" t="s">
        <v>15</v>
      </c>
      <c r="E269" s="159" t="s">
        <v>29</v>
      </c>
      <c r="F269" s="159" t="s">
        <v>53</v>
      </c>
      <c r="G269" s="159" t="s">
        <v>24</v>
      </c>
      <c r="H269" s="159" t="s">
        <v>50</v>
      </c>
      <c r="I269" s="181">
        <v>0</v>
      </c>
      <c r="J269" s="15"/>
    </row>
    <row r="270" spans="1:10" x14ac:dyDescent="0.25">
      <c r="A270" s="65" t="str">
        <f t="shared" si="4"/>
        <v>Cohort 201442339G4 (exclusief Den Haag)Vrouw18 tot 23 jaarEritreaBijstandsuitkering</v>
      </c>
      <c r="B270" s="159" t="s">
        <v>6</v>
      </c>
      <c r="C270" s="166">
        <v>42339</v>
      </c>
      <c r="D270" s="159" t="s">
        <v>15</v>
      </c>
      <c r="E270" s="159" t="s">
        <v>29</v>
      </c>
      <c r="F270" s="159" t="s">
        <v>53</v>
      </c>
      <c r="G270" s="159" t="s">
        <v>24</v>
      </c>
      <c r="H270" s="159" t="s">
        <v>51</v>
      </c>
      <c r="I270" s="181">
        <v>0</v>
      </c>
      <c r="J270" s="15"/>
    </row>
    <row r="271" spans="1:10" x14ac:dyDescent="0.25">
      <c r="A271" s="65" t="str">
        <f t="shared" si="4"/>
        <v>Cohort 201442339G4 (exclusief Den Haag)Vrouw18 tot 23 jaarEritreaGeen inkomen, schoolgaand of overig</v>
      </c>
      <c r="B271" s="159" t="s">
        <v>6</v>
      </c>
      <c r="C271" s="166">
        <v>42339</v>
      </c>
      <c r="D271" s="159" t="s">
        <v>15</v>
      </c>
      <c r="E271" s="159" t="s">
        <v>29</v>
      </c>
      <c r="F271" s="159" t="s">
        <v>53</v>
      </c>
      <c r="G271" s="159" t="s">
        <v>24</v>
      </c>
      <c r="H271" s="159" t="s">
        <v>52</v>
      </c>
      <c r="I271" s="181">
        <v>0</v>
      </c>
      <c r="J271" s="15"/>
    </row>
    <row r="272" spans="1:10" x14ac:dyDescent="0.25">
      <c r="A272" s="65" t="str">
        <f t="shared" si="4"/>
        <v>Cohort 201442339G4 (exclusief Den Haag)Vrouw18 tot 23 jaarOverigTotaal</v>
      </c>
      <c r="B272" s="159" t="s">
        <v>6</v>
      </c>
      <c r="C272" s="166">
        <v>42339</v>
      </c>
      <c r="D272" s="159" t="s">
        <v>15</v>
      </c>
      <c r="E272" s="159" t="s">
        <v>29</v>
      </c>
      <c r="F272" s="159" t="s">
        <v>53</v>
      </c>
      <c r="G272" s="159" t="s">
        <v>25</v>
      </c>
      <c r="H272" s="159" t="s">
        <v>8</v>
      </c>
      <c r="I272" s="181">
        <v>10</v>
      </c>
      <c r="J272" s="15"/>
    </row>
    <row r="273" spans="1:10" x14ac:dyDescent="0.25">
      <c r="A273" s="65" t="str">
        <f t="shared" si="4"/>
        <v>Cohort 201442339G4 (exclusief Den Haag)Vrouw18 tot 23 jaarOverigWerknemer of zelfstandige</v>
      </c>
      <c r="B273" s="159" t="s">
        <v>6</v>
      </c>
      <c r="C273" s="166">
        <v>42339</v>
      </c>
      <c r="D273" s="159" t="s">
        <v>15</v>
      </c>
      <c r="E273" s="159" t="s">
        <v>29</v>
      </c>
      <c r="F273" s="159" t="s">
        <v>53</v>
      </c>
      <c r="G273" s="159" t="s">
        <v>25</v>
      </c>
      <c r="H273" s="159" t="s">
        <v>50</v>
      </c>
      <c r="I273" s="181">
        <v>0</v>
      </c>
      <c r="J273" s="15"/>
    </row>
    <row r="274" spans="1:10" x14ac:dyDescent="0.25">
      <c r="A274" s="65" t="str">
        <f t="shared" si="4"/>
        <v>Cohort 201442339G4 (exclusief Den Haag)Vrouw18 tot 23 jaarOverigBijstandsuitkering</v>
      </c>
      <c r="B274" s="159" t="s">
        <v>6</v>
      </c>
      <c r="C274" s="166">
        <v>42339</v>
      </c>
      <c r="D274" s="159" t="s">
        <v>15</v>
      </c>
      <c r="E274" s="159" t="s">
        <v>29</v>
      </c>
      <c r="F274" s="159" t="s">
        <v>53</v>
      </c>
      <c r="G274" s="159" t="s">
        <v>25</v>
      </c>
      <c r="H274" s="159" t="s">
        <v>51</v>
      </c>
      <c r="I274" s="181">
        <v>5</v>
      </c>
      <c r="J274" s="15"/>
    </row>
    <row r="275" spans="1:10" x14ac:dyDescent="0.25">
      <c r="A275" s="65" t="str">
        <f t="shared" si="4"/>
        <v>Cohort 201442339G4 (exclusief Den Haag)Vrouw18 tot 23 jaarOverigGeen inkomen, schoolgaand of overig</v>
      </c>
      <c r="B275" s="159" t="s">
        <v>6</v>
      </c>
      <c r="C275" s="166">
        <v>42339</v>
      </c>
      <c r="D275" s="159" t="s">
        <v>15</v>
      </c>
      <c r="E275" s="159" t="s">
        <v>29</v>
      </c>
      <c r="F275" s="159" t="s">
        <v>53</v>
      </c>
      <c r="G275" s="159" t="s">
        <v>25</v>
      </c>
      <c r="H275" s="159" t="s">
        <v>52</v>
      </c>
      <c r="I275" s="181">
        <v>5</v>
      </c>
      <c r="J275" s="15"/>
    </row>
    <row r="276" spans="1:10" x14ac:dyDescent="0.25">
      <c r="A276" s="65" t="str">
        <f t="shared" si="4"/>
        <v>Cohort 201442339G4 (exclusief Den Haag)Vrouw23 tot 65 jaarTotaalTotaal</v>
      </c>
      <c r="B276" s="159" t="s">
        <v>6</v>
      </c>
      <c r="C276" s="166">
        <v>42339</v>
      </c>
      <c r="D276" s="159" t="s">
        <v>15</v>
      </c>
      <c r="E276" s="159" t="s">
        <v>29</v>
      </c>
      <c r="F276" s="159" t="s">
        <v>54</v>
      </c>
      <c r="G276" s="159" t="s">
        <v>8</v>
      </c>
      <c r="H276" s="159" t="s">
        <v>8</v>
      </c>
      <c r="I276" s="181">
        <v>95</v>
      </c>
      <c r="J276" s="15"/>
    </row>
    <row r="277" spans="1:10" x14ac:dyDescent="0.25">
      <c r="A277" s="65" t="str">
        <f t="shared" si="4"/>
        <v>Cohort 201442339G4 (exclusief Den Haag)Vrouw23 tot 65 jaarTotaalWerknemer of zelfstandige</v>
      </c>
      <c r="B277" s="159" t="s">
        <v>6</v>
      </c>
      <c r="C277" s="166">
        <v>42339</v>
      </c>
      <c r="D277" s="159" t="s">
        <v>15</v>
      </c>
      <c r="E277" s="159" t="s">
        <v>29</v>
      </c>
      <c r="F277" s="159" t="s">
        <v>54</v>
      </c>
      <c r="G277" s="159" t="s">
        <v>8</v>
      </c>
      <c r="H277" s="159" t="s">
        <v>50</v>
      </c>
      <c r="I277" s="181">
        <v>0</v>
      </c>
      <c r="J277" s="15"/>
    </row>
    <row r="278" spans="1:10" x14ac:dyDescent="0.25">
      <c r="A278" s="65" t="str">
        <f t="shared" si="4"/>
        <v>Cohort 201442339G4 (exclusief Den Haag)Vrouw23 tot 65 jaarTotaalBijstandsuitkering</v>
      </c>
      <c r="B278" s="159" t="s">
        <v>6</v>
      </c>
      <c r="C278" s="166">
        <v>42339</v>
      </c>
      <c r="D278" s="159" t="s">
        <v>15</v>
      </c>
      <c r="E278" s="159" t="s">
        <v>29</v>
      </c>
      <c r="F278" s="159" t="s">
        <v>54</v>
      </c>
      <c r="G278" s="159" t="s">
        <v>8</v>
      </c>
      <c r="H278" s="159" t="s">
        <v>51</v>
      </c>
      <c r="I278" s="181">
        <v>85</v>
      </c>
      <c r="J278" s="15"/>
    </row>
    <row r="279" spans="1:10" x14ac:dyDescent="0.25">
      <c r="A279" s="65" t="str">
        <f t="shared" si="4"/>
        <v>Cohort 201442339G4 (exclusief Den Haag)Vrouw23 tot 65 jaarTotaalGeen inkomen, schoolgaand of overig</v>
      </c>
      <c r="B279" s="159" t="s">
        <v>6</v>
      </c>
      <c r="C279" s="166">
        <v>42339</v>
      </c>
      <c r="D279" s="159" t="s">
        <v>15</v>
      </c>
      <c r="E279" s="159" t="s">
        <v>29</v>
      </c>
      <c r="F279" s="159" t="s">
        <v>54</v>
      </c>
      <c r="G279" s="159" t="s">
        <v>8</v>
      </c>
      <c r="H279" s="159" t="s">
        <v>52</v>
      </c>
      <c r="I279" s="181">
        <v>5</v>
      </c>
      <c r="J279" s="15"/>
    </row>
    <row r="280" spans="1:10" x14ac:dyDescent="0.25">
      <c r="A280" s="65" t="str">
        <f t="shared" si="4"/>
        <v>Cohort 201442339G4 (exclusief Den Haag)Vrouw23 tot 65 jaarSyriëTotaal</v>
      </c>
      <c r="B280" s="159" t="s">
        <v>6</v>
      </c>
      <c r="C280" s="166">
        <v>42339</v>
      </c>
      <c r="D280" s="159" t="s">
        <v>15</v>
      </c>
      <c r="E280" s="159" t="s">
        <v>29</v>
      </c>
      <c r="F280" s="159" t="s">
        <v>54</v>
      </c>
      <c r="G280" s="159" t="s">
        <v>23</v>
      </c>
      <c r="H280" s="159" t="s">
        <v>8</v>
      </c>
      <c r="I280" s="181">
        <v>20</v>
      </c>
      <c r="J280" s="15"/>
    </row>
    <row r="281" spans="1:10" x14ac:dyDescent="0.25">
      <c r="A281" s="65" t="str">
        <f t="shared" si="4"/>
        <v>Cohort 201442339G4 (exclusief Den Haag)Vrouw23 tot 65 jaarSyriëWerknemer of zelfstandige</v>
      </c>
      <c r="B281" s="159" t="s">
        <v>6</v>
      </c>
      <c r="C281" s="166">
        <v>42339</v>
      </c>
      <c r="D281" s="159" t="s">
        <v>15</v>
      </c>
      <c r="E281" s="159" t="s">
        <v>29</v>
      </c>
      <c r="F281" s="159" t="s">
        <v>54</v>
      </c>
      <c r="G281" s="159" t="s">
        <v>23</v>
      </c>
      <c r="H281" s="159" t="s">
        <v>50</v>
      </c>
      <c r="I281" s="181">
        <v>0</v>
      </c>
      <c r="J281" s="15"/>
    </row>
    <row r="282" spans="1:10" x14ac:dyDescent="0.25">
      <c r="A282" s="65" t="str">
        <f t="shared" si="4"/>
        <v>Cohort 201442339G4 (exclusief Den Haag)Vrouw23 tot 65 jaarSyriëBijstandsuitkering</v>
      </c>
      <c r="B282" s="159" t="s">
        <v>6</v>
      </c>
      <c r="C282" s="166">
        <v>42339</v>
      </c>
      <c r="D282" s="159" t="s">
        <v>15</v>
      </c>
      <c r="E282" s="159" t="s">
        <v>29</v>
      </c>
      <c r="F282" s="159" t="s">
        <v>54</v>
      </c>
      <c r="G282" s="159" t="s">
        <v>23</v>
      </c>
      <c r="H282" s="159" t="s">
        <v>51</v>
      </c>
      <c r="I282" s="181">
        <v>15</v>
      </c>
      <c r="J282" s="15"/>
    </row>
    <row r="283" spans="1:10" x14ac:dyDescent="0.25">
      <c r="A283" s="65" t="str">
        <f t="shared" si="4"/>
        <v>Cohort 201442339G4 (exclusief Den Haag)Vrouw23 tot 65 jaarSyriëGeen inkomen, schoolgaand of overig</v>
      </c>
      <c r="B283" s="159" t="s">
        <v>6</v>
      </c>
      <c r="C283" s="166">
        <v>42339</v>
      </c>
      <c r="D283" s="159" t="s">
        <v>15</v>
      </c>
      <c r="E283" s="159" t="s">
        <v>29</v>
      </c>
      <c r="F283" s="159" t="s">
        <v>54</v>
      </c>
      <c r="G283" s="159" t="s">
        <v>23</v>
      </c>
      <c r="H283" s="159" t="s">
        <v>52</v>
      </c>
      <c r="I283" s="181">
        <v>0</v>
      </c>
      <c r="J283" s="15"/>
    </row>
    <row r="284" spans="1:10" x14ac:dyDescent="0.25">
      <c r="A284" s="65" t="str">
        <f t="shared" si="4"/>
        <v>Cohort 201442339G4 (exclusief Den Haag)Vrouw23 tot 65 jaarEritreaTotaal</v>
      </c>
      <c r="B284" s="159" t="s">
        <v>6</v>
      </c>
      <c r="C284" s="166">
        <v>42339</v>
      </c>
      <c r="D284" s="159" t="s">
        <v>15</v>
      </c>
      <c r="E284" s="159" t="s">
        <v>29</v>
      </c>
      <c r="F284" s="159" t="s">
        <v>54</v>
      </c>
      <c r="G284" s="159" t="s">
        <v>24</v>
      </c>
      <c r="H284" s="159" t="s">
        <v>8</v>
      </c>
      <c r="I284" s="181">
        <v>15</v>
      </c>
      <c r="J284" s="15"/>
    </row>
    <row r="285" spans="1:10" x14ac:dyDescent="0.25">
      <c r="A285" s="65" t="str">
        <f t="shared" si="4"/>
        <v>Cohort 201442339G4 (exclusief Den Haag)Vrouw23 tot 65 jaarEritreaWerknemer of zelfstandige</v>
      </c>
      <c r="B285" s="159" t="s">
        <v>6</v>
      </c>
      <c r="C285" s="166">
        <v>42339</v>
      </c>
      <c r="D285" s="159" t="s">
        <v>15</v>
      </c>
      <c r="E285" s="159" t="s">
        <v>29</v>
      </c>
      <c r="F285" s="159" t="s">
        <v>54</v>
      </c>
      <c r="G285" s="159" t="s">
        <v>24</v>
      </c>
      <c r="H285" s="159" t="s">
        <v>50</v>
      </c>
      <c r="I285" s="181">
        <v>0</v>
      </c>
      <c r="J285" s="15"/>
    </row>
    <row r="286" spans="1:10" x14ac:dyDescent="0.25">
      <c r="A286" s="65" t="str">
        <f t="shared" si="4"/>
        <v>Cohort 201442339G4 (exclusief Den Haag)Vrouw23 tot 65 jaarEritreaBijstandsuitkering</v>
      </c>
      <c r="B286" s="159" t="s">
        <v>6</v>
      </c>
      <c r="C286" s="166">
        <v>42339</v>
      </c>
      <c r="D286" s="159" t="s">
        <v>15</v>
      </c>
      <c r="E286" s="159" t="s">
        <v>29</v>
      </c>
      <c r="F286" s="159" t="s">
        <v>54</v>
      </c>
      <c r="G286" s="159" t="s">
        <v>24</v>
      </c>
      <c r="H286" s="159" t="s">
        <v>51</v>
      </c>
      <c r="I286" s="181">
        <v>15</v>
      </c>
      <c r="J286" s="15"/>
    </row>
    <row r="287" spans="1:10" x14ac:dyDescent="0.25">
      <c r="A287" s="65" t="str">
        <f t="shared" si="4"/>
        <v>Cohort 201442339G4 (exclusief Den Haag)Vrouw23 tot 65 jaarEritreaGeen inkomen, schoolgaand of overig</v>
      </c>
      <c r="B287" s="159" t="s">
        <v>6</v>
      </c>
      <c r="C287" s="166">
        <v>42339</v>
      </c>
      <c r="D287" s="159" t="s">
        <v>15</v>
      </c>
      <c r="E287" s="159" t="s">
        <v>29</v>
      </c>
      <c r="F287" s="159" t="s">
        <v>54</v>
      </c>
      <c r="G287" s="159" t="s">
        <v>24</v>
      </c>
      <c r="H287" s="159" t="s">
        <v>52</v>
      </c>
      <c r="I287" s="181">
        <v>0</v>
      </c>
      <c r="J287" s="15"/>
    </row>
    <row r="288" spans="1:10" x14ac:dyDescent="0.25">
      <c r="A288" s="65" t="str">
        <f t="shared" si="4"/>
        <v>Cohort 201442339G4 (exclusief Den Haag)Vrouw23 tot 65 jaarOverigTotaal</v>
      </c>
      <c r="B288" s="159" t="s">
        <v>6</v>
      </c>
      <c r="C288" s="166">
        <v>42339</v>
      </c>
      <c r="D288" s="159" t="s">
        <v>15</v>
      </c>
      <c r="E288" s="159" t="s">
        <v>29</v>
      </c>
      <c r="F288" s="159" t="s">
        <v>54</v>
      </c>
      <c r="G288" s="159" t="s">
        <v>25</v>
      </c>
      <c r="H288" s="159" t="s">
        <v>8</v>
      </c>
      <c r="I288" s="181">
        <v>65</v>
      </c>
      <c r="J288" s="15"/>
    </row>
    <row r="289" spans="1:10" x14ac:dyDescent="0.25">
      <c r="A289" s="65" t="str">
        <f t="shared" si="4"/>
        <v>Cohort 201442339G4 (exclusief Den Haag)Vrouw23 tot 65 jaarOverigWerknemer of zelfstandige</v>
      </c>
      <c r="B289" s="159" t="s">
        <v>6</v>
      </c>
      <c r="C289" s="166">
        <v>42339</v>
      </c>
      <c r="D289" s="159" t="s">
        <v>15</v>
      </c>
      <c r="E289" s="159" t="s">
        <v>29</v>
      </c>
      <c r="F289" s="159" t="s">
        <v>54</v>
      </c>
      <c r="G289" s="159" t="s">
        <v>25</v>
      </c>
      <c r="H289" s="159" t="s">
        <v>50</v>
      </c>
      <c r="I289" s="181">
        <v>0</v>
      </c>
      <c r="J289" s="15"/>
    </row>
    <row r="290" spans="1:10" x14ac:dyDescent="0.25">
      <c r="A290" s="65" t="str">
        <f t="shared" si="4"/>
        <v>Cohort 201442339G4 (exclusief Den Haag)Vrouw23 tot 65 jaarOverigBijstandsuitkering</v>
      </c>
      <c r="B290" s="159" t="s">
        <v>6</v>
      </c>
      <c r="C290" s="166">
        <v>42339</v>
      </c>
      <c r="D290" s="159" t="s">
        <v>15</v>
      </c>
      <c r="E290" s="159" t="s">
        <v>29</v>
      </c>
      <c r="F290" s="159" t="s">
        <v>54</v>
      </c>
      <c r="G290" s="159" t="s">
        <v>25</v>
      </c>
      <c r="H290" s="159" t="s">
        <v>51</v>
      </c>
      <c r="I290" s="181">
        <v>55</v>
      </c>
      <c r="J290" s="15"/>
    </row>
    <row r="291" spans="1:10" x14ac:dyDescent="0.25">
      <c r="A291" s="65" t="str">
        <f t="shared" si="4"/>
        <v>Cohort 201442339G4 (exclusief Den Haag)Vrouw23 tot 65 jaarOverigGeen inkomen, schoolgaand of overig</v>
      </c>
      <c r="B291" s="159" t="s">
        <v>6</v>
      </c>
      <c r="C291" s="166">
        <v>42339</v>
      </c>
      <c r="D291" s="159" t="s">
        <v>15</v>
      </c>
      <c r="E291" s="159" t="s">
        <v>29</v>
      </c>
      <c r="F291" s="159" t="s">
        <v>54</v>
      </c>
      <c r="G291" s="159" t="s">
        <v>25</v>
      </c>
      <c r="H291" s="159" t="s">
        <v>52</v>
      </c>
      <c r="I291" s="181">
        <v>5</v>
      </c>
      <c r="J291" s="15"/>
    </row>
    <row r="292" spans="1:10" x14ac:dyDescent="0.25">
      <c r="A292" s="65" t="str">
        <f t="shared" si="4"/>
        <v>Cohort 201442705Den HaagTotaalTotaalTotaalTotaal</v>
      </c>
      <c r="B292" s="159" t="s">
        <v>6</v>
      </c>
      <c r="C292" s="166">
        <v>42705</v>
      </c>
      <c r="D292" s="159" t="s">
        <v>7</v>
      </c>
      <c r="E292" s="159" t="s">
        <v>8</v>
      </c>
      <c r="F292" s="159" t="s">
        <v>8</v>
      </c>
      <c r="G292" s="159" t="s">
        <v>8</v>
      </c>
      <c r="H292" s="159" t="s">
        <v>8</v>
      </c>
      <c r="I292" s="181">
        <v>90</v>
      </c>
      <c r="J292" s="15"/>
    </row>
    <row r="293" spans="1:10" x14ac:dyDescent="0.25">
      <c r="A293" s="65" t="str">
        <f t="shared" si="4"/>
        <v>Cohort 201442705Den HaagTotaalTotaalTotaalWerknemer of zelfstandige</v>
      </c>
      <c r="B293" s="159" t="s">
        <v>6</v>
      </c>
      <c r="C293" s="166">
        <v>42705</v>
      </c>
      <c r="D293" s="159" t="s">
        <v>7</v>
      </c>
      <c r="E293" s="159" t="s">
        <v>8</v>
      </c>
      <c r="F293" s="159" t="s">
        <v>8</v>
      </c>
      <c r="G293" s="159" t="s">
        <v>8</v>
      </c>
      <c r="H293" s="159" t="s">
        <v>50</v>
      </c>
      <c r="I293" s="181">
        <v>5</v>
      </c>
      <c r="J293" s="15"/>
    </row>
    <row r="294" spans="1:10" x14ac:dyDescent="0.25">
      <c r="A294" s="65" t="str">
        <f t="shared" si="4"/>
        <v>Cohort 201442705Den HaagTotaalTotaalTotaalBijstandsuitkering</v>
      </c>
      <c r="B294" s="159" t="s">
        <v>6</v>
      </c>
      <c r="C294" s="166">
        <v>42705</v>
      </c>
      <c r="D294" s="159" t="s">
        <v>7</v>
      </c>
      <c r="E294" s="159" t="s">
        <v>8</v>
      </c>
      <c r="F294" s="159" t="s">
        <v>8</v>
      </c>
      <c r="G294" s="159" t="s">
        <v>8</v>
      </c>
      <c r="H294" s="159" t="s">
        <v>51</v>
      </c>
      <c r="I294" s="181">
        <v>75</v>
      </c>
      <c r="J294" s="15"/>
    </row>
    <row r="295" spans="1:10" x14ac:dyDescent="0.25">
      <c r="A295" s="65" t="str">
        <f t="shared" si="4"/>
        <v>Cohort 201442705Den HaagTotaalTotaalTotaalGeen inkomen, schoolgaand of overig</v>
      </c>
      <c r="B295" s="159" t="s">
        <v>6</v>
      </c>
      <c r="C295" s="166">
        <v>42705</v>
      </c>
      <c r="D295" s="159" t="s">
        <v>7</v>
      </c>
      <c r="E295" s="159" t="s">
        <v>8</v>
      </c>
      <c r="F295" s="159" t="s">
        <v>8</v>
      </c>
      <c r="G295" s="159" t="s">
        <v>8</v>
      </c>
      <c r="H295" s="159" t="s">
        <v>52</v>
      </c>
      <c r="I295" s="181">
        <v>15</v>
      </c>
      <c r="J295" s="15"/>
    </row>
    <row r="296" spans="1:10" x14ac:dyDescent="0.25">
      <c r="A296" s="65" t="str">
        <f t="shared" si="4"/>
        <v>Cohort 201442705Den HaagTotaalTotaalSyriëTotaal</v>
      </c>
      <c r="B296" s="159" t="s">
        <v>6</v>
      </c>
      <c r="C296" s="166">
        <v>42705</v>
      </c>
      <c r="D296" s="159" t="s">
        <v>7</v>
      </c>
      <c r="E296" s="159" t="s">
        <v>8</v>
      </c>
      <c r="F296" s="159" t="s">
        <v>8</v>
      </c>
      <c r="G296" s="159" t="s">
        <v>23</v>
      </c>
      <c r="H296" s="159" t="s">
        <v>8</v>
      </c>
      <c r="I296" s="181">
        <v>25</v>
      </c>
      <c r="J296" s="15"/>
    </row>
    <row r="297" spans="1:10" x14ac:dyDescent="0.25">
      <c r="A297" s="65" t="str">
        <f t="shared" si="4"/>
        <v>Cohort 201442705Den HaagTotaalTotaalSyriëWerknemer of zelfstandige</v>
      </c>
      <c r="B297" s="159" t="s">
        <v>6</v>
      </c>
      <c r="C297" s="166">
        <v>42705</v>
      </c>
      <c r="D297" s="159" t="s">
        <v>7</v>
      </c>
      <c r="E297" s="159" t="s">
        <v>8</v>
      </c>
      <c r="F297" s="159" t="s">
        <v>8</v>
      </c>
      <c r="G297" s="159" t="s">
        <v>23</v>
      </c>
      <c r="H297" s="159" t="s">
        <v>50</v>
      </c>
      <c r="I297" s="181">
        <v>0</v>
      </c>
      <c r="J297" s="15"/>
    </row>
    <row r="298" spans="1:10" x14ac:dyDescent="0.25">
      <c r="A298" s="65" t="str">
        <f t="shared" si="4"/>
        <v>Cohort 201442705Den HaagTotaalTotaalSyriëBijstandsuitkering</v>
      </c>
      <c r="B298" s="159" t="s">
        <v>6</v>
      </c>
      <c r="C298" s="166">
        <v>42705</v>
      </c>
      <c r="D298" s="159" t="s">
        <v>7</v>
      </c>
      <c r="E298" s="159" t="s">
        <v>8</v>
      </c>
      <c r="F298" s="159" t="s">
        <v>8</v>
      </c>
      <c r="G298" s="159" t="s">
        <v>23</v>
      </c>
      <c r="H298" s="159" t="s">
        <v>51</v>
      </c>
      <c r="I298" s="181">
        <v>20</v>
      </c>
      <c r="J298" s="15"/>
    </row>
    <row r="299" spans="1:10" x14ac:dyDescent="0.25">
      <c r="A299" s="65" t="str">
        <f t="shared" si="4"/>
        <v>Cohort 201442705Den HaagTotaalTotaalSyriëGeen inkomen, schoolgaand of overig</v>
      </c>
      <c r="B299" s="159" t="s">
        <v>6</v>
      </c>
      <c r="C299" s="166">
        <v>42705</v>
      </c>
      <c r="D299" s="159" t="s">
        <v>7</v>
      </c>
      <c r="E299" s="159" t="s">
        <v>8</v>
      </c>
      <c r="F299" s="159" t="s">
        <v>8</v>
      </c>
      <c r="G299" s="159" t="s">
        <v>23</v>
      </c>
      <c r="H299" s="159" t="s">
        <v>52</v>
      </c>
      <c r="I299" s="181">
        <v>5</v>
      </c>
      <c r="J299" s="15"/>
    </row>
    <row r="300" spans="1:10" x14ac:dyDescent="0.25">
      <c r="A300" s="65" t="str">
        <f t="shared" si="4"/>
        <v>Cohort 201442705Den HaagTotaalTotaalEritreaTotaal</v>
      </c>
      <c r="B300" s="159" t="s">
        <v>6</v>
      </c>
      <c r="C300" s="166">
        <v>42705</v>
      </c>
      <c r="D300" s="159" t="s">
        <v>7</v>
      </c>
      <c r="E300" s="159" t="s">
        <v>8</v>
      </c>
      <c r="F300" s="159" t="s">
        <v>8</v>
      </c>
      <c r="G300" s="159" t="s">
        <v>24</v>
      </c>
      <c r="H300" s="159" t="s">
        <v>8</v>
      </c>
      <c r="I300" s="181">
        <v>10</v>
      </c>
      <c r="J300" s="15"/>
    </row>
    <row r="301" spans="1:10" x14ac:dyDescent="0.25">
      <c r="A301" s="65" t="str">
        <f t="shared" si="4"/>
        <v>Cohort 201442705Den HaagTotaalTotaalEritreaWerknemer of zelfstandige</v>
      </c>
      <c r="B301" s="159" t="s">
        <v>6</v>
      </c>
      <c r="C301" s="166">
        <v>42705</v>
      </c>
      <c r="D301" s="159" t="s">
        <v>7</v>
      </c>
      <c r="E301" s="159" t="s">
        <v>8</v>
      </c>
      <c r="F301" s="159" t="s">
        <v>8</v>
      </c>
      <c r="G301" s="159" t="s">
        <v>24</v>
      </c>
      <c r="H301" s="159" t="s">
        <v>50</v>
      </c>
      <c r="I301" s="181">
        <v>0</v>
      </c>
      <c r="J301" s="15"/>
    </row>
    <row r="302" spans="1:10" x14ac:dyDescent="0.25">
      <c r="A302" s="65" t="str">
        <f t="shared" si="4"/>
        <v>Cohort 201442705Den HaagTotaalTotaalEritreaBijstandsuitkering</v>
      </c>
      <c r="B302" s="159" t="s">
        <v>6</v>
      </c>
      <c r="C302" s="166">
        <v>42705</v>
      </c>
      <c r="D302" s="159" t="s">
        <v>7</v>
      </c>
      <c r="E302" s="159" t="s">
        <v>8</v>
      </c>
      <c r="F302" s="159" t="s">
        <v>8</v>
      </c>
      <c r="G302" s="159" t="s">
        <v>24</v>
      </c>
      <c r="H302" s="159" t="s">
        <v>51</v>
      </c>
      <c r="I302" s="181">
        <v>10</v>
      </c>
      <c r="J302" s="15"/>
    </row>
    <row r="303" spans="1:10" x14ac:dyDescent="0.25">
      <c r="A303" s="65" t="str">
        <f t="shared" si="4"/>
        <v>Cohort 201442705Den HaagTotaalTotaalEritreaGeen inkomen, schoolgaand of overig</v>
      </c>
      <c r="B303" s="159" t="s">
        <v>6</v>
      </c>
      <c r="C303" s="166">
        <v>42705</v>
      </c>
      <c r="D303" s="159" t="s">
        <v>7</v>
      </c>
      <c r="E303" s="159" t="s">
        <v>8</v>
      </c>
      <c r="F303" s="159" t="s">
        <v>8</v>
      </c>
      <c r="G303" s="159" t="s">
        <v>24</v>
      </c>
      <c r="H303" s="159" t="s">
        <v>52</v>
      </c>
      <c r="I303" s="181">
        <v>0</v>
      </c>
      <c r="J303" s="15"/>
    </row>
    <row r="304" spans="1:10" x14ac:dyDescent="0.25">
      <c r="A304" s="65" t="str">
        <f t="shared" si="4"/>
        <v>Cohort 201442705Den HaagTotaalTotaalOverigTotaal</v>
      </c>
      <c r="B304" s="159" t="s">
        <v>6</v>
      </c>
      <c r="C304" s="166">
        <v>42705</v>
      </c>
      <c r="D304" s="159" t="s">
        <v>7</v>
      </c>
      <c r="E304" s="159" t="s">
        <v>8</v>
      </c>
      <c r="F304" s="159" t="s">
        <v>8</v>
      </c>
      <c r="G304" s="159" t="s">
        <v>25</v>
      </c>
      <c r="H304" s="159" t="s">
        <v>8</v>
      </c>
      <c r="I304" s="181">
        <v>55</v>
      </c>
      <c r="J304" s="15"/>
    </row>
    <row r="305" spans="1:10" x14ac:dyDescent="0.25">
      <c r="A305" s="65" t="str">
        <f t="shared" si="4"/>
        <v>Cohort 201442705Den HaagTotaalTotaalOverigWerknemer of zelfstandige</v>
      </c>
      <c r="B305" s="159" t="s">
        <v>6</v>
      </c>
      <c r="C305" s="166">
        <v>42705</v>
      </c>
      <c r="D305" s="159" t="s">
        <v>7</v>
      </c>
      <c r="E305" s="159" t="s">
        <v>8</v>
      </c>
      <c r="F305" s="159" t="s">
        <v>8</v>
      </c>
      <c r="G305" s="159" t="s">
        <v>25</v>
      </c>
      <c r="H305" s="159" t="s">
        <v>50</v>
      </c>
      <c r="I305" s="181">
        <v>5</v>
      </c>
      <c r="J305" s="15"/>
    </row>
    <row r="306" spans="1:10" x14ac:dyDescent="0.25">
      <c r="A306" s="65" t="str">
        <f t="shared" si="4"/>
        <v>Cohort 201442705Den HaagTotaalTotaalOverigBijstandsuitkering</v>
      </c>
      <c r="B306" s="159" t="s">
        <v>6</v>
      </c>
      <c r="C306" s="166">
        <v>42705</v>
      </c>
      <c r="D306" s="159" t="s">
        <v>7</v>
      </c>
      <c r="E306" s="159" t="s">
        <v>8</v>
      </c>
      <c r="F306" s="159" t="s">
        <v>8</v>
      </c>
      <c r="G306" s="159" t="s">
        <v>25</v>
      </c>
      <c r="H306" s="159" t="s">
        <v>51</v>
      </c>
      <c r="I306" s="181">
        <v>45</v>
      </c>
      <c r="J306" s="15"/>
    </row>
    <row r="307" spans="1:10" x14ac:dyDescent="0.25">
      <c r="A307" s="65" t="str">
        <f t="shared" si="4"/>
        <v>Cohort 201442705Den HaagTotaalTotaalOverigGeen inkomen, schoolgaand of overig</v>
      </c>
      <c r="B307" s="159" t="s">
        <v>6</v>
      </c>
      <c r="C307" s="166">
        <v>42705</v>
      </c>
      <c r="D307" s="159" t="s">
        <v>7</v>
      </c>
      <c r="E307" s="159" t="s">
        <v>8</v>
      </c>
      <c r="F307" s="159" t="s">
        <v>8</v>
      </c>
      <c r="G307" s="159" t="s">
        <v>25</v>
      </c>
      <c r="H307" s="159" t="s">
        <v>52</v>
      </c>
      <c r="I307" s="181">
        <v>10</v>
      </c>
      <c r="J307" s="15"/>
    </row>
    <row r="308" spans="1:10" x14ac:dyDescent="0.25">
      <c r="A308" s="65" t="str">
        <f t="shared" si="4"/>
        <v>Cohort 201442705Den HaagTotaal18 tot 23 jaarTotaalTotaal</v>
      </c>
      <c r="B308" s="159" t="s">
        <v>6</v>
      </c>
      <c r="C308" s="166">
        <v>42705</v>
      </c>
      <c r="D308" s="159" t="s">
        <v>7</v>
      </c>
      <c r="E308" s="159" t="s">
        <v>8</v>
      </c>
      <c r="F308" s="159" t="s">
        <v>53</v>
      </c>
      <c r="G308" s="159" t="s">
        <v>8</v>
      </c>
      <c r="H308" s="159" t="s">
        <v>8</v>
      </c>
      <c r="I308" s="181">
        <v>10</v>
      </c>
      <c r="J308" s="15"/>
    </row>
    <row r="309" spans="1:10" x14ac:dyDescent="0.25">
      <c r="A309" s="65" t="str">
        <f t="shared" si="4"/>
        <v>Cohort 201442705Den HaagTotaal18 tot 23 jaarTotaalWerknemer of zelfstandige</v>
      </c>
      <c r="B309" s="159" t="s">
        <v>6</v>
      </c>
      <c r="C309" s="166">
        <v>42705</v>
      </c>
      <c r="D309" s="159" t="s">
        <v>7</v>
      </c>
      <c r="E309" s="159" t="s">
        <v>8</v>
      </c>
      <c r="F309" s="159" t="s">
        <v>53</v>
      </c>
      <c r="G309" s="159" t="s">
        <v>8</v>
      </c>
      <c r="H309" s="159" t="s">
        <v>50</v>
      </c>
      <c r="I309" s="181">
        <v>0</v>
      </c>
      <c r="J309" s="15"/>
    </row>
    <row r="310" spans="1:10" x14ac:dyDescent="0.25">
      <c r="A310" s="65" t="str">
        <f t="shared" si="4"/>
        <v>Cohort 201442705Den HaagTotaal18 tot 23 jaarTotaalBijstandsuitkering</v>
      </c>
      <c r="B310" s="159" t="s">
        <v>6</v>
      </c>
      <c r="C310" s="166">
        <v>42705</v>
      </c>
      <c r="D310" s="159" t="s">
        <v>7</v>
      </c>
      <c r="E310" s="159" t="s">
        <v>8</v>
      </c>
      <c r="F310" s="159" t="s">
        <v>53</v>
      </c>
      <c r="G310" s="159" t="s">
        <v>8</v>
      </c>
      <c r="H310" s="159" t="s">
        <v>51</v>
      </c>
      <c r="I310" s="181">
        <v>5</v>
      </c>
      <c r="J310" s="15"/>
    </row>
    <row r="311" spans="1:10" x14ac:dyDescent="0.25">
      <c r="A311" s="65" t="str">
        <f t="shared" si="4"/>
        <v>Cohort 201442705Den HaagTotaal18 tot 23 jaarTotaalGeen inkomen, schoolgaand of overig</v>
      </c>
      <c r="B311" s="159" t="s">
        <v>6</v>
      </c>
      <c r="C311" s="166">
        <v>42705</v>
      </c>
      <c r="D311" s="159" t="s">
        <v>7</v>
      </c>
      <c r="E311" s="159" t="s">
        <v>8</v>
      </c>
      <c r="F311" s="159" t="s">
        <v>53</v>
      </c>
      <c r="G311" s="159" t="s">
        <v>8</v>
      </c>
      <c r="H311" s="159" t="s">
        <v>52</v>
      </c>
      <c r="I311" s="181">
        <v>5</v>
      </c>
      <c r="J311" s="15"/>
    </row>
    <row r="312" spans="1:10" x14ac:dyDescent="0.25">
      <c r="A312" s="65" t="str">
        <f t="shared" si="4"/>
        <v>Cohort 201442705Den HaagTotaal18 tot 23 jaarSyriëTotaal</v>
      </c>
      <c r="B312" s="159" t="s">
        <v>6</v>
      </c>
      <c r="C312" s="166">
        <v>42705</v>
      </c>
      <c r="D312" s="159" t="s">
        <v>7</v>
      </c>
      <c r="E312" s="159" t="s">
        <v>8</v>
      </c>
      <c r="F312" s="159" t="s">
        <v>53</v>
      </c>
      <c r="G312" s="159" t="s">
        <v>23</v>
      </c>
      <c r="H312" s="159" t="s">
        <v>8</v>
      </c>
      <c r="I312" s="181">
        <v>5</v>
      </c>
      <c r="J312" s="15"/>
    </row>
    <row r="313" spans="1:10" x14ac:dyDescent="0.25">
      <c r="A313" s="65" t="str">
        <f t="shared" si="4"/>
        <v>Cohort 201442705Den HaagTotaal18 tot 23 jaarSyriëWerknemer of zelfstandige</v>
      </c>
      <c r="B313" s="159" t="s">
        <v>6</v>
      </c>
      <c r="C313" s="166">
        <v>42705</v>
      </c>
      <c r="D313" s="159" t="s">
        <v>7</v>
      </c>
      <c r="E313" s="159" t="s">
        <v>8</v>
      </c>
      <c r="F313" s="159" t="s">
        <v>53</v>
      </c>
      <c r="G313" s="159" t="s">
        <v>23</v>
      </c>
      <c r="H313" s="159" t="s">
        <v>50</v>
      </c>
      <c r="I313" s="181">
        <v>0</v>
      </c>
      <c r="J313" s="15"/>
    </row>
    <row r="314" spans="1:10" x14ac:dyDescent="0.25">
      <c r="A314" s="65" t="str">
        <f t="shared" si="4"/>
        <v>Cohort 201442705Den HaagTotaal18 tot 23 jaarSyriëBijstandsuitkering</v>
      </c>
      <c r="B314" s="159" t="s">
        <v>6</v>
      </c>
      <c r="C314" s="166">
        <v>42705</v>
      </c>
      <c r="D314" s="159" t="s">
        <v>7</v>
      </c>
      <c r="E314" s="159" t="s">
        <v>8</v>
      </c>
      <c r="F314" s="159" t="s">
        <v>53</v>
      </c>
      <c r="G314" s="159" t="s">
        <v>23</v>
      </c>
      <c r="H314" s="159" t="s">
        <v>51</v>
      </c>
      <c r="I314" s="181">
        <v>0</v>
      </c>
      <c r="J314" s="15"/>
    </row>
    <row r="315" spans="1:10" x14ac:dyDescent="0.25">
      <c r="A315" s="65" t="str">
        <f t="shared" si="4"/>
        <v>Cohort 201442705Den HaagTotaal18 tot 23 jaarSyriëGeen inkomen, schoolgaand of overig</v>
      </c>
      <c r="B315" s="159" t="s">
        <v>6</v>
      </c>
      <c r="C315" s="166">
        <v>42705</v>
      </c>
      <c r="D315" s="159" t="s">
        <v>7</v>
      </c>
      <c r="E315" s="159" t="s">
        <v>8</v>
      </c>
      <c r="F315" s="159" t="s">
        <v>53</v>
      </c>
      <c r="G315" s="159" t="s">
        <v>23</v>
      </c>
      <c r="H315" s="159" t="s">
        <v>52</v>
      </c>
      <c r="I315" s="181">
        <v>0</v>
      </c>
      <c r="J315" s="15"/>
    </row>
    <row r="316" spans="1:10" x14ac:dyDescent="0.25">
      <c r="A316" s="65" t="str">
        <f t="shared" si="4"/>
        <v>Cohort 201442705Den HaagTotaal18 tot 23 jaarEritreaTotaal</v>
      </c>
      <c r="B316" s="159" t="s">
        <v>6</v>
      </c>
      <c r="C316" s="166">
        <v>42705</v>
      </c>
      <c r="D316" s="159" t="s">
        <v>7</v>
      </c>
      <c r="E316" s="159" t="s">
        <v>8</v>
      </c>
      <c r="F316" s="159" t="s">
        <v>53</v>
      </c>
      <c r="G316" s="159" t="s">
        <v>24</v>
      </c>
      <c r="H316" s="159" t="s">
        <v>8</v>
      </c>
      <c r="I316" s="181">
        <v>0</v>
      </c>
      <c r="J316" s="15"/>
    </row>
    <row r="317" spans="1:10" x14ac:dyDescent="0.25">
      <c r="A317" s="65" t="str">
        <f t="shared" si="4"/>
        <v>Cohort 201442705Den HaagTotaal18 tot 23 jaarEritreaWerknemer of zelfstandige</v>
      </c>
      <c r="B317" s="159" t="s">
        <v>6</v>
      </c>
      <c r="C317" s="166">
        <v>42705</v>
      </c>
      <c r="D317" s="159" t="s">
        <v>7</v>
      </c>
      <c r="E317" s="159" t="s">
        <v>8</v>
      </c>
      <c r="F317" s="159" t="s">
        <v>53</v>
      </c>
      <c r="G317" s="159" t="s">
        <v>24</v>
      </c>
      <c r="H317" s="159" t="s">
        <v>50</v>
      </c>
      <c r="I317" s="181">
        <v>0</v>
      </c>
      <c r="J317" s="15"/>
    </row>
    <row r="318" spans="1:10" x14ac:dyDescent="0.25">
      <c r="A318" s="65" t="str">
        <f t="shared" si="4"/>
        <v>Cohort 201442705Den HaagTotaal18 tot 23 jaarEritreaBijstandsuitkering</v>
      </c>
      <c r="B318" s="159" t="s">
        <v>6</v>
      </c>
      <c r="C318" s="166">
        <v>42705</v>
      </c>
      <c r="D318" s="159" t="s">
        <v>7</v>
      </c>
      <c r="E318" s="159" t="s">
        <v>8</v>
      </c>
      <c r="F318" s="159" t="s">
        <v>53</v>
      </c>
      <c r="G318" s="159" t="s">
        <v>24</v>
      </c>
      <c r="H318" s="159" t="s">
        <v>51</v>
      </c>
      <c r="I318" s="181">
        <v>0</v>
      </c>
      <c r="J318" s="15"/>
    </row>
    <row r="319" spans="1:10" x14ac:dyDescent="0.25">
      <c r="A319" s="65" t="str">
        <f t="shared" si="4"/>
        <v>Cohort 201442705Den HaagTotaal18 tot 23 jaarEritreaGeen inkomen, schoolgaand of overig</v>
      </c>
      <c r="B319" s="159" t="s">
        <v>6</v>
      </c>
      <c r="C319" s="166">
        <v>42705</v>
      </c>
      <c r="D319" s="159" t="s">
        <v>7</v>
      </c>
      <c r="E319" s="159" t="s">
        <v>8</v>
      </c>
      <c r="F319" s="159" t="s">
        <v>53</v>
      </c>
      <c r="G319" s="159" t="s">
        <v>24</v>
      </c>
      <c r="H319" s="159" t="s">
        <v>52</v>
      </c>
      <c r="I319" s="181">
        <v>0</v>
      </c>
      <c r="J319" s="15"/>
    </row>
    <row r="320" spans="1:10" x14ac:dyDescent="0.25">
      <c r="A320" s="65" t="str">
        <f t="shared" si="4"/>
        <v>Cohort 201442705Den HaagTotaal18 tot 23 jaarOverigTotaal</v>
      </c>
      <c r="B320" s="159" t="s">
        <v>6</v>
      </c>
      <c r="C320" s="166">
        <v>42705</v>
      </c>
      <c r="D320" s="159" t="s">
        <v>7</v>
      </c>
      <c r="E320" s="159" t="s">
        <v>8</v>
      </c>
      <c r="F320" s="159" t="s">
        <v>53</v>
      </c>
      <c r="G320" s="159" t="s">
        <v>25</v>
      </c>
      <c r="H320" s="159" t="s">
        <v>8</v>
      </c>
      <c r="I320" s="181">
        <v>10</v>
      </c>
      <c r="J320" s="15"/>
    </row>
    <row r="321" spans="1:10" x14ac:dyDescent="0.25">
      <c r="A321" s="65" t="str">
        <f t="shared" si="4"/>
        <v>Cohort 201442705Den HaagTotaal18 tot 23 jaarOverigWerknemer of zelfstandige</v>
      </c>
      <c r="B321" s="159" t="s">
        <v>6</v>
      </c>
      <c r="C321" s="166">
        <v>42705</v>
      </c>
      <c r="D321" s="159" t="s">
        <v>7</v>
      </c>
      <c r="E321" s="159" t="s">
        <v>8</v>
      </c>
      <c r="F321" s="159" t="s">
        <v>53</v>
      </c>
      <c r="G321" s="159" t="s">
        <v>25</v>
      </c>
      <c r="H321" s="159" t="s">
        <v>50</v>
      </c>
      <c r="I321" s="181">
        <v>0</v>
      </c>
      <c r="J321" s="15"/>
    </row>
    <row r="322" spans="1:10" x14ac:dyDescent="0.25">
      <c r="A322" s="65" t="str">
        <f t="shared" si="4"/>
        <v>Cohort 201442705Den HaagTotaal18 tot 23 jaarOverigBijstandsuitkering</v>
      </c>
      <c r="B322" s="159" t="s">
        <v>6</v>
      </c>
      <c r="C322" s="166">
        <v>42705</v>
      </c>
      <c r="D322" s="159" t="s">
        <v>7</v>
      </c>
      <c r="E322" s="159" t="s">
        <v>8</v>
      </c>
      <c r="F322" s="159" t="s">
        <v>53</v>
      </c>
      <c r="G322" s="159" t="s">
        <v>25</v>
      </c>
      <c r="H322" s="159" t="s">
        <v>51</v>
      </c>
      <c r="I322" s="181">
        <v>5</v>
      </c>
      <c r="J322" s="15"/>
    </row>
    <row r="323" spans="1:10" x14ac:dyDescent="0.25">
      <c r="A323" s="65" t="str">
        <f t="shared" si="4"/>
        <v>Cohort 201442705Den HaagTotaal18 tot 23 jaarOverigGeen inkomen, schoolgaand of overig</v>
      </c>
      <c r="B323" s="159" t="s">
        <v>6</v>
      </c>
      <c r="C323" s="166">
        <v>42705</v>
      </c>
      <c r="D323" s="159" t="s">
        <v>7</v>
      </c>
      <c r="E323" s="159" t="s">
        <v>8</v>
      </c>
      <c r="F323" s="159" t="s">
        <v>53</v>
      </c>
      <c r="G323" s="159" t="s">
        <v>25</v>
      </c>
      <c r="H323" s="159" t="s">
        <v>52</v>
      </c>
      <c r="I323" s="181">
        <v>5</v>
      </c>
      <c r="J323" s="15"/>
    </row>
    <row r="324" spans="1:10" x14ac:dyDescent="0.25">
      <c r="A324" s="65" t="str">
        <f t="shared" si="4"/>
        <v>Cohort 201442705Den HaagTotaal23 tot 65 jaarTotaalTotaal</v>
      </c>
      <c r="B324" s="159" t="s">
        <v>6</v>
      </c>
      <c r="C324" s="166">
        <v>42705</v>
      </c>
      <c r="D324" s="159" t="s">
        <v>7</v>
      </c>
      <c r="E324" s="159" t="s">
        <v>8</v>
      </c>
      <c r="F324" s="159" t="s">
        <v>54</v>
      </c>
      <c r="G324" s="159" t="s">
        <v>8</v>
      </c>
      <c r="H324" s="159" t="s">
        <v>8</v>
      </c>
      <c r="I324" s="181">
        <v>80</v>
      </c>
      <c r="J324" s="15"/>
    </row>
    <row r="325" spans="1:10" x14ac:dyDescent="0.25">
      <c r="A325" s="65" t="str">
        <f t="shared" ref="A325:A388" si="5">B325&amp;C325&amp;D325&amp;E325&amp;F325&amp;G325&amp;H325</f>
        <v>Cohort 201442705Den HaagTotaal23 tot 65 jaarTotaalWerknemer of zelfstandige</v>
      </c>
      <c r="B325" s="159" t="s">
        <v>6</v>
      </c>
      <c r="C325" s="166">
        <v>42705</v>
      </c>
      <c r="D325" s="159" t="s">
        <v>7</v>
      </c>
      <c r="E325" s="159" t="s">
        <v>8</v>
      </c>
      <c r="F325" s="159" t="s">
        <v>54</v>
      </c>
      <c r="G325" s="159" t="s">
        <v>8</v>
      </c>
      <c r="H325" s="159" t="s">
        <v>50</v>
      </c>
      <c r="I325" s="181">
        <v>5</v>
      </c>
      <c r="J325" s="15"/>
    </row>
    <row r="326" spans="1:10" x14ac:dyDescent="0.25">
      <c r="A326" s="65" t="str">
        <f t="shared" si="5"/>
        <v>Cohort 201442705Den HaagTotaal23 tot 65 jaarTotaalBijstandsuitkering</v>
      </c>
      <c r="B326" s="159" t="s">
        <v>6</v>
      </c>
      <c r="C326" s="166">
        <v>42705</v>
      </c>
      <c r="D326" s="159" t="s">
        <v>7</v>
      </c>
      <c r="E326" s="159" t="s">
        <v>8</v>
      </c>
      <c r="F326" s="159" t="s">
        <v>54</v>
      </c>
      <c r="G326" s="159" t="s">
        <v>8</v>
      </c>
      <c r="H326" s="159" t="s">
        <v>51</v>
      </c>
      <c r="I326" s="181">
        <v>70</v>
      </c>
      <c r="J326" s="15"/>
    </row>
    <row r="327" spans="1:10" x14ac:dyDescent="0.25">
      <c r="A327" s="65" t="str">
        <f t="shared" si="5"/>
        <v>Cohort 201442705Den HaagTotaal23 tot 65 jaarTotaalGeen inkomen, schoolgaand of overig</v>
      </c>
      <c r="B327" s="159" t="s">
        <v>6</v>
      </c>
      <c r="C327" s="166">
        <v>42705</v>
      </c>
      <c r="D327" s="159" t="s">
        <v>7</v>
      </c>
      <c r="E327" s="159" t="s">
        <v>8</v>
      </c>
      <c r="F327" s="159" t="s">
        <v>54</v>
      </c>
      <c r="G327" s="159" t="s">
        <v>8</v>
      </c>
      <c r="H327" s="159" t="s">
        <v>52</v>
      </c>
      <c r="I327" s="181">
        <v>10</v>
      </c>
      <c r="J327" s="15"/>
    </row>
    <row r="328" spans="1:10" x14ac:dyDescent="0.25">
      <c r="A328" s="65" t="str">
        <f t="shared" si="5"/>
        <v>Cohort 201442705Den HaagTotaal23 tot 65 jaarSyriëTotaal</v>
      </c>
      <c r="B328" s="159" t="s">
        <v>6</v>
      </c>
      <c r="C328" s="166">
        <v>42705</v>
      </c>
      <c r="D328" s="159" t="s">
        <v>7</v>
      </c>
      <c r="E328" s="159" t="s">
        <v>8</v>
      </c>
      <c r="F328" s="159" t="s">
        <v>54</v>
      </c>
      <c r="G328" s="159" t="s">
        <v>23</v>
      </c>
      <c r="H328" s="159" t="s">
        <v>8</v>
      </c>
      <c r="I328" s="181">
        <v>25</v>
      </c>
      <c r="J328" s="15"/>
    </row>
    <row r="329" spans="1:10" x14ac:dyDescent="0.25">
      <c r="A329" s="65" t="str">
        <f t="shared" si="5"/>
        <v>Cohort 201442705Den HaagTotaal23 tot 65 jaarSyriëWerknemer of zelfstandige</v>
      </c>
      <c r="B329" s="159" t="s">
        <v>6</v>
      </c>
      <c r="C329" s="166">
        <v>42705</v>
      </c>
      <c r="D329" s="159" t="s">
        <v>7</v>
      </c>
      <c r="E329" s="159" t="s">
        <v>8</v>
      </c>
      <c r="F329" s="159" t="s">
        <v>54</v>
      </c>
      <c r="G329" s="159" t="s">
        <v>23</v>
      </c>
      <c r="H329" s="159" t="s">
        <v>50</v>
      </c>
      <c r="I329" s="181">
        <v>0</v>
      </c>
      <c r="J329" s="15"/>
    </row>
    <row r="330" spans="1:10" x14ac:dyDescent="0.25">
      <c r="A330" s="65" t="str">
        <f t="shared" si="5"/>
        <v>Cohort 201442705Den HaagTotaal23 tot 65 jaarSyriëBijstandsuitkering</v>
      </c>
      <c r="B330" s="159" t="s">
        <v>6</v>
      </c>
      <c r="C330" s="166">
        <v>42705</v>
      </c>
      <c r="D330" s="159" t="s">
        <v>7</v>
      </c>
      <c r="E330" s="159" t="s">
        <v>8</v>
      </c>
      <c r="F330" s="159" t="s">
        <v>54</v>
      </c>
      <c r="G330" s="159" t="s">
        <v>23</v>
      </c>
      <c r="H330" s="159" t="s">
        <v>51</v>
      </c>
      <c r="I330" s="181">
        <v>20</v>
      </c>
      <c r="J330" s="15"/>
    </row>
    <row r="331" spans="1:10" x14ac:dyDescent="0.25">
      <c r="A331" s="65" t="str">
        <f t="shared" si="5"/>
        <v>Cohort 201442705Den HaagTotaal23 tot 65 jaarSyriëGeen inkomen, schoolgaand of overig</v>
      </c>
      <c r="B331" s="159" t="s">
        <v>6</v>
      </c>
      <c r="C331" s="166">
        <v>42705</v>
      </c>
      <c r="D331" s="159" t="s">
        <v>7</v>
      </c>
      <c r="E331" s="159" t="s">
        <v>8</v>
      </c>
      <c r="F331" s="159" t="s">
        <v>54</v>
      </c>
      <c r="G331" s="159" t="s">
        <v>23</v>
      </c>
      <c r="H331" s="159" t="s">
        <v>52</v>
      </c>
      <c r="I331" s="181">
        <v>0</v>
      </c>
      <c r="J331" s="15"/>
    </row>
    <row r="332" spans="1:10" x14ac:dyDescent="0.25">
      <c r="A332" s="65" t="str">
        <f t="shared" si="5"/>
        <v>Cohort 201442705Den HaagTotaal23 tot 65 jaarEritreaTotaal</v>
      </c>
      <c r="B332" s="159" t="s">
        <v>6</v>
      </c>
      <c r="C332" s="166">
        <v>42705</v>
      </c>
      <c r="D332" s="159" t="s">
        <v>7</v>
      </c>
      <c r="E332" s="159" t="s">
        <v>8</v>
      </c>
      <c r="F332" s="159" t="s">
        <v>54</v>
      </c>
      <c r="G332" s="159" t="s">
        <v>24</v>
      </c>
      <c r="H332" s="159" t="s">
        <v>8</v>
      </c>
      <c r="I332" s="181">
        <v>10</v>
      </c>
      <c r="J332" s="15"/>
    </row>
    <row r="333" spans="1:10" x14ac:dyDescent="0.25">
      <c r="A333" s="65" t="str">
        <f t="shared" si="5"/>
        <v>Cohort 201442705Den HaagTotaal23 tot 65 jaarEritreaWerknemer of zelfstandige</v>
      </c>
      <c r="B333" s="159" t="s">
        <v>6</v>
      </c>
      <c r="C333" s="166">
        <v>42705</v>
      </c>
      <c r="D333" s="159" t="s">
        <v>7</v>
      </c>
      <c r="E333" s="159" t="s">
        <v>8</v>
      </c>
      <c r="F333" s="159" t="s">
        <v>54</v>
      </c>
      <c r="G333" s="159" t="s">
        <v>24</v>
      </c>
      <c r="H333" s="159" t="s">
        <v>50</v>
      </c>
      <c r="I333" s="181">
        <v>0</v>
      </c>
      <c r="J333" s="15"/>
    </row>
    <row r="334" spans="1:10" x14ac:dyDescent="0.25">
      <c r="A334" s="65" t="str">
        <f t="shared" si="5"/>
        <v>Cohort 201442705Den HaagTotaal23 tot 65 jaarEritreaBijstandsuitkering</v>
      </c>
      <c r="B334" s="159" t="s">
        <v>6</v>
      </c>
      <c r="C334" s="166">
        <v>42705</v>
      </c>
      <c r="D334" s="159" t="s">
        <v>7</v>
      </c>
      <c r="E334" s="159" t="s">
        <v>8</v>
      </c>
      <c r="F334" s="159" t="s">
        <v>54</v>
      </c>
      <c r="G334" s="159" t="s">
        <v>24</v>
      </c>
      <c r="H334" s="159" t="s">
        <v>51</v>
      </c>
      <c r="I334" s="181">
        <v>10</v>
      </c>
      <c r="J334" s="15"/>
    </row>
    <row r="335" spans="1:10" x14ac:dyDescent="0.25">
      <c r="A335" s="65" t="str">
        <f t="shared" si="5"/>
        <v>Cohort 201442705Den HaagTotaal23 tot 65 jaarEritreaGeen inkomen, schoolgaand of overig</v>
      </c>
      <c r="B335" s="159" t="s">
        <v>6</v>
      </c>
      <c r="C335" s="166">
        <v>42705</v>
      </c>
      <c r="D335" s="159" t="s">
        <v>7</v>
      </c>
      <c r="E335" s="159" t="s">
        <v>8</v>
      </c>
      <c r="F335" s="159" t="s">
        <v>54</v>
      </c>
      <c r="G335" s="159" t="s">
        <v>24</v>
      </c>
      <c r="H335" s="159" t="s">
        <v>52</v>
      </c>
      <c r="I335" s="181">
        <v>0</v>
      </c>
      <c r="J335" s="15"/>
    </row>
    <row r="336" spans="1:10" x14ac:dyDescent="0.25">
      <c r="A336" s="65" t="str">
        <f t="shared" si="5"/>
        <v>Cohort 201442705Den HaagTotaal23 tot 65 jaarOverigTotaal</v>
      </c>
      <c r="B336" s="159" t="s">
        <v>6</v>
      </c>
      <c r="C336" s="166">
        <v>42705</v>
      </c>
      <c r="D336" s="159" t="s">
        <v>7</v>
      </c>
      <c r="E336" s="159" t="s">
        <v>8</v>
      </c>
      <c r="F336" s="159" t="s">
        <v>54</v>
      </c>
      <c r="G336" s="159" t="s">
        <v>25</v>
      </c>
      <c r="H336" s="159" t="s">
        <v>8</v>
      </c>
      <c r="I336" s="181">
        <v>50</v>
      </c>
      <c r="J336" s="15"/>
    </row>
    <row r="337" spans="1:10" x14ac:dyDescent="0.25">
      <c r="A337" s="65" t="str">
        <f t="shared" si="5"/>
        <v>Cohort 201442705Den HaagTotaal23 tot 65 jaarOverigWerknemer of zelfstandige</v>
      </c>
      <c r="B337" s="159" t="s">
        <v>6</v>
      </c>
      <c r="C337" s="166">
        <v>42705</v>
      </c>
      <c r="D337" s="159" t="s">
        <v>7</v>
      </c>
      <c r="E337" s="159" t="s">
        <v>8</v>
      </c>
      <c r="F337" s="159" t="s">
        <v>54</v>
      </c>
      <c r="G337" s="159" t="s">
        <v>25</v>
      </c>
      <c r="H337" s="159" t="s">
        <v>50</v>
      </c>
      <c r="I337" s="181">
        <v>5</v>
      </c>
      <c r="J337" s="15"/>
    </row>
    <row r="338" spans="1:10" x14ac:dyDescent="0.25">
      <c r="A338" s="65" t="str">
        <f t="shared" si="5"/>
        <v>Cohort 201442705Den HaagTotaal23 tot 65 jaarOverigBijstandsuitkering</v>
      </c>
      <c r="B338" s="159" t="s">
        <v>6</v>
      </c>
      <c r="C338" s="166">
        <v>42705</v>
      </c>
      <c r="D338" s="159" t="s">
        <v>7</v>
      </c>
      <c r="E338" s="159" t="s">
        <v>8</v>
      </c>
      <c r="F338" s="159" t="s">
        <v>54</v>
      </c>
      <c r="G338" s="159" t="s">
        <v>25</v>
      </c>
      <c r="H338" s="159" t="s">
        <v>51</v>
      </c>
      <c r="I338" s="181">
        <v>40</v>
      </c>
      <c r="J338" s="15"/>
    </row>
    <row r="339" spans="1:10" x14ac:dyDescent="0.25">
      <c r="A339" s="65" t="str">
        <f t="shared" si="5"/>
        <v>Cohort 201442705Den HaagTotaal23 tot 65 jaarOverigGeen inkomen, schoolgaand of overig</v>
      </c>
      <c r="B339" s="159" t="s">
        <v>6</v>
      </c>
      <c r="C339" s="166">
        <v>42705</v>
      </c>
      <c r="D339" s="159" t="s">
        <v>7</v>
      </c>
      <c r="E339" s="159" t="s">
        <v>8</v>
      </c>
      <c r="F339" s="159" t="s">
        <v>54</v>
      </c>
      <c r="G339" s="159" t="s">
        <v>25</v>
      </c>
      <c r="H339" s="159" t="s">
        <v>52</v>
      </c>
      <c r="I339" s="181">
        <v>5</v>
      </c>
      <c r="J339" s="15"/>
    </row>
    <row r="340" spans="1:10" x14ac:dyDescent="0.25">
      <c r="A340" s="65" t="str">
        <f t="shared" si="5"/>
        <v>Cohort 201442705Den HaagManTotaalTotaalTotaal</v>
      </c>
      <c r="B340" s="159" t="s">
        <v>6</v>
      </c>
      <c r="C340" s="166">
        <v>42705</v>
      </c>
      <c r="D340" s="159" t="s">
        <v>7</v>
      </c>
      <c r="E340" s="159" t="s">
        <v>28</v>
      </c>
      <c r="F340" s="159" t="s">
        <v>8</v>
      </c>
      <c r="G340" s="159" t="s">
        <v>8</v>
      </c>
      <c r="H340" s="159" t="s">
        <v>8</v>
      </c>
      <c r="I340" s="181">
        <v>60</v>
      </c>
      <c r="J340" s="15"/>
    </row>
    <row r="341" spans="1:10" x14ac:dyDescent="0.25">
      <c r="A341" s="65" t="str">
        <f t="shared" si="5"/>
        <v>Cohort 201442705Den HaagManTotaalTotaalWerknemer of zelfstandige</v>
      </c>
      <c r="B341" s="159" t="s">
        <v>6</v>
      </c>
      <c r="C341" s="166">
        <v>42705</v>
      </c>
      <c r="D341" s="159" t="s">
        <v>7</v>
      </c>
      <c r="E341" s="159" t="s">
        <v>28</v>
      </c>
      <c r="F341" s="159" t="s">
        <v>8</v>
      </c>
      <c r="G341" s="159" t="s">
        <v>8</v>
      </c>
      <c r="H341" s="159" t="s">
        <v>50</v>
      </c>
      <c r="I341" s="181">
        <v>5</v>
      </c>
      <c r="J341" s="15"/>
    </row>
    <row r="342" spans="1:10" x14ac:dyDescent="0.25">
      <c r="A342" s="65" t="str">
        <f t="shared" si="5"/>
        <v>Cohort 201442705Den HaagManTotaalTotaalBijstandsuitkering</v>
      </c>
      <c r="B342" s="159" t="s">
        <v>6</v>
      </c>
      <c r="C342" s="166">
        <v>42705</v>
      </c>
      <c r="D342" s="159" t="s">
        <v>7</v>
      </c>
      <c r="E342" s="159" t="s">
        <v>28</v>
      </c>
      <c r="F342" s="159" t="s">
        <v>8</v>
      </c>
      <c r="G342" s="159" t="s">
        <v>8</v>
      </c>
      <c r="H342" s="159" t="s">
        <v>51</v>
      </c>
      <c r="I342" s="181">
        <v>45</v>
      </c>
      <c r="J342" s="15"/>
    </row>
    <row r="343" spans="1:10" x14ac:dyDescent="0.25">
      <c r="A343" s="65" t="str">
        <f t="shared" si="5"/>
        <v>Cohort 201442705Den HaagManTotaalTotaalGeen inkomen, schoolgaand of overig</v>
      </c>
      <c r="B343" s="159" t="s">
        <v>6</v>
      </c>
      <c r="C343" s="166">
        <v>42705</v>
      </c>
      <c r="D343" s="159" t="s">
        <v>7</v>
      </c>
      <c r="E343" s="159" t="s">
        <v>28</v>
      </c>
      <c r="F343" s="159" t="s">
        <v>8</v>
      </c>
      <c r="G343" s="159" t="s">
        <v>8</v>
      </c>
      <c r="H343" s="159" t="s">
        <v>52</v>
      </c>
      <c r="I343" s="181">
        <v>10</v>
      </c>
      <c r="J343" s="15"/>
    </row>
    <row r="344" spans="1:10" x14ac:dyDescent="0.25">
      <c r="A344" s="65" t="str">
        <f t="shared" si="5"/>
        <v>Cohort 201442705Den HaagManTotaalSyriëTotaal</v>
      </c>
      <c r="B344" s="159" t="s">
        <v>6</v>
      </c>
      <c r="C344" s="166">
        <v>42705</v>
      </c>
      <c r="D344" s="159" t="s">
        <v>7</v>
      </c>
      <c r="E344" s="159" t="s">
        <v>28</v>
      </c>
      <c r="F344" s="159" t="s">
        <v>8</v>
      </c>
      <c r="G344" s="159" t="s">
        <v>23</v>
      </c>
      <c r="H344" s="159" t="s">
        <v>8</v>
      </c>
      <c r="I344" s="181">
        <v>20</v>
      </c>
      <c r="J344" s="15"/>
    </row>
    <row r="345" spans="1:10" x14ac:dyDescent="0.25">
      <c r="A345" s="65" t="str">
        <f t="shared" si="5"/>
        <v>Cohort 201442705Den HaagManTotaalSyriëWerknemer of zelfstandige</v>
      </c>
      <c r="B345" s="159" t="s">
        <v>6</v>
      </c>
      <c r="C345" s="166">
        <v>42705</v>
      </c>
      <c r="D345" s="159" t="s">
        <v>7</v>
      </c>
      <c r="E345" s="159" t="s">
        <v>28</v>
      </c>
      <c r="F345" s="159" t="s">
        <v>8</v>
      </c>
      <c r="G345" s="159" t="s">
        <v>23</v>
      </c>
      <c r="H345" s="159" t="s">
        <v>50</v>
      </c>
      <c r="I345" s="181">
        <v>0</v>
      </c>
      <c r="J345" s="15"/>
    </row>
    <row r="346" spans="1:10" x14ac:dyDescent="0.25">
      <c r="A346" s="65" t="str">
        <f t="shared" si="5"/>
        <v>Cohort 201442705Den HaagManTotaalSyriëBijstandsuitkering</v>
      </c>
      <c r="B346" s="159" t="s">
        <v>6</v>
      </c>
      <c r="C346" s="166">
        <v>42705</v>
      </c>
      <c r="D346" s="159" t="s">
        <v>7</v>
      </c>
      <c r="E346" s="159" t="s">
        <v>28</v>
      </c>
      <c r="F346" s="159" t="s">
        <v>8</v>
      </c>
      <c r="G346" s="159" t="s">
        <v>23</v>
      </c>
      <c r="H346" s="159" t="s">
        <v>51</v>
      </c>
      <c r="I346" s="181">
        <v>15</v>
      </c>
      <c r="J346" s="15"/>
    </row>
    <row r="347" spans="1:10" x14ac:dyDescent="0.25">
      <c r="A347" s="65" t="str">
        <f t="shared" si="5"/>
        <v>Cohort 201442705Den HaagManTotaalSyriëGeen inkomen, schoolgaand of overig</v>
      </c>
      <c r="B347" s="159" t="s">
        <v>6</v>
      </c>
      <c r="C347" s="166">
        <v>42705</v>
      </c>
      <c r="D347" s="159" t="s">
        <v>7</v>
      </c>
      <c r="E347" s="159" t="s">
        <v>28</v>
      </c>
      <c r="F347" s="159" t="s">
        <v>8</v>
      </c>
      <c r="G347" s="159" t="s">
        <v>23</v>
      </c>
      <c r="H347" s="159" t="s">
        <v>52</v>
      </c>
      <c r="I347" s="181">
        <v>5</v>
      </c>
      <c r="J347" s="15"/>
    </row>
    <row r="348" spans="1:10" x14ac:dyDescent="0.25">
      <c r="A348" s="65" t="str">
        <f t="shared" si="5"/>
        <v>Cohort 201442705Den HaagManTotaalEritreaTotaal</v>
      </c>
      <c r="B348" s="159" t="s">
        <v>6</v>
      </c>
      <c r="C348" s="166">
        <v>42705</v>
      </c>
      <c r="D348" s="159" t="s">
        <v>7</v>
      </c>
      <c r="E348" s="159" t="s">
        <v>28</v>
      </c>
      <c r="F348" s="159" t="s">
        <v>8</v>
      </c>
      <c r="G348" s="159" t="s">
        <v>24</v>
      </c>
      <c r="H348" s="159" t="s">
        <v>8</v>
      </c>
      <c r="I348" s="181">
        <v>10</v>
      </c>
      <c r="J348" s="15"/>
    </row>
    <row r="349" spans="1:10" x14ac:dyDescent="0.25">
      <c r="A349" s="65" t="str">
        <f t="shared" si="5"/>
        <v>Cohort 201442705Den HaagManTotaalEritreaWerknemer of zelfstandige</v>
      </c>
      <c r="B349" s="159" t="s">
        <v>6</v>
      </c>
      <c r="C349" s="166">
        <v>42705</v>
      </c>
      <c r="D349" s="159" t="s">
        <v>7</v>
      </c>
      <c r="E349" s="159" t="s">
        <v>28</v>
      </c>
      <c r="F349" s="159" t="s">
        <v>8</v>
      </c>
      <c r="G349" s="159" t="s">
        <v>24</v>
      </c>
      <c r="H349" s="159" t="s">
        <v>50</v>
      </c>
      <c r="I349" s="181">
        <v>0</v>
      </c>
      <c r="J349" s="15"/>
    </row>
    <row r="350" spans="1:10" x14ac:dyDescent="0.25">
      <c r="A350" s="65" t="str">
        <f t="shared" si="5"/>
        <v>Cohort 201442705Den HaagManTotaalEritreaBijstandsuitkering</v>
      </c>
      <c r="B350" s="159" t="s">
        <v>6</v>
      </c>
      <c r="C350" s="166">
        <v>42705</v>
      </c>
      <c r="D350" s="159" t="s">
        <v>7</v>
      </c>
      <c r="E350" s="159" t="s">
        <v>28</v>
      </c>
      <c r="F350" s="159" t="s">
        <v>8</v>
      </c>
      <c r="G350" s="159" t="s">
        <v>24</v>
      </c>
      <c r="H350" s="159" t="s">
        <v>51</v>
      </c>
      <c r="I350" s="181">
        <v>10</v>
      </c>
      <c r="J350" s="15"/>
    </row>
    <row r="351" spans="1:10" x14ac:dyDescent="0.25">
      <c r="A351" s="65" t="str">
        <f t="shared" si="5"/>
        <v>Cohort 201442705Den HaagManTotaalEritreaGeen inkomen, schoolgaand of overig</v>
      </c>
      <c r="B351" s="159" t="s">
        <v>6</v>
      </c>
      <c r="C351" s="166">
        <v>42705</v>
      </c>
      <c r="D351" s="159" t="s">
        <v>7</v>
      </c>
      <c r="E351" s="159" t="s">
        <v>28</v>
      </c>
      <c r="F351" s="159" t="s">
        <v>8</v>
      </c>
      <c r="G351" s="159" t="s">
        <v>24</v>
      </c>
      <c r="H351" s="159" t="s">
        <v>52</v>
      </c>
      <c r="I351" s="181">
        <v>0</v>
      </c>
      <c r="J351" s="15"/>
    </row>
    <row r="352" spans="1:10" x14ac:dyDescent="0.25">
      <c r="A352" s="65" t="str">
        <f t="shared" si="5"/>
        <v>Cohort 201442705Den HaagManTotaalOverigTotaal</v>
      </c>
      <c r="B352" s="159" t="s">
        <v>6</v>
      </c>
      <c r="C352" s="166">
        <v>42705</v>
      </c>
      <c r="D352" s="159" t="s">
        <v>7</v>
      </c>
      <c r="E352" s="159" t="s">
        <v>28</v>
      </c>
      <c r="F352" s="159" t="s">
        <v>8</v>
      </c>
      <c r="G352" s="159" t="s">
        <v>25</v>
      </c>
      <c r="H352" s="159" t="s">
        <v>8</v>
      </c>
      <c r="I352" s="181">
        <v>30</v>
      </c>
      <c r="J352" s="15"/>
    </row>
    <row r="353" spans="1:10" x14ac:dyDescent="0.25">
      <c r="A353" s="65" t="str">
        <f t="shared" si="5"/>
        <v>Cohort 201442705Den HaagManTotaalOverigWerknemer of zelfstandige</v>
      </c>
      <c r="B353" s="159" t="s">
        <v>6</v>
      </c>
      <c r="C353" s="166">
        <v>42705</v>
      </c>
      <c r="D353" s="159" t="s">
        <v>7</v>
      </c>
      <c r="E353" s="159" t="s">
        <v>28</v>
      </c>
      <c r="F353" s="159" t="s">
        <v>8</v>
      </c>
      <c r="G353" s="159" t="s">
        <v>25</v>
      </c>
      <c r="H353" s="159" t="s">
        <v>50</v>
      </c>
      <c r="I353" s="181">
        <v>5</v>
      </c>
      <c r="J353" s="15"/>
    </row>
    <row r="354" spans="1:10" x14ac:dyDescent="0.25">
      <c r="A354" s="65" t="str">
        <f t="shared" si="5"/>
        <v>Cohort 201442705Den HaagManTotaalOverigBijstandsuitkering</v>
      </c>
      <c r="B354" s="159" t="s">
        <v>6</v>
      </c>
      <c r="C354" s="166">
        <v>42705</v>
      </c>
      <c r="D354" s="159" t="s">
        <v>7</v>
      </c>
      <c r="E354" s="159" t="s">
        <v>28</v>
      </c>
      <c r="F354" s="159" t="s">
        <v>8</v>
      </c>
      <c r="G354" s="159" t="s">
        <v>25</v>
      </c>
      <c r="H354" s="159" t="s">
        <v>51</v>
      </c>
      <c r="I354" s="181">
        <v>20</v>
      </c>
      <c r="J354" s="15"/>
    </row>
    <row r="355" spans="1:10" x14ac:dyDescent="0.25">
      <c r="A355" s="65" t="str">
        <f t="shared" si="5"/>
        <v>Cohort 201442705Den HaagManTotaalOverigGeen inkomen, schoolgaand of overig</v>
      </c>
      <c r="B355" s="159" t="s">
        <v>6</v>
      </c>
      <c r="C355" s="166">
        <v>42705</v>
      </c>
      <c r="D355" s="159" t="s">
        <v>7</v>
      </c>
      <c r="E355" s="159" t="s">
        <v>28</v>
      </c>
      <c r="F355" s="159" t="s">
        <v>8</v>
      </c>
      <c r="G355" s="159" t="s">
        <v>25</v>
      </c>
      <c r="H355" s="159" t="s">
        <v>52</v>
      </c>
      <c r="I355" s="181">
        <v>5</v>
      </c>
      <c r="J355" s="15"/>
    </row>
    <row r="356" spans="1:10" x14ac:dyDescent="0.25">
      <c r="A356" s="65" t="str">
        <f t="shared" si="5"/>
        <v>Cohort 201442705Den HaagMan18 tot 23 jaarTotaalTotaal</v>
      </c>
      <c r="B356" s="159" t="s">
        <v>6</v>
      </c>
      <c r="C356" s="166">
        <v>42705</v>
      </c>
      <c r="D356" s="159" t="s">
        <v>7</v>
      </c>
      <c r="E356" s="159" t="s">
        <v>28</v>
      </c>
      <c r="F356" s="159" t="s">
        <v>53</v>
      </c>
      <c r="G356" s="159" t="s">
        <v>8</v>
      </c>
      <c r="H356" s="159" t="s">
        <v>8</v>
      </c>
      <c r="I356" s="181">
        <v>10</v>
      </c>
      <c r="J356" s="15"/>
    </row>
    <row r="357" spans="1:10" x14ac:dyDescent="0.25">
      <c r="A357" s="65" t="str">
        <f t="shared" si="5"/>
        <v>Cohort 201442705Den HaagMan18 tot 23 jaarTotaalWerknemer of zelfstandige</v>
      </c>
      <c r="B357" s="159" t="s">
        <v>6</v>
      </c>
      <c r="C357" s="166">
        <v>42705</v>
      </c>
      <c r="D357" s="159" t="s">
        <v>7</v>
      </c>
      <c r="E357" s="159" t="s">
        <v>28</v>
      </c>
      <c r="F357" s="159" t="s">
        <v>53</v>
      </c>
      <c r="G357" s="159" t="s">
        <v>8</v>
      </c>
      <c r="H357" s="159" t="s">
        <v>50</v>
      </c>
      <c r="I357" s="181">
        <v>0</v>
      </c>
      <c r="J357" s="15"/>
    </row>
    <row r="358" spans="1:10" x14ac:dyDescent="0.25">
      <c r="A358" s="65" t="str">
        <f t="shared" si="5"/>
        <v>Cohort 201442705Den HaagMan18 tot 23 jaarTotaalBijstandsuitkering</v>
      </c>
      <c r="B358" s="159" t="s">
        <v>6</v>
      </c>
      <c r="C358" s="166">
        <v>42705</v>
      </c>
      <c r="D358" s="159" t="s">
        <v>7</v>
      </c>
      <c r="E358" s="159" t="s">
        <v>28</v>
      </c>
      <c r="F358" s="159" t="s">
        <v>53</v>
      </c>
      <c r="G358" s="159" t="s">
        <v>8</v>
      </c>
      <c r="H358" s="159" t="s">
        <v>51</v>
      </c>
      <c r="I358" s="181">
        <v>0</v>
      </c>
      <c r="J358" s="15"/>
    </row>
    <row r="359" spans="1:10" x14ac:dyDescent="0.25">
      <c r="A359" s="65" t="str">
        <f t="shared" si="5"/>
        <v>Cohort 201442705Den HaagMan18 tot 23 jaarTotaalGeen inkomen, schoolgaand of overig</v>
      </c>
      <c r="B359" s="159" t="s">
        <v>6</v>
      </c>
      <c r="C359" s="166">
        <v>42705</v>
      </c>
      <c r="D359" s="159" t="s">
        <v>7</v>
      </c>
      <c r="E359" s="159" t="s">
        <v>28</v>
      </c>
      <c r="F359" s="159" t="s">
        <v>53</v>
      </c>
      <c r="G359" s="159" t="s">
        <v>8</v>
      </c>
      <c r="H359" s="159" t="s">
        <v>52</v>
      </c>
      <c r="I359" s="181">
        <v>5</v>
      </c>
      <c r="J359" s="15"/>
    </row>
    <row r="360" spans="1:10" x14ac:dyDescent="0.25">
      <c r="A360" s="65" t="str">
        <f t="shared" si="5"/>
        <v>Cohort 201442705Den HaagMan18 tot 23 jaarSyriëTotaal</v>
      </c>
      <c r="B360" s="159" t="s">
        <v>6</v>
      </c>
      <c r="C360" s="166">
        <v>42705</v>
      </c>
      <c r="D360" s="159" t="s">
        <v>7</v>
      </c>
      <c r="E360" s="159" t="s">
        <v>28</v>
      </c>
      <c r="F360" s="159" t="s">
        <v>53</v>
      </c>
      <c r="G360" s="159" t="s">
        <v>23</v>
      </c>
      <c r="H360" s="159" t="s">
        <v>8</v>
      </c>
      <c r="I360" s="181">
        <v>5</v>
      </c>
      <c r="J360" s="15"/>
    </row>
    <row r="361" spans="1:10" x14ac:dyDescent="0.25">
      <c r="A361" s="65" t="str">
        <f t="shared" si="5"/>
        <v>Cohort 201442705Den HaagMan18 tot 23 jaarSyriëWerknemer of zelfstandige</v>
      </c>
      <c r="B361" s="159" t="s">
        <v>6</v>
      </c>
      <c r="C361" s="166">
        <v>42705</v>
      </c>
      <c r="D361" s="159" t="s">
        <v>7</v>
      </c>
      <c r="E361" s="159" t="s">
        <v>28</v>
      </c>
      <c r="F361" s="159" t="s">
        <v>53</v>
      </c>
      <c r="G361" s="159" t="s">
        <v>23</v>
      </c>
      <c r="H361" s="159" t="s">
        <v>50</v>
      </c>
      <c r="I361" s="181">
        <v>0</v>
      </c>
      <c r="J361" s="15"/>
    </row>
    <row r="362" spans="1:10" x14ac:dyDescent="0.25">
      <c r="A362" s="65" t="str">
        <f t="shared" si="5"/>
        <v>Cohort 201442705Den HaagMan18 tot 23 jaarSyriëBijstandsuitkering</v>
      </c>
      <c r="B362" s="159" t="s">
        <v>6</v>
      </c>
      <c r="C362" s="166">
        <v>42705</v>
      </c>
      <c r="D362" s="159" t="s">
        <v>7</v>
      </c>
      <c r="E362" s="159" t="s">
        <v>28</v>
      </c>
      <c r="F362" s="159" t="s">
        <v>53</v>
      </c>
      <c r="G362" s="159" t="s">
        <v>23</v>
      </c>
      <c r="H362" s="159" t="s">
        <v>51</v>
      </c>
      <c r="I362" s="181">
        <v>0</v>
      </c>
      <c r="J362" s="15"/>
    </row>
    <row r="363" spans="1:10" x14ac:dyDescent="0.25">
      <c r="A363" s="65" t="str">
        <f t="shared" si="5"/>
        <v>Cohort 201442705Den HaagMan18 tot 23 jaarSyriëGeen inkomen, schoolgaand of overig</v>
      </c>
      <c r="B363" s="159" t="s">
        <v>6</v>
      </c>
      <c r="C363" s="166">
        <v>42705</v>
      </c>
      <c r="D363" s="159" t="s">
        <v>7</v>
      </c>
      <c r="E363" s="159" t="s">
        <v>28</v>
      </c>
      <c r="F363" s="159" t="s">
        <v>53</v>
      </c>
      <c r="G363" s="159" t="s">
        <v>23</v>
      </c>
      <c r="H363" s="159" t="s">
        <v>52</v>
      </c>
      <c r="I363" s="181">
        <v>0</v>
      </c>
      <c r="J363" s="15"/>
    </row>
    <row r="364" spans="1:10" x14ac:dyDescent="0.25">
      <c r="A364" s="65" t="str">
        <f t="shared" si="5"/>
        <v>Cohort 201442705Den HaagMan18 tot 23 jaarEritreaTotaal</v>
      </c>
      <c r="B364" s="159" t="s">
        <v>6</v>
      </c>
      <c r="C364" s="166">
        <v>42705</v>
      </c>
      <c r="D364" s="159" t="s">
        <v>7</v>
      </c>
      <c r="E364" s="159" t="s">
        <v>28</v>
      </c>
      <c r="F364" s="159" t="s">
        <v>53</v>
      </c>
      <c r="G364" s="159" t="s">
        <v>24</v>
      </c>
      <c r="H364" s="159" t="s">
        <v>8</v>
      </c>
      <c r="I364" s="181">
        <v>0</v>
      </c>
      <c r="J364" s="15"/>
    </row>
    <row r="365" spans="1:10" x14ac:dyDescent="0.25">
      <c r="A365" s="65" t="str">
        <f t="shared" si="5"/>
        <v>Cohort 201442705Den HaagMan18 tot 23 jaarEritreaWerknemer of zelfstandige</v>
      </c>
      <c r="B365" s="159" t="s">
        <v>6</v>
      </c>
      <c r="C365" s="166">
        <v>42705</v>
      </c>
      <c r="D365" s="159" t="s">
        <v>7</v>
      </c>
      <c r="E365" s="159" t="s">
        <v>28</v>
      </c>
      <c r="F365" s="159" t="s">
        <v>53</v>
      </c>
      <c r="G365" s="159" t="s">
        <v>24</v>
      </c>
      <c r="H365" s="159" t="s">
        <v>50</v>
      </c>
      <c r="I365" s="181">
        <v>0</v>
      </c>
      <c r="J365" s="15"/>
    </row>
    <row r="366" spans="1:10" x14ac:dyDescent="0.25">
      <c r="A366" s="65" t="str">
        <f t="shared" si="5"/>
        <v>Cohort 201442705Den HaagMan18 tot 23 jaarEritreaBijstandsuitkering</v>
      </c>
      <c r="B366" s="159" t="s">
        <v>6</v>
      </c>
      <c r="C366" s="166">
        <v>42705</v>
      </c>
      <c r="D366" s="159" t="s">
        <v>7</v>
      </c>
      <c r="E366" s="159" t="s">
        <v>28</v>
      </c>
      <c r="F366" s="159" t="s">
        <v>53</v>
      </c>
      <c r="G366" s="159" t="s">
        <v>24</v>
      </c>
      <c r="H366" s="159" t="s">
        <v>51</v>
      </c>
      <c r="I366" s="181">
        <v>0</v>
      </c>
      <c r="J366" s="15"/>
    </row>
    <row r="367" spans="1:10" x14ac:dyDescent="0.25">
      <c r="A367" s="65" t="str">
        <f t="shared" si="5"/>
        <v>Cohort 201442705Den HaagMan18 tot 23 jaarEritreaGeen inkomen, schoolgaand of overig</v>
      </c>
      <c r="B367" s="159" t="s">
        <v>6</v>
      </c>
      <c r="C367" s="166">
        <v>42705</v>
      </c>
      <c r="D367" s="159" t="s">
        <v>7</v>
      </c>
      <c r="E367" s="159" t="s">
        <v>28</v>
      </c>
      <c r="F367" s="159" t="s">
        <v>53</v>
      </c>
      <c r="G367" s="159" t="s">
        <v>24</v>
      </c>
      <c r="H367" s="159" t="s">
        <v>52</v>
      </c>
      <c r="I367" s="181">
        <v>0</v>
      </c>
      <c r="J367" s="15"/>
    </row>
    <row r="368" spans="1:10" x14ac:dyDescent="0.25">
      <c r="A368" s="65" t="str">
        <f t="shared" si="5"/>
        <v>Cohort 201442705Den HaagMan18 tot 23 jaarOverigTotaal</v>
      </c>
      <c r="B368" s="159" t="s">
        <v>6</v>
      </c>
      <c r="C368" s="166">
        <v>42705</v>
      </c>
      <c r="D368" s="159" t="s">
        <v>7</v>
      </c>
      <c r="E368" s="159" t="s">
        <v>28</v>
      </c>
      <c r="F368" s="159" t="s">
        <v>53</v>
      </c>
      <c r="G368" s="159" t="s">
        <v>25</v>
      </c>
      <c r="H368" s="159" t="s">
        <v>8</v>
      </c>
      <c r="I368" s="181">
        <v>5</v>
      </c>
      <c r="J368" s="15"/>
    </row>
    <row r="369" spans="1:10" x14ac:dyDescent="0.25">
      <c r="A369" s="65" t="str">
        <f t="shared" si="5"/>
        <v>Cohort 201442705Den HaagMan18 tot 23 jaarOverigWerknemer of zelfstandige</v>
      </c>
      <c r="B369" s="159" t="s">
        <v>6</v>
      </c>
      <c r="C369" s="166">
        <v>42705</v>
      </c>
      <c r="D369" s="159" t="s">
        <v>7</v>
      </c>
      <c r="E369" s="159" t="s">
        <v>28</v>
      </c>
      <c r="F369" s="159" t="s">
        <v>53</v>
      </c>
      <c r="G369" s="159" t="s">
        <v>25</v>
      </c>
      <c r="H369" s="159" t="s">
        <v>50</v>
      </c>
      <c r="I369" s="181">
        <v>0</v>
      </c>
      <c r="J369" s="15"/>
    </row>
    <row r="370" spans="1:10" x14ac:dyDescent="0.25">
      <c r="A370" s="65" t="str">
        <f t="shared" si="5"/>
        <v>Cohort 201442705Den HaagMan18 tot 23 jaarOverigBijstandsuitkering</v>
      </c>
      <c r="B370" s="159" t="s">
        <v>6</v>
      </c>
      <c r="C370" s="166">
        <v>42705</v>
      </c>
      <c r="D370" s="159" t="s">
        <v>7</v>
      </c>
      <c r="E370" s="159" t="s">
        <v>28</v>
      </c>
      <c r="F370" s="159" t="s">
        <v>53</v>
      </c>
      <c r="G370" s="159" t="s">
        <v>25</v>
      </c>
      <c r="H370" s="159" t="s">
        <v>51</v>
      </c>
      <c r="I370" s="181">
        <v>0</v>
      </c>
      <c r="J370" s="15"/>
    </row>
    <row r="371" spans="1:10" x14ac:dyDescent="0.25">
      <c r="A371" s="65" t="str">
        <f t="shared" si="5"/>
        <v>Cohort 201442705Den HaagMan18 tot 23 jaarOverigGeen inkomen, schoolgaand of overig</v>
      </c>
      <c r="B371" s="159" t="s">
        <v>6</v>
      </c>
      <c r="C371" s="166">
        <v>42705</v>
      </c>
      <c r="D371" s="159" t="s">
        <v>7</v>
      </c>
      <c r="E371" s="159" t="s">
        <v>28</v>
      </c>
      <c r="F371" s="159" t="s">
        <v>53</v>
      </c>
      <c r="G371" s="159" t="s">
        <v>25</v>
      </c>
      <c r="H371" s="159" t="s">
        <v>52</v>
      </c>
      <c r="I371" s="181">
        <v>5</v>
      </c>
      <c r="J371" s="15"/>
    </row>
    <row r="372" spans="1:10" x14ac:dyDescent="0.25">
      <c r="A372" s="65" t="str">
        <f t="shared" si="5"/>
        <v>Cohort 201442705Den HaagMan23 tot 65 jaarTotaalTotaal</v>
      </c>
      <c r="B372" s="159" t="s">
        <v>6</v>
      </c>
      <c r="C372" s="166">
        <v>42705</v>
      </c>
      <c r="D372" s="159" t="s">
        <v>7</v>
      </c>
      <c r="E372" s="159" t="s">
        <v>28</v>
      </c>
      <c r="F372" s="159" t="s">
        <v>54</v>
      </c>
      <c r="G372" s="159" t="s">
        <v>8</v>
      </c>
      <c r="H372" s="159" t="s">
        <v>8</v>
      </c>
      <c r="I372" s="181">
        <v>50</v>
      </c>
      <c r="J372" s="15"/>
    </row>
    <row r="373" spans="1:10" x14ac:dyDescent="0.25">
      <c r="A373" s="65" t="str">
        <f t="shared" si="5"/>
        <v>Cohort 201442705Den HaagMan23 tot 65 jaarTotaalWerknemer of zelfstandige</v>
      </c>
      <c r="B373" s="159" t="s">
        <v>6</v>
      </c>
      <c r="C373" s="166">
        <v>42705</v>
      </c>
      <c r="D373" s="159" t="s">
        <v>7</v>
      </c>
      <c r="E373" s="159" t="s">
        <v>28</v>
      </c>
      <c r="F373" s="159" t="s">
        <v>54</v>
      </c>
      <c r="G373" s="159" t="s">
        <v>8</v>
      </c>
      <c r="H373" s="159" t="s">
        <v>50</v>
      </c>
      <c r="I373" s="181">
        <v>5</v>
      </c>
      <c r="J373" s="15"/>
    </row>
    <row r="374" spans="1:10" x14ac:dyDescent="0.25">
      <c r="A374" s="65" t="str">
        <f t="shared" si="5"/>
        <v>Cohort 201442705Den HaagMan23 tot 65 jaarTotaalBijstandsuitkering</v>
      </c>
      <c r="B374" s="159" t="s">
        <v>6</v>
      </c>
      <c r="C374" s="166">
        <v>42705</v>
      </c>
      <c r="D374" s="159" t="s">
        <v>7</v>
      </c>
      <c r="E374" s="159" t="s">
        <v>28</v>
      </c>
      <c r="F374" s="159" t="s">
        <v>54</v>
      </c>
      <c r="G374" s="159" t="s">
        <v>8</v>
      </c>
      <c r="H374" s="159" t="s">
        <v>51</v>
      </c>
      <c r="I374" s="181">
        <v>45</v>
      </c>
      <c r="J374" s="15"/>
    </row>
    <row r="375" spans="1:10" x14ac:dyDescent="0.25">
      <c r="A375" s="65" t="str">
        <f t="shared" si="5"/>
        <v>Cohort 201442705Den HaagMan23 tot 65 jaarTotaalGeen inkomen, schoolgaand of overig</v>
      </c>
      <c r="B375" s="159" t="s">
        <v>6</v>
      </c>
      <c r="C375" s="166">
        <v>42705</v>
      </c>
      <c r="D375" s="159" t="s">
        <v>7</v>
      </c>
      <c r="E375" s="159" t="s">
        <v>28</v>
      </c>
      <c r="F375" s="159" t="s">
        <v>54</v>
      </c>
      <c r="G375" s="159" t="s">
        <v>8</v>
      </c>
      <c r="H375" s="159" t="s">
        <v>52</v>
      </c>
      <c r="I375" s="181">
        <v>5</v>
      </c>
      <c r="J375" s="15"/>
    </row>
    <row r="376" spans="1:10" x14ac:dyDescent="0.25">
      <c r="A376" s="65" t="str">
        <f t="shared" si="5"/>
        <v>Cohort 201442705Den HaagMan23 tot 65 jaarSyriëTotaal</v>
      </c>
      <c r="B376" s="159" t="s">
        <v>6</v>
      </c>
      <c r="C376" s="166">
        <v>42705</v>
      </c>
      <c r="D376" s="159" t="s">
        <v>7</v>
      </c>
      <c r="E376" s="159" t="s">
        <v>28</v>
      </c>
      <c r="F376" s="159" t="s">
        <v>54</v>
      </c>
      <c r="G376" s="159" t="s">
        <v>23</v>
      </c>
      <c r="H376" s="159" t="s">
        <v>8</v>
      </c>
      <c r="I376" s="181">
        <v>15</v>
      </c>
      <c r="J376" s="15"/>
    </row>
    <row r="377" spans="1:10" x14ac:dyDescent="0.25">
      <c r="A377" s="65" t="str">
        <f t="shared" si="5"/>
        <v>Cohort 201442705Den HaagMan23 tot 65 jaarSyriëWerknemer of zelfstandige</v>
      </c>
      <c r="B377" s="159" t="s">
        <v>6</v>
      </c>
      <c r="C377" s="166">
        <v>42705</v>
      </c>
      <c r="D377" s="159" t="s">
        <v>7</v>
      </c>
      <c r="E377" s="159" t="s">
        <v>28</v>
      </c>
      <c r="F377" s="159" t="s">
        <v>54</v>
      </c>
      <c r="G377" s="159" t="s">
        <v>23</v>
      </c>
      <c r="H377" s="159" t="s">
        <v>50</v>
      </c>
      <c r="I377" s="181">
        <v>0</v>
      </c>
      <c r="J377" s="15"/>
    </row>
    <row r="378" spans="1:10" x14ac:dyDescent="0.25">
      <c r="A378" s="65" t="str">
        <f t="shared" si="5"/>
        <v>Cohort 201442705Den HaagMan23 tot 65 jaarSyriëBijstandsuitkering</v>
      </c>
      <c r="B378" s="159" t="s">
        <v>6</v>
      </c>
      <c r="C378" s="166">
        <v>42705</v>
      </c>
      <c r="D378" s="159" t="s">
        <v>7</v>
      </c>
      <c r="E378" s="159" t="s">
        <v>28</v>
      </c>
      <c r="F378" s="159" t="s">
        <v>54</v>
      </c>
      <c r="G378" s="159" t="s">
        <v>23</v>
      </c>
      <c r="H378" s="159" t="s">
        <v>51</v>
      </c>
      <c r="I378" s="181">
        <v>15</v>
      </c>
      <c r="J378" s="15"/>
    </row>
    <row r="379" spans="1:10" x14ac:dyDescent="0.25">
      <c r="A379" s="65" t="str">
        <f t="shared" si="5"/>
        <v>Cohort 201442705Den HaagMan23 tot 65 jaarSyriëGeen inkomen, schoolgaand of overig</v>
      </c>
      <c r="B379" s="159" t="s">
        <v>6</v>
      </c>
      <c r="C379" s="166">
        <v>42705</v>
      </c>
      <c r="D379" s="159" t="s">
        <v>7</v>
      </c>
      <c r="E379" s="159" t="s">
        <v>28</v>
      </c>
      <c r="F379" s="159" t="s">
        <v>54</v>
      </c>
      <c r="G379" s="159" t="s">
        <v>23</v>
      </c>
      <c r="H379" s="159" t="s">
        <v>52</v>
      </c>
      <c r="I379" s="181">
        <v>0</v>
      </c>
      <c r="J379" s="15"/>
    </row>
    <row r="380" spans="1:10" x14ac:dyDescent="0.25">
      <c r="A380" s="65" t="str">
        <f t="shared" si="5"/>
        <v>Cohort 201442705Den HaagMan23 tot 65 jaarEritreaTotaal</v>
      </c>
      <c r="B380" s="159" t="s">
        <v>6</v>
      </c>
      <c r="C380" s="166">
        <v>42705</v>
      </c>
      <c r="D380" s="159" t="s">
        <v>7</v>
      </c>
      <c r="E380" s="159" t="s">
        <v>28</v>
      </c>
      <c r="F380" s="159" t="s">
        <v>54</v>
      </c>
      <c r="G380" s="159" t="s">
        <v>24</v>
      </c>
      <c r="H380" s="159" t="s">
        <v>8</v>
      </c>
      <c r="I380" s="181">
        <v>10</v>
      </c>
      <c r="J380" s="15"/>
    </row>
    <row r="381" spans="1:10" x14ac:dyDescent="0.25">
      <c r="A381" s="65" t="str">
        <f t="shared" si="5"/>
        <v>Cohort 201442705Den HaagMan23 tot 65 jaarEritreaWerknemer of zelfstandige</v>
      </c>
      <c r="B381" s="159" t="s">
        <v>6</v>
      </c>
      <c r="C381" s="166">
        <v>42705</v>
      </c>
      <c r="D381" s="159" t="s">
        <v>7</v>
      </c>
      <c r="E381" s="159" t="s">
        <v>28</v>
      </c>
      <c r="F381" s="159" t="s">
        <v>54</v>
      </c>
      <c r="G381" s="159" t="s">
        <v>24</v>
      </c>
      <c r="H381" s="159" t="s">
        <v>50</v>
      </c>
      <c r="I381" s="181">
        <v>0</v>
      </c>
      <c r="J381" s="15"/>
    </row>
    <row r="382" spans="1:10" x14ac:dyDescent="0.25">
      <c r="A382" s="65" t="str">
        <f t="shared" si="5"/>
        <v>Cohort 201442705Den HaagMan23 tot 65 jaarEritreaBijstandsuitkering</v>
      </c>
      <c r="B382" s="159" t="s">
        <v>6</v>
      </c>
      <c r="C382" s="166">
        <v>42705</v>
      </c>
      <c r="D382" s="159" t="s">
        <v>7</v>
      </c>
      <c r="E382" s="159" t="s">
        <v>28</v>
      </c>
      <c r="F382" s="159" t="s">
        <v>54</v>
      </c>
      <c r="G382" s="159" t="s">
        <v>24</v>
      </c>
      <c r="H382" s="159" t="s">
        <v>51</v>
      </c>
      <c r="I382" s="181">
        <v>10</v>
      </c>
      <c r="J382" s="15"/>
    </row>
    <row r="383" spans="1:10" x14ac:dyDescent="0.25">
      <c r="A383" s="65" t="str">
        <f t="shared" si="5"/>
        <v>Cohort 201442705Den HaagMan23 tot 65 jaarEritreaGeen inkomen, schoolgaand of overig</v>
      </c>
      <c r="B383" s="159" t="s">
        <v>6</v>
      </c>
      <c r="C383" s="166">
        <v>42705</v>
      </c>
      <c r="D383" s="159" t="s">
        <v>7</v>
      </c>
      <c r="E383" s="159" t="s">
        <v>28</v>
      </c>
      <c r="F383" s="159" t="s">
        <v>54</v>
      </c>
      <c r="G383" s="159" t="s">
        <v>24</v>
      </c>
      <c r="H383" s="159" t="s">
        <v>52</v>
      </c>
      <c r="I383" s="181">
        <v>0</v>
      </c>
      <c r="J383" s="15"/>
    </row>
    <row r="384" spans="1:10" x14ac:dyDescent="0.25">
      <c r="A384" s="65" t="str">
        <f t="shared" si="5"/>
        <v>Cohort 201442705Den HaagMan23 tot 65 jaarOverigTotaal</v>
      </c>
      <c r="B384" s="159" t="s">
        <v>6</v>
      </c>
      <c r="C384" s="166">
        <v>42705</v>
      </c>
      <c r="D384" s="159" t="s">
        <v>7</v>
      </c>
      <c r="E384" s="159" t="s">
        <v>28</v>
      </c>
      <c r="F384" s="159" t="s">
        <v>54</v>
      </c>
      <c r="G384" s="159" t="s">
        <v>25</v>
      </c>
      <c r="H384" s="159" t="s">
        <v>8</v>
      </c>
      <c r="I384" s="181">
        <v>25</v>
      </c>
      <c r="J384" s="15"/>
    </row>
    <row r="385" spans="1:10" x14ac:dyDescent="0.25">
      <c r="A385" s="65" t="str">
        <f t="shared" si="5"/>
        <v>Cohort 201442705Den HaagMan23 tot 65 jaarOverigWerknemer of zelfstandige</v>
      </c>
      <c r="B385" s="159" t="s">
        <v>6</v>
      </c>
      <c r="C385" s="166">
        <v>42705</v>
      </c>
      <c r="D385" s="159" t="s">
        <v>7</v>
      </c>
      <c r="E385" s="159" t="s">
        <v>28</v>
      </c>
      <c r="F385" s="159" t="s">
        <v>54</v>
      </c>
      <c r="G385" s="159" t="s">
        <v>25</v>
      </c>
      <c r="H385" s="159" t="s">
        <v>50</v>
      </c>
      <c r="I385" s="181">
        <v>5</v>
      </c>
      <c r="J385" s="15"/>
    </row>
    <row r="386" spans="1:10" x14ac:dyDescent="0.25">
      <c r="A386" s="65" t="str">
        <f t="shared" si="5"/>
        <v>Cohort 201442705Den HaagMan23 tot 65 jaarOverigBijstandsuitkering</v>
      </c>
      <c r="B386" s="159" t="s">
        <v>6</v>
      </c>
      <c r="C386" s="166">
        <v>42705</v>
      </c>
      <c r="D386" s="159" t="s">
        <v>7</v>
      </c>
      <c r="E386" s="159" t="s">
        <v>28</v>
      </c>
      <c r="F386" s="159" t="s">
        <v>54</v>
      </c>
      <c r="G386" s="159" t="s">
        <v>25</v>
      </c>
      <c r="H386" s="159" t="s">
        <v>51</v>
      </c>
      <c r="I386" s="181">
        <v>20</v>
      </c>
      <c r="J386" s="15"/>
    </row>
    <row r="387" spans="1:10" x14ac:dyDescent="0.25">
      <c r="A387" s="65" t="str">
        <f t="shared" si="5"/>
        <v>Cohort 201442705Den HaagMan23 tot 65 jaarOverigGeen inkomen, schoolgaand of overig</v>
      </c>
      <c r="B387" s="159" t="s">
        <v>6</v>
      </c>
      <c r="C387" s="166">
        <v>42705</v>
      </c>
      <c r="D387" s="159" t="s">
        <v>7</v>
      </c>
      <c r="E387" s="159" t="s">
        <v>28</v>
      </c>
      <c r="F387" s="159" t="s">
        <v>54</v>
      </c>
      <c r="G387" s="159" t="s">
        <v>25</v>
      </c>
      <c r="H387" s="159" t="s">
        <v>52</v>
      </c>
      <c r="I387" s="181">
        <v>0</v>
      </c>
      <c r="J387" s="15"/>
    </row>
    <row r="388" spans="1:10" x14ac:dyDescent="0.25">
      <c r="A388" s="65" t="str">
        <f t="shared" si="5"/>
        <v>Cohort 201442705Den HaagVrouwTotaalTotaalTotaal</v>
      </c>
      <c r="B388" s="159" t="s">
        <v>6</v>
      </c>
      <c r="C388" s="166">
        <v>42705</v>
      </c>
      <c r="D388" s="159" t="s">
        <v>7</v>
      </c>
      <c r="E388" s="159" t="s">
        <v>29</v>
      </c>
      <c r="F388" s="159" t="s">
        <v>8</v>
      </c>
      <c r="G388" s="159" t="s">
        <v>8</v>
      </c>
      <c r="H388" s="159" t="s">
        <v>8</v>
      </c>
      <c r="I388" s="181">
        <v>35</v>
      </c>
      <c r="J388" s="15"/>
    </row>
    <row r="389" spans="1:10" x14ac:dyDescent="0.25">
      <c r="A389" s="65" t="str">
        <f t="shared" ref="A389:A452" si="6">B389&amp;C389&amp;D389&amp;E389&amp;F389&amp;G389&amp;H389</f>
        <v>Cohort 201442705Den HaagVrouwTotaalTotaalWerknemer of zelfstandige</v>
      </c>
      <c r="B389" s="159" t="s">
        <v>6</v>
      </c>
      <c r="C389" s="166">
        <v>42705</v>
      </c>
      <c r="D389" s="159" t="s">
        <v>7</v>
      </c>
      <c r="E389" s="159" t="s">
        <v>29</v>
      </c>
      <c r="F389" s="159" t="s">
        <v>8</v>
      </c>
      <c r="G389" s="159" t="s">
        <v>8</v>
      </c>
      <c r="H389" s="159" t="s">
        <v>50</v>
      </c>
      <c r="I389" s="181">
        <v>0</v>
      </c>
      <c r="J389" s="15"/>
    </row>
    <row r="390" spans="1:10" x14ac:dyDescent="0.25">
      <c r="A390" s="65" t="str">
        <f t="shared" si="6"/>
        <v>Cohort 201442705Den HaagVrouwTotaalTotaalBijstandsuitkering</v>
      </c>
      <c r="B390" s="159" t="s">
        <v>6</v>
      </c>
      <c r="C390" s="166">
        <v>42705</v>
      </c>
      <c r="D390" s="159" t="s">
        <v>7</v>
      </c>
      <c r="E390" s="159" t="s">
        <v>29</v>
      </c>
      <c r="F390" s="159" t="s">
        <v>8</v>
      </c>
      <c r="G390" s="159" t="s">
        <v>8</v>
      </c>
      <c r="H390" s="159" t="s">
        <v>51</v>
      </c>
      <c r="I390" s="181">
        <v>30</v>
      </c>
      <c r="J390" s="15"/>
    </row>
    <row r="391" spans="1:10" x14ac:dyDescent="0.25">
      <c r="A391" s="65" t="str">
        <f t="shared" si="6"/>
        <v>Cohort 201442705Den HaagVrouwTotaalTotaalGeen inkomen, schoolgaand of overig</v>
      </c>
      <c r="B391" s="159" t="s">
        <v>6</v>
      </c>
      <c r="C391" s="166">
        <v>42705</v>
      </c>
      <c r="D391" s="159" t="s">
        <v>7</v>
      </c>
      <c r="E391" s="159" t="s">
        <v>29</v>
      </c>
      <c r="F391" s="159" t="s">
        <v>8</v>
      </c>
      <c r="G391" s="159" t="s">
        <v>8</v>
      </c>
      <c r="H391" s="159" t="s">
        <v>52</v>
      </c>
      <c r="I391" s="181">
        <v>5</v>
      </c>
      <c r="J391" s="15"/>
    </row>
    <row r="392" spans="1:10" x14ac:dyDescent="0.25">
      <c r="A392" s="65" t="str">
        <f t="shared" si="6"/>
        <v>Cohort 201442705Den HaagVrouwTotaalSyriëTotaal</v>
      </c>
      <c r="B392" s="159" t="s">
        <v>6</v>
      </c>
      <c r="C392" s="166">
        <v>42705</v>
      </c>
      <c r="D392" s="159" t="s">
        <v>7</v>
      </c>
      <c r="E392" s="159" t="s">
        <v>29</v>
      </c>
      <c r="F392" s="159" t="s">
        <v>8</v>
      </c>
      <c r="G392" s="159" t="s">
        <v>23</v>
      </c>
      <c r="H392" s="159" t="s">
        <v>8</v>
      </c>
      <c r="I392" s="181">
        <v>10</v>
      </c>
      <c r="J392" s="15"/>
    </row>
    <row r="393" spans="1:10" x14ac:dyDescent="0.25">
      <c r="A393" s="65" t="str">
        <f t="shared" si="6"/>
        <v>Cohort 201442705Den HaagVrouwTotaalSyriëWerknemer of zelfstandige</v>
      </c>
      <c r="B393" s="159" t="s">
        <v>6</v>
      </c>
      <c r="C393" s="166">
        <v>42705</v>
      </c>
      <c r="D393" s="159" t="s">
        <v>7</v>
      </c>
      <c r="E393" s="159" t="s">
        <v>29</v>
      </c>
      <c r="F393" s="159" t="s">
        <v>8</v>
      </c>
      <c r="G393" s="159" t="s">
        <v>23</v>
      </c>
      <c r="H393" s="159" t="s">
        <v>50</v>
      </c>
      <c r="I393" s="181">
        <v>0</v>
      </c>
      <c r="J393" s="15"/>
    </row>
    <row r="394" spans="1:10" x14ac:dyDescent="0.25">
      <c r="A394" s="65" t="str">
        <f t="shared" si="6"/>
        <v>Cohort 201442705Den HaagVrouwTotaalSyriëBijstandsuitkering</v>
      </c>
      <c r="B394" s="159" t="s">
        <v>6</v>
      </c>
      <c r="C394" s="166">
        <v>42705</v>
      </c>
      <c r="D394" s="159" t="s">
        <v>7</v>
      </c>
      <c r="E394" s="159" t="s">
        <v>29</v>
      </c>
      <c r="F394" s="159" t="s">
        <v>8</v>
      </c>
      <c r="G394" s="159" t="s">
        <v>23</v>
      </c>
      <c r="H394" s="159" t="s">
        <v>51</v>
      </c>
      <c r="I394" s="181">
        <v>5</v>
      </c>
      <c r="J394" s="15"/>
    </row>
    <row r="395" spans="1:10" x14ac:dyDescent="0.25">
      <c r="A395" s="65" t="str">
        <f t="shared" si="6"/>
        <v>Cohort 201442705Den HaagVrouwTotaalSyriëGeen inkomen, schoolgaand of overig</v>
      </c>
      <c r="B395" s="159" t="s">
        <v>6</v>
      </c>
      <c r="C395" s="166">
        <v>42705</v>
      </c>
      <c r="D395" s="159" t="s">
        <v>7</v>
      </c>
      <c r="E395" s="159" t="s">
        <v>29</v>
      </c>
      <c r="F395" s="159" t="s">
        <v>8</v>
      </c>
      <c r="G395" s="159" t="s">
        <v>23</v>
      </c>
      <c r="H395" s="159" t="s">
        <v>52</v>
      </c>
      <c r="I395" s="181">
        <v>0</v>
      </c>
      <c r="J395" s="15"/>
    </row>
    <row r="396" spans="1:10" x14ac:dyDescent="0.25">
      <c r="A396" s="65" t="str">
        <f t="shared" si="6"/>
        <v>Cohort 201442705Den HaagVrouwTotaalEritreaTotaal</v>
      </c>
      <c r="B396" s="159" t="s">
        <v>6</v>
      </c>
      <c r="C396" s="166">
        <v>42705</v>
      </c>
      <c r="D396" s="159" t="s">
        <v>7</v>
      </c>
      <c r="E396" s="159" t="s">
        <v>29</v>
      </c>
      <c r="F396" s="159" t="s">
        <v>8</v>
      </c>
      <c r="G396" s="159" t="s">
        <v>24</v>
      </c>
      <c r="H396" s="159" t="s">
        <v>8</v>
      </c>
      <c r="I396" s="181">
        <v>0</v>
      </c>
      <c r="J396" s="15"/>
    </row>
    <row r="397" spans="1:10" x14ac:dyDescent="0.25">
      <c r="A397" s="65" t="str">
        <f t="shared" si="6"/>
        <v>Cohort 201442705Den HaagVrouwTotaalEritreaWerknemer of zelfstandige</v>
      </c>
      <c r="B397" s="159" t="s">
        <v>6</v>
      </c>
      <c r="C397" s="166">
        <v>42705</v>
      </c>
      <c r="D397" s="159" t="s">
        <v>7</v>
      </c>
      <c r="E397" s="159" t="s">
        <v>29</v>
      </c>
      <c r="F397" s="159" t="s">
        <v>8</v>
      </c>
      <c r="G397" s="159" t="s">
        <v>24</v>
      </c>
      <c r="H397" s="159" t="s">
        <v>50</v>
      </c>
      <c r="I397" s="181">
        <v>0</v>
      </c>
      <c r="J397" s="15"/>
    </row>
    <row r="398" spans="1:10" x14ac:dyDescent="0.25">
      <c r="A398" s="65" t="str">
        <f t="shared" si="6"/>
        <v>Cohort 201442705Den HaagVrouwTotaalEritreaBijstandsuitkering</v>
      </c>
      <c r="B398" s="159" t="s">
        <v>6</v>
      </c>
      <c r="C398" s="166">
        <v>42705</v>
      </c>
      <c r="D398" s="159" t="s">
        <v>7</v>
      </c>
      <c r="E398" s="159" t="s">
        <v>29</v>
      </c>
      <c r="F398" s="159" t="s">
        <v>8</v>
      </c>
      <c r="G398" s="159" t="s">
        <v>24</v>
      </c>
      <c r="H398" s="159" t="s">
        <v>51</v>
      </c>
      <c r="I398" s="181">
        <v>0</v>
      </c>
      <c r="J398" s="15"/>
    </row>
    <row r="399" spans="1:10" x14ac:dyDescent="0.25">
      <c r="A399" s="65" t="str">
        <f t="shared" si="6"/>
        <v>Cohort 201442705Den HaagVrouwTotaalEritreaGeen inkomen, schoolgaand of overig</v>
      </c>
      <c r="B399" s="159" t="s">
        <v>6</v>
      </c>
      <c r="C399" s="166">
        <v>42705</v>
      </c>
      <c r="D399" s="159" t="s">
        <v>7</v>
      </c>
      <c r="E399" s="159" t="s">
        <v>29</v>
      </c>
      <c r="F399" s="159" t="s">
        <v>8</v>
      </c>
      <c r="G399" s="159" t="s">
        <v>24</v>
      </c>
      <c r="H399" s="159" t="s">
        <v>52</v>
      </c>
      <c r="I399" s="181">
        <v>0</v>
      </c>
      <c r="J399" s="15"/>
    </row>
    <row r="400" spans="1:10" x14ac:dyDescent="0.25">
      <c r="A400" s="65" t="str">
        <f t="shared" si="6"/>
        <v>Cohort 201442705Den HaagVrouwTotaalOverigTotaal</v>
      </c>
      <c r="B400" s="159" t="s">
        <v>6</v>
      </c>
      <c r="C400" s="166">
        <v>42705</v>
      </c>
      <c r="D400" s="159" t="s">
        <v>7</v>
      </c>
      <c r="E400" s="159" t="s">
        <v>29</v>
      </c>
      <c r="F400" s="159" t="s">
        <v>8</v>
      </c>
      <c r="G400" s="159" t="s">
        <v>25</v>
      </c>
      <c r="H400" s="159" t="s">
        <v>8</v>
      </c>
      <c r="I400" s="181">
        <v>25</v>
      </c>
      <c r="J400" s="15"/>
    </row>
    <row r="401" spans="1:10" x14ac:dyDescent="0.25">
      <c r="A401" s="65" t="str">
        <f t="shared" si="6"/>
        <v>Cohort 201442705Den HaagVrouwTotaalOverigWerknemer of zelfstandige</v>
      </c>
      <c r="B401" s="159" t="s">
        <v>6</v>
      </c>
      <c r="C401" s="166">
        <v>42705</v>
      </c>
      <c r="D401" s="159" t="s">
        <v>7</v>
      </c>
      <c r="E401" s="159" t="s">
        <v>29</v>
      </c>
      <c r="F401" s="159" t="s">
        <v>8</v>
      </c>
      <c r="G401" s="159" t="s">
        <v>25</v>
      </c>
      <c r="H401" s="159" t="s">
        <v>50</v>
      </c>
      <c r="I401" s="181">
        <v>0</v>
      </c>
      <c r="J401" s="15"/>
    </row>
    <row r="402" spans="1:10" x14ac:dyDescent="0.25">
      <c r="A402" s="65" t="str">
        <f t="shared" si="6"/>
        <v>Cohort 201442705Den HaagVrouwTotaalOverigBijstandsuitkering</v>
      </c>
      <c r="B402" s="159" t="s">
        <v>6</v>
      </c>
      <c r="C402" s="166">
        <v>42705</v>
      </c>
      <c r="D402" s="159" t="s">
        <v>7</v>
      </c>
      <c r="E402" s="159" t="s">
        <v>29</v>
      </c>
      <c r="F402" s="159" t="s">
        <v>8</v>
      </c>
      <c r="G402" s="159" t="s">
        <v>25</v>
      </c>
      <c r="H402" s="159" t="s">
        <v>51</v>
      </c>
      <c r="I402" s="181">
        <v>20</v>
      </c>
      <c r="J402" s="15"/>
    </row>
    <row r="403" spans="1:10" x14ac:dyDescent="0.25">
      <c r="A403" s="65" t="str">
        <f t="shared" si="6"/>
        <v>Cohort 201442705Den HaagVrouwTotaalOverigGeen inkomen, schoolgaand of overig</v>
      </c>
      <c r="B403" s="159" t="s">
        <v>6</v>
      </c>
      <c r="C403" s="166">
        <v>42705</v>
      </c>
      <c r="D403" s="159" t="s">
        <v>7</v>
      </c>
      <c r="E403" s="159" t="s">
        <v>29</v>
      </c>
      <c r="F403" s="159" t="s">
        <v>8</v>
      </c>
      <c r="G403" s="159" t="s">
        <v>25</v>
      </c>
      <c r="H403" s="159" t="s">
        <v>52</v>
      </c>
      <c r="I403" s="181">
        <v>5</v>
      </c>
      <c r="J403" s="15"/>
    </row>
    <row r="404" spans="1:10" x14ac:dyDescent="0.25">
      <c r="A404" s="65" t="str">
        <f t="shared" si="6"/>
        <v>Cohort 201442705Den HaagVrouw18 tot 23 jaarTotaalTotaal</v>
      </c>
      <c r="B404" s="159" t="s">
        <v>6</v>
      </c>
      <c r="C404" s="166">
        <v>42705</v>
      </c>
      <c r="D404" s="159" t="s">
        <v>7</v>
      </c>
      <c r="E404" s="159" t="s">
        <v>29</v>
      </c>
      <c r="F404" s="159" t="s">
        <v>53</v>
      </c>
      <c r="G404" s="159" t="s">
        <v>8</v>
      </c>
      <c r="H404" s="159" t="s">
        <v>8</v>
      </c>
      <c r="I404" s="181">
        <v>5</v>
      </c>
      <c r="J404" s="15"/>
    </row>
    <row r="405" spans="1:10" x14ac:dyDescent="0.25">
      <c r="A405" s="65" t="str">
        <f t="shared" si="6"/>
        <v>Cohort 201442705Den HaagVrouw18 tot 23 jaarTotaalWerknemer of zelfstandige</v>
      </c>
      <c r="B405" s="159" t="s">
        <v>6</v>
      </c>
      <c r="C405" s="166">
        <v>42705</v>
      </c>
      <c r="D405" s="159" t="s">
        <v>7</v>
      </c>
      <c r="E405" s="159" t="s">
        <v>29</v>
      </c>
      <c r="F405" s="159" t="s">
        <v>53</v>
      </c>
      <c r="G405" s="159" t="s">
        <v>8</v>
      </c>
      <c r="H405" s="159" t="s">
        <v>50</v>
      </c>
      <c r="I405" s="181">
        <v>0</v>
      </c>
      <c r="J405" s="15"/>
    </row>
    <row r="406" spans="1:10" x14ac:dyDescent="0.25">
      <c r="A406" s="65" t="str">
        <f t="shared" si="6"/>
        <v>Cohort 201442705Den HaagVrouw18 tot 23 jaarTotaalBijstandsuitkering</v>
      </c>
      <c r="B406" s="159" t="s">
        <v>6</v>
      </c>
      <c r="C406" s="166">
        <v>42705</v>
      </c>
      <c r="D406" s="159" t="s">
        <v>7</v>
      </c>
      <c r="E406" s="159" t="s">
        <v>29</v>
      </c>
      <c r="F406" s="159" t="s">
        <v>53</v>
      </c>
      <c r="G406" s="159" t="s">
        <v>8</v>
      </c>
      <c r="H406" s="159" t="s">
        <v>51</v>
      </c>
      <c r="I406" s="181">
        <v>5</v>
      </c>
      <c r="J406" s="15"/>
    </row>
    <row r="407" spans="1:10" x14ac:dyDescent="0.25">
      <c r="A407" s="65" t="str">
        <f t="shared" si="6"/>
        <v>Cohort 201442705Den HaagVrouw18 tot 23 jaarTotaalGeen inkomen, schoolgaand of overig</v>
      </c>
      <c r="B407" s="159" t="s">
        <v>6</v>
      </c>
      <c r="C407" s="166">
        <v>42705</v>
      </c>
      <c r="D407" s="159" t="s">
        <v>7</v>
      </c>
      <c r="E407" s="159" t="s">
        <v>29</v>
      </c>
      <c r="F407" s="159" t="s">
        <v>53</v>
      </c>
      <c r="G407" s="159" t="s">
        <v>8</v>
      </c>
      <c r="H407" s="159" t="s">
        <v>52</v>
      </c>
      <c r="I407" s="181">
        <v>0</v>
      </c>
      <c r="J407" s="15"/>
    </row>
    <row r="408" spans="1:10" x14ac:dyDescent="0.25">
      <c r="A408" s="65" t="str">
        <f t="shared" si="6"/>
        <v>Cohort 201442705Den HaagVrouw18 tot 23 jaarSyriëTotaal</v>
      </c>
      <c r="B408" s="159" t="s">
        <v>6</v>
      </c>
      <c r="C408" s="166">
        <v>42705</v>
      </c>
      <c r="D408" s="159" t="s">
        <v>7</v>
      </c>
      <c r="E408" s="159" t="s">
        <v>29</v>
      </c>
      <c r="F408" s="159" t="s">
        <v>53</v>
      </c>
      <c r="G408" s="159" t="s">
        <v>23</v>
      </c>
      <c r="H408" s="159" t="s">
        <v>8</v>
      </c>
      <c r="I408" s="181">
        <v>0</v>
      </c>
      <c r="J408" s="15"/>
    </row>
    <row r="409" spans="1:10" x14ac:dyDescent="0.25">
      <c r="A409" s="65" t="str">
        <f t="shared" si="6"/>
        <v>Cohort 201442705Den HaagVrouw18 tot 23 jaarSyriëWerknemer of zelfstandige</v>
      </c>
      <c r="B409" s="159" t="s">
        <v>6</v>
      </c>
      <c r="C409" s="166">
        <v>42705</v>
      </c>
      <c r="D409" s="159" t="s">
        <v>7</v>
      </c>
      <c r="E409" s="159" t="s">
        <v>29</v>
      </c>
      <c r="F409" s="159" t="s">
        <v>53</v>
      </c>
      <c r="G409" s="159" t="s">
        <v>23</v>
      </c>
      <c r="H409" s="159" t="s">
        <v>50</v>
      </c>
      <c r="I409" s="181">
        <v>0</v>
      </c>
      <c r="J409" s="15"/>
    </row>
    <row r="410" spans="1:10" x14ac:dyDescent="0.25">
      <c r="A410" s="65" t="str">
        <f t="shared" si="6"/>
        <v>Cohort 201442705Den HaagVrouw18 tot 23 jaarSyriëBijstandsuitkering</v>
      </c>
      <c r="B410" s="159" t="s">
        <v>6</v>
      </c>
      <c r="C410" s="166">
        <v>42705</v>
      </c>
      <c r="D410" s="159" t="s">
        <v>7</v>
      </c>
      <c r="E410" s="159" t="s">
        <v>29</v>
      </c>
      <c r="F410" s="159" t="s">
        <v>53</v>
      </c>
      <c r="G410" s="159" t="s">
        <v>23</v>
      </c>
      <c r="H410" s="159" t="s">
        <v>51</v>
      </c>
      <c r="I410" s="181">
        <v>0</v>
      </c>
      <c r="J410" s="15"/>
    </row>
    <row r="411" spans="1:10" x14ac:dyDescent="0.25">
      <c r="A411" s="65" t="str">
        <f t="shared" si="6"/>
        <v>Cohort 201442705Den HaagVrouw18 tot 23 jaarSyriëGeen inkomen, schoolgaand of overig</v>
      </c>
      <c r="B411" s="159" t="s">
        <v>6</v>
      </c>
      <c r="C411" s="166">
        <v>42705</v>
      </c>
      <c r="D411" s="159" t="s">
        <v>7</v>
      </c>
      <c r="E411" s="159" t="s">
        <v>29</v>
      </c>
      <c r="F411" s="159" t="s">
        <v>53</v>
      </c>
      <c r="G411" s="159" t="s">
        <v>23</v>
      </c>
      <c r="H411" s="159" t="s">
        <v>52</v>
      </c>
      <c r="I411" s="181">
        <v>0</v>
      </c>
      <c r="J411" s="15"/>
    </row>
    <row r="412" spans="1:10" x14ac:dyDescent="0.25">
      <c r="A412" s="65" t="str">
        <f t="shared" si="6"/>
        <v>Cohort 201442705Den HaagVrouw18 tot 23 jaarEritreaTotaal</v>
      </c>
      <c r="B412" s="159" t="s">
        <v>6</v>
      </c>
      <c r="C412" s="166">
        <v>42705</v>
      </c>
      <c r="D412" s="159" t="s">
        <v>7</v>
      </c>
      <c r="E412" s="159" t="s">
        <v>29</v>
      </c>
      <c r="F412" s="159" t="s">
        <v>53</v>
      </c>
      <c r="G412" s="159" t="s">
        <v>24</v>
      </c>
      <c r="H412" s="159" t="s">
        <v>8</v>
      </c>
      <c r="I412" s="181">
        <v>0</v>
      </c>
      <c r="J412" s="15"/>
    </row>
    <row r="413" spans="1:10" x14ac:dyDescent="0.25">
      <c r="A413" s="65" t="str">
        <f t="shared" si="6"/>
        <v>Cohort 201442705Den HaagVrouw18 tot 23 jaarEritreaWerknemer of zelfstandige</v>
      </c>
      <c r="B413" s="159" t="s">
        <v>6</v>
      </c>
      <c r="C413" s="166">
        <v>42705</v>
      </c>
      <c r="D413" s="159" t="s">
        <v>7</v>
      </c>
      <c r="E413" s="159" t="s">
        <v>29</v>
      </c>
      <c r="F413" s="159" t="s">
        <v>53</v>
      </c>
      <c r="G413" s="159" t="s">
        <v>24</v>
      </c>
      <c r="H413" s="159" t="s">
        <v>50</v>
      </c>
      <c r="I413" s="181">
        <v>0</v>
      </c>
      <c r="J413" s="15"/>
    </row>
    <row r="414" spans="1:10" x14ac:dyDescent="0.25">
      <c r="A414" s="65" t="str">
        <f t="shared" si="6"/>
        <v>Cohort 201442705Den HaagVrouw18 tot 23 jaarEritreaBijstandsuitkering</v>
      </c>
      <c r="B414" s="159" t="s">
        <v>6</v>
      </c>
      <c r="C414" s="166">
        <v>42705</v>
      </c>
      <c r="D414" s="159" t="s">
        <v>7</v>
      </c>
      <c r="E414" s="159" t="s">
        <v>29</v>
      </c>
      <c r="F414" s="159" t="s">
        <v>53</v>
      </c>
      <c r="G414" s="159" t="s">
        <v>24</v>
      </c>
      <c r="H414" s="159" t="s">
        <v>51</v>
      </c>
      <c r="I414" s="181">
        <v>0</v>
      </c>
      <c r="J414" s="15"/>
    </row>
    <row r="415" spans="1:10" x14ac:dyDescent="0.25">
      <c r="A415" s="65" t="str">
        <f t="shared" si="6"/>
        <v>Cohort 201442705Den HaagVrouw18 tot 23 jaarEritreaGeen inkomen, schoolgaand of overig</v>
      </c>
      <c r="B415" s="159" t="s">
        <v>6</v>
      </c>
      <c r="C415" s="166">
        <v>42705</v>
      </c>
      <c r="D415" s="159" t="s">
        <v>7</v>
      </c>
      <c r="E415" s="159" t="s">
        <v>29</v>
      </c>
      <c r="F415" s="159" t="s">
        <v>53</v>
      </c>
      <c r="G415" s="159" t="s">
        <v>24</v>
      </c>
      <c r="H415" s="159" t="s">
        <v>52</v>
      </c>
      <c r="I415" s="181">
        <v>0</v>
      </c>
      <c r="J415" s="15"/>
    </row>
    <row r="416" spans="1:10" x14ac:dyDescent="0.25">
      <c r="A416" s="65" t="str">
        <f t="shared" si="6"/>
        <v>Cohort 201442705Den HaagVrouw18 tot 23 jaarOverigTotaal</v>
      </c>
      <c r="B416" s="159" t="s">
        <v>6</v>
      </c>
      <c r="C416" s="166">
        <v>42705</v>
      </c>
      <c r="D416" s="159" t="s">
        <v>7</v>
      </c>
      <c r="E416" s="159" t="s">
        <v>29</v>
      </c>
      <c r="F416" s="159" t="s">
        <v>53</v>
      </c>
      <c r="G416" s="159" t="s">
        <v>25</v>
      </c>
      <c r="H416" s="159" t="s">
        <v>8</v>
      </c>
      <c r="I416" s="181">
        <v>5</v>
      </c>
      <c r="J416" s="15"/>
    </row>
    <row r="417" spans="1:10" x14ac:dyDescent="0.25">
      <c r="A417" s="65" t="str">
        <f t="shared" si="6"/>
        <v>Cohort 201442705Den HaagVrouw18 tot 23 jaarOverigWerknemer of zelfstandige</v>
      </c>
      <c r="B417" s="159" t="s">
        <v>6</v>
      </c>
      <c r="C417" s="166">
        <v>42705</v>
      </c>
      <c r="D417" s="159" t="s">
        <v>7</v>
      </c>
      <c r="E417" s="159" t="s">
        <v>29</v>
      </c>
      <c r="F417" s="159" t="s">
        <v>53</v>
      </c>
      <c r="G417" s="159" t="s">
        <v>25</v>
      </c>
      <c r="H417" s="159" t="s">
        <v>50</v>
      </c>
      <c r="I417" s="181">
        <v>0</v>
      </c>
      <c r="J417" s="15"/>
    </row>
    <row r="418" spans="1:10" x14ac:dyDescent="0.25">
      <c r="A418" s="65" t="str">
        <f t="shared" si="6"/>
        <v>Cohort 201442705Den HaagVrouw18 tot 23 jaarOverigBijstandsuitkering</v>
      </c>
      <c r="B418" s="159" t="s">
        <v>6</v>
      </c>
      <c r="C418" s="166">
        <v>42705</v>
      </c>
      <c r="D418" s="159" t="s">
        <v>7</v>
      </c>
      <c r="E418" s="159" t="s">
        <v>29</v>
      </c>
      <c r="F418" s="159" t="s">
        <v>53</v>
      </c>
      <c r="G418" s="159" t="s">
        <v>25</v>
      </c>
      <c r="H418" s="159" t="s">
        <v>51</v>
      </c>
      <c r="I418" s="181">
        <v>5</v>
      </c>
      <c r="J418" s="15"/>
    </row>
    <row r="419" spans="1:10" x14ac:dyDescent="0.25">
      <c r="A419" s="65" t="str">
        <f t="shared" si="6"/>
        <v>Cohort 201442705Den HaagVrouw18 tot 23 jaarOverigGeen inkomen, schoolgaand of overig</v>
      </c>
      <c r="B419" s="159" t="s">
        <v>6</v>
      </c>
      <c r="C419" s="166">
        <v>42705</v>
      </c>
      <c r="D419" s="159" t="s">
        <v>7</v>
      </c>
      <c r="E419" s="159" t="s">
        <v>29</v>
      </c>
      <c r="F419" s="159" t="s">
        <v>53</v>
      </c>
      <c r="G419" s="159" t="s">
        <v>25</v>
      </c>
      <c r="H419" s="159" t="s">
        <v>52</v>
      </c>
      <c r="I419" s="181">
        <v>0</v>
      </c>
      <c r="J419" s="15"/>
    </row>
    <row r="420" spans="1:10" x14ac:dyDescent="0.25">
      <c r="A420" s="65" t="str">
        <f t="shared" si="6"/>
        <v>Cohort 201442705Den HaagVrouw23 tot 65 jaarTotaalTotaal</v>
      </c>
      <c r="B420" s="159" t="s">
        <v>6</v>
      </c>
      <c r="C420" s="166">
        <v>42705</v>
      </c>
      <c r="D420" s="159" t="s">
        <v>7</v>
      </c>
      <c r="E420" s="159" t="s">
        <v>29</v>
      </c>
      <c r="F420" s="159" t="s">
        <v>54</v>
      </c>
      <c r="G420" s="159" t="s">
        <v>8</v>
      </c>
      <c r="H420" s="159" t="s">
        <v>8</v>
      </c>
      <c r="I420" s="181">
        <v>30</v>
      </c>
      <c r="J420" s="15"/>
    </row>
    <row r="421" spans="1:10" x14ac:dyDescent="0.25">
      <c r="A421" s="65" t="str">
        <f t="shared" si="6"/>
        <v>Cohort 201442705Den HaagVrouw23 tot 65 jaarTotaalWerknemer of zelfstandige</v>
      </c>
      <c r="B421" s="159" t="s">
        <v>6</v>
      </c>
      <c r="C421" s="166">
        <v>42705</v>
      </c>
      <c r="D421" s="159" t="s">
        <v>7</v>
      </c>
      <c r="E421" s="159" t="s">
        <v>29</v>
      </c>
      <c r="F421" s="159" t="s">
        <v>54</v>
      </c>
      <c r="G421" s="159" t="s">
        <v>8</v>
      </c>
      <c r="H421" s="159" t="s">
        <v>50</v>
      </c>
      <c r="I421" s="181">
        <v>0</v>
      </c>
      <c r="J421" s="15"/>
    </row>
    <row r="422" spans="1:10" x14ac:dyDescent="0.25">
      <c r="A422" s="65" t="str">
        <f t="shared" si="6"/>
        <v>Cohort 201442705Den HaagVrouw23 tot 65 jaarTotaalBijstandsuitkering</v>
      </c>
      <c r="B422" s="159" t="s">
        <v>6</v>
      </c>
      <c r="C422" s="166">
        <v>42705</v>
      </c>
      <c r="D422" s="159" t="s">
        <v>7</v>
      </c>
      <c r="E422" s="159" t="s">
        <v>29</v>
      </c>
      <c r="F422" s="159" t="s">
        <v>54</v>
      </c>
      <c r="G422" s="159" t="s">
        <v>8</v>
      </c>
      <c r="H422" s="159" t="s">
        <v>51</v>
      </c>
      <c r="I422" s="181">
        <v>25</v>
      </c>
      <c r="J422" s="15"/>
    </row>
    <row r="423" spans="1:10" x14ac:dyDescent="0.25">
      <c r="A423" s="65" t="str">
        <f t="shared" si="6"/>
        <v>Cohort 201442705Den HaagVrouw23 tot 65 jaarTotaalGeen inkomen, schoolgaand of overig</v>
      </c>
      <c r="B423" s="159" t="s">
        <v>6</v>
      </c>
      <c r="C423" s="166">
        <v>42705</v>
      </c>
      <c r="D423" s="159" t="s">
        <v>7</v>
      </c>
      <c r="E423" s="159" t="s">
        <v>29</v>
      </c>
      <c r="F423" s="159" t="s">
        <v>54</v>
      </c>
      <c r="G423" s="159" t="s">
        <v>8</v>
      </c>
      <c r="H423" s="159" t="s">
        <v>52</v>
      </c>
      <c r="I423" s="181">
        <v>5</v>
      </c>
      <c r="J423" s="15"/>
    </row>
    <row r="424" spans="1:10" x14ac:dyDescent="0.25">
      <c r="A424" s="65" t="str">
        <f t="shared" si="6"/>
        <v>Cohort 201442705Den HaagVrouw23 tot 65 jaarSyriëTotaal</v>
      </c>
      <c r="B424" s="159" t="s">
        <v>6</v>
      </c>
      <c r="C424" s="166">
        <v>42705</v>
      </c>
      <c r="D424" s="159" t="s">
        <v>7</v>
      </c>
      <c r="E424" s="159" t="s">
        <v>29</v>
      </c>
      <c r="F424" s="159" t="s">
        <v>54</v>
      </c>
      <c r="G424" s="159" t="s">
        <v>23</v>
      </c>
      <c r="H424" s="159" t="s">
        <v>8</v>
      </c>
      <c r="I424" s="181">
        <v>5</v>
      </c>
      <c r="J424" s="15"/>
    </row>
    <row r="425" spans="1:10" x14ac:dyDescent="0.25">
      <c r="A425" s="65" t="str">
        <f t="shared" si="6"/>
        <v>Cohort 201442705Den HaagVrouw23 tot 65 jaarSyriëWerknemer of zelfstandige</v>
      </c>
      <c r="B425" s="159" t="s">
        <v>6</v>
      </c>
      <c r="C425" s="166">
        <v>42705</v>
      </c>
      <c r="D425" s="159" t="s">
        <v>7</v>
      </c>
      <c r="E425" s="159" t="s">
        <v>29</v>
      </c>
      <c r="F425" s="159" t="s">
        <v>54</v>
      </c>
      <c r="G425" s="159" t="s">
        <v>23</v>
      </c>
      <c r="H425" s="159" t="s">
        <v>50</v>
      </c>
      <c r="I425" s="181">
        <v>0</v>
      </c>
      <c r="J425" s="15"/>
    </row>
    <row r="426" spans="1:10" x14ac:dyDescent="0.25">
      <c r="A426" s="65" t="str">
        <f t="shared" si="6"/>
        <v>Cohort 201442705Den HaagVrouw23 tot 65 jaarSyriëBijstandsuitkering</v>
      </c>
      <c r="B426" s="159" t="s">
        <v>6</v>
      </c>
      <c r="C426" s="166">
        <v>42705</v>
      </c>
      <c r="D426" s="159" t="s">
        <v>7</v>
      </c>
      <c r="E426" s="159" t="s">
        <v>29</v>
      </c>
      <c r="F426" s="159" t="s">
        <v>54</v>
      </c>
      <c r="G426" s="159" t="s">
        <v>23</v>
      </c>
      <c r="H426" s="159" t="s">
        <v>51</v>
      </c>
      <c r="I426" s="181">
        <v>5</v>
      </c>
      <c r="J426" s="15"/>
    </row>
    <row r="427" spans="1:10" x14ac:dyDescent="0.25">
      <c r="A427" s="65" t="str">
        <f t="shared" si="6"/>
        <v>Cohort 201442705Den HaagVrouw23 tot 65 jaarSyriëGeen inkomen, schoolgaand of overig</v>
      </c>
      <c r="B427" s="159" t="s">
        <v>6</v>
      </c>
      <c r="C427" s="166">
        <v>42705</v>
      </c>
      <c r="D427" s="159" t="s">
        <v>7</v>
      </c>
      <c r="E427" s="159" t="s">
        <v>29</v>
      </c>
      <c r="F427" s="159" t="s">
        <v>54</v>
      </c>
      <c r="G427" s="159" t="s">
        <v>23</v>
      </c>
      <c r="H427" s="159" t="s">
        <v>52</v>
      </c>
      <c r="I427" s="181">
        <v>0</v>
      </c>
      <c r="J427" s="15"/>
    </row>
    <row r="428" spans="1:10" x14ac:dyDescent="0.25">
      <c r="A428" s="65" t="str">
        <f t="shared" si="6"/>
        <v>Cohort 201442705Den HaagVrouw23 tot 65 jaarEritreaTotaal</v>
      </c>
      <c r="B428" s="159" t="s">
        <v>6</v>
      </c>
      <c r="C428" s="166">
        <v>42705</v>
      </c>
      <c r="D428" s="159" t="s">
        <v>7</v>
      </c>
      <c r="E428" s="159" t="s">
        <v>29</v>
      </c>
      <c r="F428" s="159" t="s">
        <v>54</v>
      </c>
      <c r="G428" s="159" t="s">
        <v>24</v>
      </c>
      <c r="H428" s="159" t="s">
        <v>8</v>
      </c>
      <c r="I428" s="181">
        <v>0</v>
      </c>
      <c r="J428" s="15"/>
    </row>
    <row r="429" spans="1:10" x14ac:dyDescent="0.25">
      <c r="A429" s="65" t="str">
        <f t="shared" si="6"/>
        <v>Cohort 201442705Den HaagVrouw23 tot 65 jaarEritreaWerknemer of zelfstandige</v>
      </c>
      <c r="B429" s="159" t="s">
        <v>6</v>
      </c>
      <c r="C429" s="166">
        <v>42705</v>
      </c>
      <c r="D429" s="159" t="s">
        <v>7</v>
      </c>
      <c r="E429" s="159" t="s">
        <v>29</v>
      </c>
      <c r="F429" s="159" t="s">
        <v>54</v>
      </c>
      <c r="G429" s="159" t="s">
        <v>24</v>
      </c>
      <c r="H429" s="159" t="s">
        <v>50</v>
      </c>
      <c r="I429" s="181">
        <v>0</v>
      </c>
      <c r="J429" s="15"/>
    </row>
    <row r="430" spans="1:10" x14ac:dyDescent="0.25">
      <c r="A430" s="65" t="str">
        <f t="shared" si="6"/>
        <v>Cohort 201442705Den HaagVrouw23 tot 65 jaarEritreaBijstandsuitkering</v>
      </c>
      <c r="B430" s="159" t="s">
        <v>6</v>
      </c>
      <c r="C430" s="166">
        <v>42705</v>
      </c>
      <c r="D430" s="159" t="s">
        <v>7</v>
      </c>
      <c r="E430" s="159" t="s">
        <v>29</v>
      </c>
      <c r="F430" s="159" t="s">
        <v>54</v>
      </c>
      <c r="G430" s="159" t="s">
        <v>24</v>
      </c>
      <c r="H430" s="159" t="s">
        <v>51</v>
      </c>
      <c r="I430" s="181">
        <v>0</v>
      </c>
      <c r="J430" s="15"/>
    </row>
    <row r="431" spans="1:10" x14ac:dyDescent="0.25">
      <c r="A431" s="65" t="str">
        <f t="shared" si="6"/>
        <v>Cohort 201442705Den HaagVrouw23 tot 65 jaarEritreaGeen inkomen, schoolgaand of overig</v>
      </c>
      <c r="B431" s="159" t="s">
        <v>6</v>
      </c>
      <c r="C431" s="166">
        <v>42705</v>
      </c>
      <c r="D431" s="159" t="s">
        <v>7</v>
      </c>
      <c r="E431" s="159" t="s">
        <v>29</v>
      </c>
      <c r="F431" s="159" t="s">
        <v>54</v>
      </c>
      <c r="G431" s="159" t="s">
        <v>24</v>
      </c>
      <c r="H431" s="159" t="s">
        <v>52</v>
      </c>
      <c r="I431" s="181">
        <v>0</v>
      </c>
      <c r="J431" s="15"/>
    </row>
    <row r="432" spans="1:10" x14ac:dyDescent="0.25">
      <c r="A432" s="65" t="str">
        <f t="shared" si="6"/>
        <v>Cohort 201442705Den HaagVrouw23 tot 65 jaarOverigTotaal</v>
      </c>
      <c r="B432" s="159" t="s">
        <v>6</v>
      </c>
      <c r="C432" s="166">
        <v>42705</v>
      </c>
      <c r="D432" s="159" t="s">
        <v>7</v>
      </c>
      <c r="E432" s="159" t="s">
        <v>29</v>
      </c>
      <c r="F432" s="159" t="s">
        <v>54</v>
      </c>
      <c r="G432" s="159" t="s">
        <v>25</v>
      </c>
      <c r="H432" s="159" t="s">
        <v>8</v>
      </c>
      <c r="I432" s="181">
        <v>20</v>
      </c>
      <c r="J432" s="15"/>
    </row>
    <row r="433" spans="1:10" x14ac:dyDescent="0.25">
      <c r="A433" s="65" t="str">
        <f t="shared" si="6"/>
        <v>Cohort 201442705Den HaagVrouw23 tot 65 jaarOverigWerknemer of zelfstandige</v>
      </c>
      <c r="B433" s="159" t="s">
        <v>6</v>
      </c>
      <c r="C433" s="166">
        <v>42705</v>
      </c>
      <c r="D433" s="159" t="s">
        <v>7</v>
      </c>
      <c r="E433" s="159" t="s">
        <v>29</v>
      </c>
      <c r="F433" s="159" t="s">
        <v>54</v>
      </c>
      <c r="G433" s="159" t="s">
        <v>25</v>
      </c>
      <c r="H433" s="159" t="s">
        <v>50</v>
      </c>
      <c r="I433" s="181">
        <v>0</v>
      </c>
      <c r="J433" s="15"/>
    </row>
    <row r="434" spans="1:10" x14ac:dyDescent="0.25">
      <c r="A434" s="65" t="str">
        <f t="shared" si="6"/>
        <v>Cohort 201442705Den HaagVrouw23 tot 65 jaarOverigBijstandsuitkering</v>
      </c>
      <c r="B434" s="159" t="s">
        <v>6</v>
      </c>
      <c r="C434" s="166">
        <v>42705</v>
      </c>
      <c r="D434" s="159" t="s">
        <v>7</v>
      </c>
      <c r="E434" s="159" t="s">
        <v>29</v>
      </c>
      <c r="F434" s="159" t="s">
        <v>54</v>
      </c>
      <c r="G434" s="159" t="s">
        <v>25</v>
      </c>
      <c r="H434" s="159" t="s">
        <v>51</v>
      </c>
      <c r="I434" s="181">
        <v>20</v>
      </c>
      <c r="J434" s="15"/>
    </row>
    <row r="435" spans="1:10" x14ac:dyDescent="0.25">
      <c r="A435" s="65" t="str">
        <f t="shared" si="6"/>
        <v>Cohort 201442705Den HaagVrouw23 tot 65 jaarOverigGeen inkomen, schoolgaand of overig</v>
      </c>
      <c r="B435" s="159" t="s">
        <v>6</v>
      </c>
      <c r="C435" s="166">
        <v>42705</v>
      </c>
      <c r="D435" s="159" t="s">
        <v>7</v>
      </c>
      <c r="E435" s="159" t="s">
        <v>29</v>
      </c>
      <c r="F435" s="159" t="s">
        <v>54</v>
      </c>
      <c r="G435" s="159" t="s">
        <v>25</v>
      </c>
      <c r="H435" s="159" t="s">
        <v>52</v>
      </c>
      <c r="I435" s="181">
        <v>5</v>
      </c>
      <c r="J435" s="15"/>
    </row>
    <row r="436" spans="1:10" x14ac:dyDescent="0.25">
      <c r="A436" s="65" t="str">
        <f t="shared" si="6"/>
        <v>Cohort 201442705G4 (exclusief Den Haag)TotaalTotaalTotaalTotaal</v>
      </c>
      <c r="B436" s="159" t="s">
        <v>6</v>
      </c>
      <c r="C436" s="166">
        <v>42705</v>
      </c>
      <c r="D436" s="159" t="s">
        <v>15</v>
      </c>
      <c r="E436" s="159" t="s">
        <v>8</v>
      </c>
      <c r="F436" s="159" t="s">
        <v>8</v>
      </c>
      <c r="G436" s="159" t="s">
        <v>8</v>
      </c>
      <c r="H436" s="159" t="s">
        <v>8</v>
      </c>
      <c r="I436" s="181">
        <v>315</v>
      </c>
      <c r="J436" s="15"/>
    </row>
    <row r="437" spans="1:10" x14ac:dyDescent="0.25">
      <c r="A437" s="65" t="str">
        <f t="shared" si="6"/>
        <v>Cohort 201442705G4 (exclusief Den Haag)TotaalTotaalTotaalWerknemer of zelfstandige</v>
      </c>
      <c r="B437" s="159" t="s">
        <v>6</v>
      </c>
      <c r="C437" s="166">
        <v>42705</v>
      </c>
      <c r="D437" s="159" t="s">
        <v>15</v>
      </c>
      <c r="E437" s="159" t="s">
        <v>8</v>
      </c>
      <c r="F437" s="159" t="s">
        <v>8</v>
      </c>
      <c r="G437" s="159" t="s">
        <v>8</v>
      </c>
      <c r="H437" s="159" t="s">
        <v>50</v>
      </c>
      <c r="I437" s="181">
        <v>25</v>
      </c>
      <c r="J437" s="15"/>
    </row>
    <row r="438" spans="1:10" x14ac:dyDescent="0.25">
      <c r="A438" s="65" t="str">
        <f t="shared" si="6"/>
        <v>Cohort 201442705G4 (exclusief Den Haag)TotaalTotaalTotaalBijstandsuitkering</v>
      </c>
      <c r="B438" s="159" t="s">
        <v>6</v>
      </c>
      <c r="C438" s="166">
        <v>42705</v>
      </c>
      <c r="D438" s="159" t="s">
        <v>15</v>
      </c>
      <c r="E438" s="159" t="s">
        <v>8</v>
      </c>
      <c r="F438" s="159" t="s">
        <v>8</v>
      </c>
      <c r="G438" s="159" t="s">
        <v>8</v>
      </c>
      <c r="H438" s="159" t="s">
        <v>51</v>
      </c>
      <c r="I438" s="181">
        <v>255</v>
      </c>
      <c r="J438" s="15"/>
    </row>
    <row r="439" spans="1:10" x14ac:dyDescent="0.25">
      <c r="A439" s="65" t="str">
        <f t="shared" si="6"/>
        <v>Cohort 201442705G4 (exclusief Den Haag)TotaalTotaalTotaalGeen inkomen, schoolgaand of overig</v>
      </c>
      <c r="B439" s="159" t="s">
        <v>6</v>
      </c>
      <c r="C439" s="166">
        <v>42705</v>
      </c>
      <c r="D439" s="159" t="s">
        <v>15</v>
      </c>
      <c r="E439" s="159" t="s">
        <v>8</v>
      </c>
      <c r="F439" s="159" t="s">
        <v>8</v>
      </c>
      <c r="G439" s="159" t="s">
        <v>8</v>
      </c>
      <c r="H439" s="159" t="s">
        <v>52</v>
      </c>
      <c r="I439" s="181">
        <v>35</v>
      </c>
      <c r="J439" s="15"/>
    </row>
    <row r="440" spans="1:10" x14ac:dyDescent="0.25">
      <c r="A440" s="65" t="str">
        <f t="shared" si="6"/>
        <v>Cohort 201442705G4 (exclusief Den Haag)TotaalTotaalSyriëTotaal</v>
      </c>
      <c r="B440" s="159" t="s">
        <v>6</v>
      </c>
      <c r="C440" s="166">
        <v>42705</v>
      </c>
      <c r="D440" s="159" t="s">
        <v>15</v>
      </c>
      <c r="E440" s="159" t="s">
        <v>8</v>
      </c>
      <c r="F440" s="159" t="s">
        <v>8</v>
      </c>
      <c r="G440" s="159" t="s">
        <v>23</v>
      </c>
      <c r="H440" s="159" t="s">
        <v>8</v>
      </c>
      <c r="I440" s="181">
        <v>85</v>
      </c>
      <c r="J440" s="15"/>
    </row>
    <row r="441" spans="1:10" x14ac:dyDescent="0.25">
      <c r="A441" s="65" t="str">
        <f t="shared" si="6"/>
        <v>Cohort 201442705G4 (exclusief Den Haag)TotaalTotaalSyriëWerknemer of zelfstandige</v>
      </c>
      <c r="B441" s="159" t="s">
        <v>6</v>
      </c>
      <c r="C441" s="166">
        <v>42705</v>
      </c>
      <c r="D441" s="159" t="s">
        <v>15</v>
      </c>
      <c r="E441" s="159" t="s">
        <v>8</v>
      </c>
      <c r="F441" s="159" t="s">
        <v>8</v>
      </c>
      <c r="G441" s="159" t="s">
        <v>23</v>
      </c>
      <c r="H441" s="159" t="s">
        <v>50</v>
      </c>
      <c r="I441" s="181">
        <v>0</v>
      </c>
      <c r="J441" s="15"/>
    </row>
    <row r="442" spans="1:10" x14ac:dyDescent="0.25">
      <c r="A442" s="65" t="str">
        <f t="shared" si="6"/>
        <v>Cohort 201442705G4 (exclusief Den Haag)TotaalTotaalSyriëBijstandsuitkering</v>
      </c>
      <c r="B442" s="159" t="s">
        <v>6</v>
      </c>
      <c r="C442" s="166">
        <v>42705</v>
      </c>
      <c r="D442" s="159" t="s">
        <v>15</v>
      </c>
      <c r="E442" s="159" t="s">
        <v>8</v>
      </c>
      <c r="F442" s="159" t="s">
        <v>8</v>
      </c>
      <c r="G442" s="159" t="s">
        <v>23</v>
      </c>
      <c r="H442" s="159" t="s">
        <v>51</v>
      </c>
      <c r="I442" s="181">
        <v>70</v>
      </c>
      <c r="J442" s="15"/>
    </row>
    <row r="443" spans="1:10" x14ac:dyDescent="0.25">
      <c r="A443" s="65" t="str">
        <f t="shared" si="6"/>
        <v>Cohort 201442705G4 (exclusief Den Haag)TotaalTotaalSyriëGeen inkomen, schoolgaand of overig</v>
      </c>
      <c r="B443" s="159" t="s">
        <v>6</v>
      </c>
      <c r="C443" s="166">
        <v>42705</v>
      </c>
      <c r="D443" s="159" t="s">
        <v>15</v>
      </c>
      <c r="E443" s="159" t="s">
        <v>8</v>
      </c>
      <c r="F443" s="159" t="s">
        <v>8</v>
      </c>
      <c r="G443" s="159" t="s">
        <v>23</v>
      </c>
      <c r="H443" s="159" t="s">
        <v>52</v>
      </c>
      <c r="I443" s="181">
        <v>10</v>
      </c>
      <c r="J443" s="15"/>
    </row>
    <row r="444" spans="1:10" x14ac:dyDescent="0.25">
      <c r="A444" s="65" t="str">
        <f t="shared" si="6"/>
        <v>Cohort 201442705G4 (exclusief Den Haag)TotaalTotaalEritreaTotaal</v>
      </c>
      <c r="B444" s="159" t="s">
        <v>6</v>
      </c>
      <c r="C444" s="166">
        <v>42705</v>
      </c>
      <c r="D444" s="159" t="s">
        <v>15</v>
      </c>
      <c r="E444" s="159" t="s">
        <v>8</v>
      </c>
      <c r="F444" s="159" t="s">
        <v>8</v>
      </c>
      <c r="G444" s="159" t="s">
        <v>24</v>
      </c>
      <c r="H444" s="159" t="s">
        <v>8</v>
      </c>
      <c r="I444" s="181">
        <v>35</v>
      </c>
      <c r="J444" s="15"/>
    </row>
    <row r="445" spans="1:10" x14ac:dyDescent="0.25">
      <c r="A445" s="65" t="str">
        <f t="shared" si="6"/>
        <v>Cohort 201442705G4 (exclusief Den Haag)TotaalTotaalEritreaWerknemer of zelfstandige</v>
      </c>
      <c r="B445" s="159" t="s">
        <v>6</v>
      </c>
      <c r="C445" s="166">
        <v>42705</v>
      </c>
      <c r="D445" s="159" t="s">
        <v>15</v>
      </c>
      <c r="E445" s="159" t="s">
        <v>8</v>
      </c>
      <c r="F445" s="159" t="s">
        <v>8</v>
      </c>
      <c r="G445" s="159" t="s">
        <v>24</v>
      </c>
      <c r="H445" s="159" t="s">
        <v>50</v>
      </c>
      <c r="I445" s="181">
        <v>0</v>
      </c>
      <c r="J445" s="15"/>
    </row>
    <row r="446" spans="1:10" x14ac:dyDescent="0.25">
      <c r="A446" s="65" t="str">
        <f t="shared" si="6"/>
        <v>Cohort 201442705G4 (exclusief Den Haag)TotaalTotaalEritreaBijstandsuitkering</v>
      </c>
      <c r="B446" s="159" t="s">
        <v>6</v>
      </c>
      <c r="C446" s="166">
        <v>42705</v>
      </c>
      <c r="D446" s="159" t="s">
        <v>15</v>
      </c>
      <c r="E446" s="159" t="s">
        <v>8</v>
      </c>
      <c r="F446" s="159" t="s">
        <v>8</v>
      </c>
      <c r="G446" s="159" t="s">
        <v>24</v>
      </c>
      <c r="H446" s="159" t="s">
        <v>51</v>
      </c>
      <c r="I446" s="181">
        <v>35</v>
      </c>
      <c r="J446" s="15"/>
    </row>
    <row r="447" spans="1:10" x14ac:dyDescent="0.25">
      <c r="A447" s="65" t="str">
        <f t="shared" si="6"/>
        <v>Cohort 201442705G4 (exclusief Den Haag)TotaalTotaalEritreaGeen inkomen, schoolgaand of overig</v>
      </c>
      <c r="B447" s="159" t="s">
        <v>6</v>
      </c>
      <c r="C447" s="166">
        <v>42705</v>
      </c>
      <c r="D447" s="159" t="s">
        <v>15</v>
      </c>
      <c r="E447" s="159" t="s">
        <v>8</v>
      </c>
      <c r="F447" s="159" t="s">
        <v>8</v>
      </c>
      <c r="G447" s="159" t="s">
        <v>24</v>
      </c>
      <c r="H447" s="159" t="s">
        <v>52</v>
      </c>
      <c r="I447" s="181">
        <v>0</v>
      </c>
      <c r="J447" s="15"/>
    </row>
    <row r="448" spans="1:10" x14ac:dyDescent="0.25">
      <c r="A448" s="65" t="str">
        <f t="shared" si="6"/>
        <v>Cohort 201442705G4 (exclusief Den Haag)TotaalTotaalOverigTotaal</v>
      </c>
      <c r="B448" s="159" t="s">
        <v>6</v>
      </c>
      <c r="C448" s="166">
        <v>42705</v>
      </c>
      <c r="D448" s="159" t="s">
        <v>15</v>
      </c>
      <c r="E448" s="159" t="s">
        <v>8</v>
      </c>
      <c r="F448" s="159" t="s">
        <v>8</v>
      </c>
      <c r="G448" s="159" t="s">
        <v>25</v>
      </c>
      <c r="H448" s="159" t="s">
        <v>8</v>
      </c>
      <c r="I448" s="181">
        <v>195</v>
      </c>
      <c r="J448" s="15"/>
    </row>
    <row r="449" spans="1:10" x14ac:dyDescent="0.25">
      <c r="A449" s="65" t="str">
        <f t="shared" si="6"/>
        <v>Cohort 201442705G4 (exclusief Den Haag)TotaalTotaalOverigWerknemer of zelfstandige</v>
      </c>
      <c r="B449" s="159" t="s">
        <v>6</v>
      </c>
      <c r="C449" s="166">
        <v>42705</v>
      </c>
      <c r="D449" s="159" t="s">
        <v>15</v>
      </c>
      <c r="E449" s="159" t="s">
        <v>8</v>
      </c>
      <c r="F449" s="159" t="s">
        <v>8</v>
      </c>
      <c r="G449" s="159" t="s">
        <v>25</v>
      </c>
      <c r="H449" s="159" t="s">
        <v>50</v>
      </c>
      <c r="I449" s="181">
        <v>25</v>
      </c>
      <c r="J449" s="15"/>
    </row>
    <row r="450" spans="1:10" x14ac:dyDescent="0.25">
      <c r="A450" s="65" t="str">
        <f t="shared" si="6"/>
        <v>Cohort 201442705G4 (exclusief Den Haag)TotaalTotaalOverigBijstandsuitkering</v>
      </c>
      <c r="B450" s="159" t="s">
        <v>6</v>
      </c>
      <c r="C450" s="166">
        <v>42705</v>
      </c>
      <c r="D450" s="159" t="s">
        <v>15</v>
      </c>
      <c r="E450" s="159" t="s">
        <v>8</v>
      </c>
      <c r="F450" s="159" t="s">
        <v>8</v>
      </c>
      <c r="G450" s="159" t="s">
        <v>25</v>
      </c>
      <c r="H450" s="159" t="s">
        <v>51</v>
      </c>
      <c r="I450" s="181">
        <v>150</v>
      </c>
      <c r="J450" s="15"/>
    </row>
    <row r="451" spans="1:10" x14ac:dyDescent="0.25">
      <c r="A451" s="65" t="str">
        <f t="shared" si="6"/>
        <v>Cohort 201442705G4 (exclusief Den Haag)TotaalTotaalOverigGeen inkomen, schoolgaand of overig</v>
      </c>
      <c r="B451" s="159" t="s">
        <v>6</v>
      </c>
      <c r="C451" s="166">
        <v>42705</v>
      </c>
      <c r="D451" s="159" t="s">
        <v>15</v>
      </c>
      <c r="E451" s="159" t="s">
        <v>8</v>
      </c>
      <c r="F451" s="159" t="s">
        <v>8</v>
      </c>
      <c r="G451" s="159" t="s">
        <v>25</v>
      </c>
      <c r="H451" s="159" t="s">
        <v>52</v>
      </c>
      <c r="I451" s="181">
        <v>20</v>
      </c>
      <c r="J451" s="15"/>
    </row>
    <row r="452" spans="1:10" x14ac:dyDescent="0.25">
      <c r="A452" s="65" t="str">
        <f t="shared" si="6"/>
        <v>Cohort 201442705G4 (exclusief Den Haag)Totaal18 tot 23 jaarTotaalTotaal</v>
      </c>
      <c r="B452" s="159" t="s">
        <v>6</v>
      </c>
      <c r="C452" s="166">
        <v>42705</v>
      </c>
      <c r="D452" s="159" t="s">
        <v>15</v>
      </c>
      <c r="E452" s="159" t="s">
        <v>8</v>
      </c>
      <c r="F452" s="159" t="s">
        <v>53</v>
      </c>
      <c r="G452" s="159" t="s">
        <v>8</v>
      </c>
      <c r="H452" s="159" t="s">
        <v>8</v>
      </c>
      <c r="I452" s="181">
        <v>30</v>
      </c>
      <c r="J452" s="15"/>
    </row>
    <row r="453" spans="1:10" x14ac:dyDescent="0.25">
      <c r="A453" s="65" t="str">
        <f t="shared" ref="A453:A516" si="7">B453&amp;C453&amp;D453&amp;E453&amp;F453&amp;G453&amp;H453</f>
        <v>Cohort 201442705G4 (exclusief Den Haag)Totaal18 tot 23 jaarTotaalWerknemer of zelfstandige</v>
      </c>
      <c r="B453" s="159" t="s">
        <v>6</v>
      </c>
      <c r="C453" s="166">
        <v>42705</v>
      </c>
      <c r="D453" s="159" t="s">
        <v>15</v>
      </c>
      <c r="E453" s="159" t="s">
        <v>8</v>
      </c>
      <c r="F453" s="159" t="s">
        <v>53</v>
      </c>
      <c r="G453" s="159" t="s">
        <v>8</v>
      </c>
      <c r="H453" s="159" t="s">
        <v>50</v>
      </c>
      <c r="I453" s="181">
        <v>5</v>
      </c>
      <c r="J453" s="15"/>
    </row>
    <row r="454" spans="1:10" x14ac:dyDescent="0.25">
      <c r="A454" s="65" t="str">
        <f t="shared" si="7"/>
        <v>Cohort 201442705G4 (exclusief Den Haag)Totaal18 tot 23 jaarTotaalBijstandsuitkering</v>
      </c>
      <c r="B454" s="159" t="s">
        <v>6</v>
      </c>
      <c r="C454" s="166">
        <v>42705</v>
      </c>
      <c r="D454" s="159" t="s">
        <v>15</v>
      </c>
      <c r="E454" s="159" t="s">
        <v>8</v>
      </c>
      <c r="F454" s="159" t="s">
        <v>53</v>
      </c>
      <c r="G454" s="159" t="s">
        <v>8</v>
      </c>
      <c r="H454" s="159" t="s">
        <v>51</v>
      </c>
      <c r="I454" s="181">
        <v>15</v>
      </c>
      <c r="J454" s="15"/>
    </row>
    <row r="455" spans="1:10" x14ac:dyDescent="0.25">
      <c r="A455" s="65" t="str">
        <f t="shared" si="7"/>
        <v>Cohort 201442705G4 (exclusief Den Haag)Totaal18 tot 23 jaarTotaalGeen inkomen, schoolgaand of overig</v>
      </c>
      <c r="B455" s="159" t="s">
        <v>6</v>
      </c>
      <c r="C455" s="166">
        <v>42705</v>
      </c>
      <c r="D455" s="159" t="s">
        <v>15</v>
      </c>
      <c r="E455" s="159" t="s">
        <v>8</v>
      </c>
      <c r="F455" s="159" t="s">
        <v>53</v>
      </c>
      <c r="G455" s="159" t="s">
        <v>8</v>
      </c>
      <c r="H455" s="159" t="s">
        <v>52</v>
      </c>
      <c r="I455" s="181">
        <v>10</v>
      </c>
      <c r="J455" s="15"/>
    </row>
    <row r="456" spans="1:10" x14ac:dyDescent="0.25">
      <c r="A456" s="65" t="str">
        <f t="shared" si="7"/>
        <v>Cohort 201442705G4 (exclusief Den Haag)Totaal18 tot 23 jaarSyriëTotaal</v>
      </c>
      <c r="B456" s="159" t="s">
        <v>6</v>
      </c>
      <c r="C456" s="166">
        <v>42705</v>
      </c>
      <c r="D456" s="159" t="s">
        <v>15</v>
      </c>
      <c r="E456" s="159" t="s">
        <v>8</v>
      </c>
      <c r="F456" s="159" t="s">
        <v>53</v>
      </c>
      <c r="G456" s="159" t="s">
        <v>23</v>
      </c>
      <c r="H456" s="159" t="s">
        <v>8</v>
      </c>
      <c r="I456" s="181">
        <v>5</v>
      </c>
      <c r="J456" s="15"/>
    </row>
    <row r="457" spans="1:10" x14ac:dyDescent="0.25">
      <c r="A457" s="65" t="str">
        <f t="shared" si="7"/>
        <v>Cohort 201442705G4 (exclusief Den Haag)Totaal18 tot 23 jaarSyriëWerknemer of zelfstandige</v>
      </c>
      <c r="B457" s="159" t="s">
        <v>6</v>
      </c>
      <c r="C457" s="166">
        <v>42705</v>
      </c>
      <c r="D457" s="159" t="s">
        <v>15</v>
      </c>
      <c r="E457" s="159" t="s">
        <v>8</v>
      </c>
      <c r="F457" s="159" t="s">
        <v>53</v>
      </c>
      <c r="G457" s="159" t="s">
        <v>23</v>
      </c>
      <c r="H457" s="159" t="s">
        <v>50</v>
      </c>
      <c r="I457" s="181">
        <v>0</v>
      </c>
      <c r="J457" s="15"/>
    </row>
    <row r="458" spans="1:10" x14ac:dyDescent="0.25">
      <c r="A458" s="65" t="str">
        <f t="shared" si="7"/>
        <v>Cohort 201442705G4 (exclusief Den Haag)Totaal18 tot 23 jaarSyriëBijstandsuitkering</v>
      </c>
      <c r="B458" s="159" t="s">
        <v>6</v>
      </c>
      <c r="C458" s="166">
        <v>42705</v>
      </c>
      <c r="D458" s="159" t="s">
        <v>15</v>
      </c>
      <c r="E458" s="159" t="s">
        <v>8</v>
      </c>
      <c r="F458" s="159" t="s">
        <v>53</v>
      </c>
      <c r="G458" s="159" t="s">
        <v>23</v>
      </c>
      <c r="H458" s="159" t="s">
        <v>51</v>
      </c>
      <c r="I458" s="181">
        <v>5</v>
      </c>
      <c r="J458" s="15"/>
    </row>
    <row r="459" spans="1:10" x14ac:dyDescent="0.25">
      <c r="A459" s="65" t="str">
        <f t="shared" si="7"/>
        <v>Cohort 201442705G4 (exclusief Den Haag)Totaal18 tot 23 jaarSyriëGeen inkomen, schoolgaand of overig</v>
      </c>
      <c r="B459" s="159" t="s">
        <v>6</v>
      </c>
      <c r="C459" s="166">
        <v>42705</v>
      </c>
      <c r="D459" s="159" t="s">
        <v>15</v>
      </c>
      <c r="E459" s="159" t="s">
        <v>8</v>
      </c>
      <c r="F459" s="159" t="s">
        <v>53</v>
      </c>
      <c r="G459" s="159" t="s">
        <v>23</v>
      </c>
      <c r="H459" s="159" t="s">
        <v>52</v>
      </c>
      <c r="I459" s="181">
        <v>0</v>
      </c>
      <c r="J459" s="15"/>
    </row>
    <row r="460" spans="1:10" x14ac:dyDescent="0.25">
      <c r="A460" s="65" t="str">
        <f t="shared" si="7"/>
        <v>Cohort 201442705G4 (exclusief Den Haag)Totaal18 tot 23 jaarEritreaTotaal</v>
      </c>
      <c r="B460" s="159" t="s">
        <v>6</v>
      </c>
      <c r="C460" s="166">
        <v>42705</v>
      </c>
      <c r="D460" s="159" t="s">
        <v>15</v>
      </c>
      <c r="E460" s="159" t="s">
        <v>8</v>
      </c>
      <c r="F460" s="159" t="s">
        <v>53</v>
      </c>
      <c r="G460" s="159" t="s">
        <v>24</v>
      </c>
      <c r="H460" s="159" t="s">
        <v>8</v>
      </c>
      <c r="I460" s="181">
        <v>5</v>
      </c>
      <c r="J460" s="15"/>
    </row>
    <row r="461" spans="1:10" x14ac:dyDescent="0.25">
      <c r="A461" s="65" t="str">
        <f t="shared" si="7"/>
        <v>Cohort 201442705G4 (exclusief Den Haag)Totaal18 tot 23 jaarEritreaWerknemer of zelfstandige</v>
      </c>
      <c r="B461" s="159" t="s">
        <v>6</v>
      </c>
      <c r="C461" s="166">
        <v>42705</v>
      </c>
      <c r="D461" s="159" t="s">
        <v>15</v>
      </c>
      <c r="E461" s="159" t="s">
        <v>8</v>
      </c>
      <c r="F461" s="159" t="s">
        <v>53</v>
      </c>
      <c r="G461" s="159" t="s">
        <v>24</v>
      </c>
      <c r="H461" s="159" t="s">
        <v>50</v>
      </c>
      <c r="I461" s="181">
        <v>0</v>
      </c>
      <c r="J461" s="15"/>
    </row>
    <row r="462" spans="1:10" x14ac:dyDescent="0.25">
      <c r="A462" s="65" t="str">
        <f t="shared" si="7"/>
        <v>Cohort 201442705G4 (exclusief Den Haag)Totaal18 tot 23 jaarEritreaBijstandsuitkering</v>
      </c>
      <c r="B462" s="159" t="s">
        <v>6</v>
      </c>
      <c r="C462" s="166">
        <v>42705</v>
      </c>
      <c r="D462" s="159" t="s">
        <v>15</v>
      </c>
      <c r="E462" s="159" t="s">
        <v>8</v>
      </c>
      <c r="F462" s="159" t="s">
        <v>53</v>
      </c>
      <c r="G462" s="159" t="s">
        <v>24</v>
      </c>
      <c r="H462" s="159" t="s">
        <v>51</v>
      </c>
      <c r="I462" s="181">
        <v>5</v>
      </c>
      <c r="J462" s="15"/>
    </row>
    <row r="463" spans="1:10" x14ac:dyDescent="0.25">
      <c r="A463" s="65" t="str">
        <f t="shared" si="7"/>
        <v>Cohort 201442705G4 (exclusief Den Haag)Totaal18 tot 23 jaarEritreaGeen inkomen, schoolgaand of overig</v>
      </c>
      <c r="B463" s="159" t="s">
        <v>6</v>
      </c>
      <c r="C463" s="166">
        <v>42705</v>
      </c>
      <c r="D463" s="159" t="s">
        <v>15</v>
      </c>
      <c r="E463" s="159" t="s">
        <v>8</v>
      </c>
      <c r="F463" s="159" t="s">
        <v>53</v>
      </c>
      <c r="G463" s="159" t="s">
        <v>24</v>
      </c>
      <c r="H463" s="159" t="s">
        <v>52</v>
      </c>
      <c r="I463" s="181">
        <v>0</v>
      </c>
      <c r="J463" s="15"/>
    </row>
    <row r="464" spans="1:10" x14ac:dyDescent="0.25">
      <c r="A464" s="65" t="str">
        <f t="shared" si="7"/>
        <v>Cohort 201442705G4 (exclusief Den Haag)Totaal18 tot 23 jaarOverigTotaal</v>
      </c>
      <c r="B464" s="159" t="s">
        <v>6</v>
      </c>
      <c r="C464" s="166">
        <v>42705</v>
      </c>
      <c r="D464" s="159" t="s">
        <v>15</v>
      </c>
      <c r="E464" s="159" t="s">
        <v>8</v>
      </c>
      <c r="F464" s="159" t="s">
        <v>53</v>
      </c>
      <c r="G464" s="159" t="s">
        <v>25</v>
      </c>
      <c r="H464" s="159" t="s">
        <v>8</v>
      </c>
      <c r="I464" s="181">
        <v>15</v>
      </c>
      <c r="J464" s="15"/>
    </row>
    <row r="465" spans="1:10" x14ac:dyDescent="0.25">
      <c r="A465" s="65" t="str">
        <f t="shared" si="7"/>
        <v>Cohort 201442705G4 (exclusief Den Haag)Totaal18 tot 23 jaarOverigWerknemer of zelfstandige</v>
      </c>
      <c r="B465" s="159" t="s">
        <v>6</v>
      </c>
      <c r="C465" s="166">
        <v>42705</v>
      </c>
      <c r="D465" s="159" t="s">
        <v>15</v>
      </c>
      <c r="E465" s="159" t="s">
        <v>8</v>
      </c>
      <c r="F465" s="159" t="s">
        <v>53</v>
      </c>
      <c r="G465" s="159" t="s">
        <v>25</v>
      </c>
      <c r="H465" s="159" t="s">
        <v>50</v>
      </c>
      <c r="I465" s="181">
        <v>5</v>
      </c>
      <c r="J465" s="15"/>
    </row>
    <row r="466" spans="1:10" x14ac:dyDescent="0.25">
      <c r="A466" s="65" t="str">
        <f t="shared" si="7"/>
        <v>Cohort 201442705G4 (exclusief Den Haag)Totaal18 tot 23 jaarOverigBijstandsuitkering</v>
      </c>
      <c r="B466" s="159" t="s">
        <v>6</v>
      </c>
      <c r="C466" s="166">
        <v>42705</v>
      </c>
      <c r="D466" s="159" t="s">
        <v>15</v>
      </c>
      <c r="E466" s="159" t="s">
        <v>8</v>
      </c>
      <c r="F466" s="159" t="s">
        <v>53</v>
      </c>
      <c r="G466" s="159" t="s">
        <v>25</v>
      </c>
      <c r="H466" s="159" t="s">
        <v>51</v>
      </c>
      <c r="I466" s="181">
        <v>5</v>
      </c>
      <c r="J466" s="15"/>
    </row>
    <row r="467" spans="1:10" x14ac:dyDescent="0.25">
      <c r="A467" s="65" t="str">
        <f t="shared" si="7"/>
        <v>Cohort 201442705G4 (exclusief Den Haag)Totaal18 tot 23 jaarOverigGeen inkomen, schoolgaand of overig</v>
      </c>
      <c r="B467" s="159" t="s">
        <v>6</v>
      </c>
      <c r="C467" s="166">
        <v>42705</v>
      </c>
      <c r="D467" s="159" t="s">
        <v>15</v>
      </c>
      <c r="E467" s="159" t="s">
        <v>8</v>
      </c>
      <c r="F467" s="159" t="s">
        <v>53</v>
      </c>
      <c r="G467" s="159" t="s">
        <v>25</v>
      </c>
      <c r="H467" s="159" t="s">
        <v>52</v>
      </c>
      <c r="I467" s="181">
        <v>5</v>
      </c>
      <c r="J467" s="15"/>
    </row>
    <row r="468" spans="1:10" x14ac:dyDescent="0.25">
      <c r="A468" s="65" t="str">
        <f t="shared" si="7"/>
        <v>Cohort 201442705G4 (exclusief Den Haag)Totaal23 tot 65 jaarTotaalTotaal</v>
      </c>
      <c r="B468" s="159" t="s">
        <v>6</v>
      </c>
      <c r="C468" s="166">
        <v>42705</v>
      </c>
      <c r="D468" s="159" t="s">
        <v>15</v>
      </c>
      <c r="E468" s="159" t="s">
        <v>8</v>
      </c>
      <c r="F468" s="159" t="s">
        <v>54</v>
      </c>
      <c r="G468" s="159" t="s">
        <v>8</v>
      </c>
      <c r="H468" s="159" t="s">
        <v>8</v>
      </c>
      <c r="I468" s="181">
        <v>290</v>
      </c>
      <c r="J468" s="15"/>
    </row>
    <row r="469" spans="1:10" x14ac:dyDescent="0.25">
      <c r="A469" s="65" t="str">
        <f t="shared" si="7"/>
        <v>Cohort 201442705G4 (exclusief Den Haag)Totaal23 tot 65 jaarTotaalWerknemer of zelfstandige</v>
      </c>
      <c r="B469" s="159" t="s">
        <v>6</v>
      </c>
      <c r="C469" s="166">
        <v>42705</v>
      </c>
      <c r="D469" s="159" t="s">
        <v>15</v>
      </c>
      <c r="E469" s="159" t="s">
        <v>8</v>
      </c>
      <c r="F469" s="159" t="s">
        <v>54</v>
      </c>
      <c r="G469" s="159" t="s">
        <v>8</v>
      </c>
      <c r="H469" s="159" t="s">
        <v>50</v>
      </c>
      <c r="I469" s="181">
        <v>20</v>
      </c>
      <c r="J469" s="15"/>
    </row>
    <row r="470" spans="1:10" x14ac:dyDescent="0.25">
      <c r="A470" s="65" t="str">
        <f t="shared" si="7"/>
        <v>Cohort 201442705G4 (exclusief Den Haag)Totaal23 tot 65 jaarTotaalBijstandsuitkering</v>
      </c>
      <c r="B470" s="159" t="s">
        <v>6</v>
      </c>
      <c r="C470" s="166">
        <v>42705</v>
      </c>
      <c r="D470" s="159" t="s">
        <v>15</v>
      </c>
      <c r="E470" s="159" t="s">
        <v>8</v>
      </c>
      <c r="F470" s="159" t="s">
        <v>54</v>
      </c>
      <c r="G470" s="159" t="s">
        <v>8</v>
      </c>
      <c r="H470" s="159" t="s">
        <v>51</v>
      </c>
      <c r="I470" s="181">
        <v>240</v>
      </c>
      <c r="J470" s="15"/>
    </row>
    <row r="471" spans="1:10" x14ac:dyDescent="0.25">
      <c r="A471" s="65" t="str">
        <f t="shared" si="7"/>
        <v>Cohort 201442705G4 (exclusief Den Haag)Totaal23 tot 65 jaarTotaalGeen inkomen, schoolgaand of overig</v>
      </c>
      <c r="B471" s="159" t="s">
        <v>6</v>
      </c>
      <c r="C471" s="166">
        <v>42705</v>
      </c>
      <c r="D471" s="159" t="s">
        <v>15</v>
      </c>
      <c r="E471" s="159" t="s">
        <v>8</v>
      </c>
      <c r="F471" s="159" t="s">
        <v>54</v>
      </c>
      <c r="G471" s="159" t="s">
        <v>8</v>
      </c>
      <c r="H471" s="159" t="s">
        <v>52</v>
      </c>
      <c r="I471" s="181">
        <v>25</v>
      </c>
      <c r="J471" s="15"/>
    </row>
    <row r="472" spans="1:10" x14ac:dyDescent="0.25">
      <c r="A472" s="65" t="str">
        <f t="shared" si="7"/>
        <v>Cohort 201442705G4 (exclusief Den Haag)Totaal23 tot 65 jaarSyriëTotaal</v>
      </c>
      <c r="B472" s="159" t="s">
        <v>6</v>
      </c>
      <c r="C472" s="166">
        <v>42705</v>
      </c>
      <c r="D472" s="159" t="s">
        <v>15</v>
      </c>
      <c r="E472" s="159" t="s">
        <v>8</v>
      </c>
      <c r="F472" s="159" t="s">
        <v>54</v>
      </c>
      <c r="G472" s="159" t="s">
        <v>23</v>
      </c>
      <c r="H472" s="159" t="s">
        <v>8</v>
      </c>
      <c r="I472" s="181">
        <v>75</v>
      </c>
      <c r="J472" s="15"/>
    </row>
    <row r="473" spans="1:10" x14ac:dyDescent="0.25">
      <c r="A473" s="65" t="str">
        <f t="shared" si="7"/>
        <v>Cohort 201442705G4 (exclusief Den Haag)Totaal23 tot 65 jaarSyriëWerknemer of zelfstandige</v>
      </c>
      <c r="B473" s="159" t="s">
        <v>6</v>
      </c>
      <c r="C473" s="166">
        <v>42705</v>
      </c>
      <c r="D473" s="159" t="s">
        <v>15</v>
      </c>
      <c r="E473" s="159" t="s">
        <v>8</v>
      </c>
      <c r="F473" s="159" t="s">
        <v>54</v>
      </c>
      <c r="G473" s="159" t="s">
        <v>23</v>
      </c>
      <c r="H473" s="159" t="s">
        <v>50</v>
      </c>
      <c r="I473" s="181">
        <v>0</v>
      </c>
      <c r="J473" s="15"/>
    </row>
    <row r="474" spans="1:10" x14ac:dyDescent="0.25">
      <c r="A474" s="65" t="str">
        <f t="shared" si="7"/>
        <v>Cohort 201442705G4 (exclusief Den Haag)Totaal23 tot 65 jaarSyriëBijstandsuitkering</v>
      </c>
      <c r="B474" s="159" t="s">
        <v>6</v>
      </c>
      <c r="C474" s="166">
        <v>42705</v>
      </c>
      <c r="D474" s="159" t="s">
        <v>15</v>
      </c>
      <c r="E474" s="159" t="s">
        <v>8</v>
      </c>
      <c r="F474" s="159" t="s">
        <v>54</v>
      </c>
      <c r="G474" s="159" t="s">
        <v>23</v>
      </c>
      <c r="H474" s="159" t="s">
        <v>51</v>
      </c>
      <c r="I474" s="181">
        <v>65</v>
      </c>
      <c r="J474" s="15"/>
    </row>
    <row r="475" spans="1:10" x14ac:dyDescent="0.25">
      <c r="A475" s="65" t="str">
        <f t="shared" si="7"/>
        <v>Cohort 201442705G4 (exclusief Den Haag)Totaal23 tot 65 jaarSyriëGeen inkomen, schoolgaand of overig</v>
      </c>
      <c r="B475" s="159" t="s">
        <v>6</v>
      </c>
      <c r="C475" s="166">
        <v>42705</v>
      </c>
      <c r="D475" s="159" t="s">
        <v>15</v>
      </c>
      <c r="E475" s="159" t="s">
        <v>8</v>
      </c>
      <c r="F475" s="159" t="s">
        <v>54</v>
      </c>
      <c r="G475" s="159" t="s">
        <v>23</v>
      </c>
      <c r="H475" s="159" t="s">
        <v>52</v>
      </c>
      <c r="I475" s="181">
        <v>10</v>
      </c>
      <c r="J475" s="15"/>
    </row>
    <row r="476" spans="1:10" x14ac:dyDescent="0.25">
      <c r="A476" s="65" t="str">
        <f t="shared" si="7"/>
        <v>Cohort 201442705G4 (exclusief Den Haag)Totaal23 tot 65 jaarEritreaTotaal</v>
      </c>
      <c r="B476" s="159" t="s">
        <v>6</v>
      </c>
      <c r="C476" s="166">
        <v>42705</v>
      </c>
      <c r="D476" s="159" t="s">
        <v>15</v>
      </c>
      <c r="E476" s="159" t="s">
        <v>8</v>
      </c>
      <c r="F476" s="159" t="s">
        <v>54</v>
      </c>
      <c r="G476" s="159" t="s">
        <v>24</v>
      </c>
      <c r="H476" s="159" t="s">
        <v>8</v>
      </c>
      <c r="I476" s="181">
        <v>35</v>
      </c>
      <c r="J476" s="15"/>
    </row>
    <row r="477" spans="1:10" x14ac:dyDescent="0.25">
      <c r="A477" s="65" t="str">
        <f t="shared" si="7"/>
        <v>Cohort 201442705G4 (exclusief Den Haag)Totaal23 tot 65 jaarEritreaWerknemer of zelfstandige</v>
      </c>
      <c r="B477" s="159" t="s">
        <v>6</v>
      </c>
      <c r="C477" s="166">
        <v>42705</v>
      </c>
      <c r="D477" s="159" t="s">
        <v>15</v>
      </c>
      <c r="E477" s="159" t="s">
        <v>8</v>
      </c>
      <c r="F477" s="159" t="s">
        <v>54</v>
      </c>
      <c r="G477" s="159" t="s">
        <v>24</v>
      </c>
      <c r="H477" s="159" t="s">
        <v>50</v>
      </c>
      <c r="I477" s="181">
        <v>0</v>
      </c>
      <c r="J477" s="15"/>
    </row>
    <row r="478" spans="1:10" x14ac:dyDescent="0.25">
      <c r="A478" s="65" t="str">
        <f t="shared" si="7"/>
        <v>Cohort 201442705G4 (exclusief Den Haag)Totaal23 tot 65 jaarEritreaBijstandsuitkering</v>
      </c>
      <c r="B478" s="159" t="s">
        <v>6</v>
      </c>
      <c r="C478" s="166">
        <v>42705</v>
      </c>
      <c r="D478" s="159" t="s">
        <v>15</v>
      </c>
      <c r="E478" s="159" t="s">
        <v>8</v>
      </c>
      <c r="F478" s="159" t="s">
        <v>54</v>
      </c>
      <c r="G478" s="159" t="s">
        <v>24</v>
      </c>
      <c r="H478" s="159" t="s">
        <v>51</v>
      </c>
      <c r="I478" s="181">
        <v>30</v>
      </c>
      <c r="J478" s="15"/>
    </row>
    <row r="479" spans="1:10" x14ac:dyDescent="0.25">
      <c r="A479" s="65" t="str">
        <f t="shared" si="7"/>
        <v>Cohort 201442705G4 (exclusief Den Haag)Totaal23 tot 65 jaarEritreaGeen inkomen, schoolgaand of overig</v>
      </c>
      <c r="B479" s="159" t="s">
        <v>6</v>
      </c>
      <c r="C479" s="166">
        <v>42705</v>
      </c>
      <c r="D479" s="159" t="s">
        <v>15</v>
      </c>
      <c r="E479" s="159" t="s">
        <v>8</v>
      </c>
      <c r="F479" s="159" t="s">
        <v>54</v>
      </c>
      <c r="G479" s="159" t="s">
        <v>24</v>
      </c>
      <c r="H479" s="159" t="s">
        <v>52</v>
      </c>
      <c r="I479" s="181">
        <v>0</v>
      </c>
      <c r="J479" s="15"/>
    </row>
    <row r="480" spans="1:10" x14ac:dyDescent="0.25">
      <c r="A480" s="65" t="str">
        <f t="shared" si="7"/>
        <v>Cohort 201442705G4 (exclusief Den Haag)Totaal23 tot 65 jaarOverigTotaal</v>
      </c>
      <c r="B480" s="159" t="s">
        <v>6</v>
      </c>
      <c r="C480" s="166">
        <v>42705</v>
      </c>
      <c r="D480" s="159" t="s">
        <v>15</v>
      </c>
      <c r="E480" s="159" t="s">
        <v>8</v>
      </c>
      <c r="F480" s="159" t="s">
        <v>54</v>
      </c>
      <c r="G480" s="159" t="s">
        <v>25</v>
      </c>
      <c r="H480" s="159" t="s">
        <v>8</v>
      </c>
      <c r="I480" s="181">
        <v>180</v>
      </c>
      <c r="J480" s="15"/>
    </row>
    <row r="481" spans="1:10" x14ac:dyDescent="0.25">
      <c r="A481" s="65" t="str">
        <f t="shared" si="7"/>
        <v>Cohort 201442705G4 (exclusief Den Haag)Totaal23 tot 65 jaarOverigWerknemer of zelfstandige</v>
      </c>
      <c r="B481" s="159" t="s">
        <v>6</v>
      </c>
      <c r="C481" s="166">
        <v>42705</v>
      </c>
      <c r="D481" s="159" t="s">
        <v>15</v>
      </c>
      <c r="E481" s="159" t="s">
        <v>8</v>
      </c>
      <c r="F481" s="159" t="s">
        <v>54</v>
      </c>
      <c r="G481" s="159" t="s">
        <v>25</v>
      </c>
      <c r="H481" s="159" t="s">
        <v>50</v>
      </c>
      <c r="I481" s="181">
        <v>20</v>
      </c>
      <c r="J481" s="15"/>
    </row>
    <row r="482" spans="1:10" x14ac:dyDescent="0.25">
      <c r="A482" s="65" t="str">
        <f t="shared" si="7"/>
        <v>Cohort 201442705G4 (exclusief Den Haag)Totaal23 tot 65 jaarOverigBijstandsuitkering</v>
      </c>
      <c r="B482" s="159" t="s">
        <v>6</v>
      </c>
      <c r="C482" s="166">
        <v>42705</v>
      </c>
      <c r="D482" s="159" t="s">
        <v>15</v>
      </c>
      <c r="E482" s="159" t="s">
        <v>8</v>
      </c>
      <c r="F482" s="159" t="s">
        <v>54</v>
      </c>
      <c r="G482" s="159" t="s">
        <v>25</v>
      </c>
      <c r="H482" s="159" t="s">
        <v>51</v>
      </c>
      <c r="I482" s="181">
        <v>145</v>
      </c>
      <c r="J482" s="15"/>
    </row>
    <row r="483" spans="1:10" x14ac:dyDescent="0.25">
      <c r="A483" s="65" t="str">
        <f t="shared" si="7"/>
        <v>Cohort 201442705G4 (exclusief Den Haag)Totaal23 tot 65 jaarOverigGeen inkomen, schoolgaand of overig</v>
      </c>
      <c r="B483" s="159" t="s">
        <v>6</v>
      </c>
      <c r="C483" s="166">
        <v>42705</v>
      </c>
      <c r="D483" s="159" t="s">
        <v>15</v>
      </c>
      <c r="E483" s="159" t="s">
        <v>8</v>
      </c>
      <c r="F483" s="159" t="s">
        <v>54</v>
      </c>
      <c r="G483" s="159" t="s">
        <v>25</v>
      </c>
      <c r="H483" s="159" t="s">
        <v>52</v>
      </c>
      <c r="I483" s="181">
        <v>15</v>
      </c>
      <c r="J483" s="15"/>
    </row>
    <row r="484" spans="1:10" x14ac:dyDescent="0.25">
      <c r="A484" s="65" t="str">
        <f t="shared" si="7"/>
        <v>Cohort 201442705G4 (exclusief Den Haag)ManTotaalTotaalTotaal</v>
      </c>
      <c r="B484" s="159" t="s">
        <v>6</v>
      </c>
      <c r="C484" s="166">
        <v>42705</v>
      </c>
      <c r="D484" s="159" t="s">
        <v>15</v>
      </c>
      <c r="E484" s="159" t="s">
        <v>28</v>
      </c>
      <c r="F484" s="159" t="s">
        <v>8</v>
      </c>
      <c r="G484" s="159" t="s">
        <v>8</v>
      </c>
      <c r="H484" s="159" t="s">
        <v>8</v>
      </c>
      <c r="I484" s="181">
        <v>210</v>
      </c>
      <c r="J484" s="15"/>
    </row>
    <row r="485" spans="1:10" x14ac:dyDescent="0.25">
      <c r="A485" s="65" t="str">
        <f t="shared" si="7"/>
        <v>Cohort 201442705G4 (exclusief Den Haag)ManTotaalTotaalWerknemer of zelfstandige</v>
      </c>
      <c r="B485" s="159" t="s">
        <v>6</v>
      </c>
      <c r="C485" s="166">
        <v>42705</v>
      </c>
      <c r="D485" s="159" t="s">
        <v>15</v>
      </c>
      <c r="E485" s="159" t="s">
        <v>28</v>
      </c>
      <c r="F485" s="159" t="s">
        <v>8</v>
      </c>
      <c r="G485" s="159" t="s">
        <v>8</v>
      </c>
      <c r="H485" s="159" t="s">
        <v>50</v>
      </c>
      <c r="I485" s="181">
        <v>20</v>
      </c>
      <c r="J485" s="15"/>
    </row>
    <row r="486" spans="1:10" x14ac:dyDescent="0.25">
      <c r="A486" s="65" t="str">
        <f t="shared" si="7"/>
        <v>Cohort 201442705G4 (exclusief Den Haag)ManTotaalTotaalBijstandsuitkering</v>
      </c>
      <c r="B486" s="159" t="s">
        <v>6</v>
      </c>
      <c r="C486" s="166">
        <v>42705</v>
      </c>
      <c r="D486" s="159" t="s">
        <v>15</v>
      </c>
      <c r="E486" s="159" t="s">
        <v>28</v>
      </c>
      <c r="F486" s="159" t="s">
        <v>8</v>
      </c>
      <c r="G486" s="159" t="s">
        <v>8</v>
      </c>
      <c r="H486" s="159" t="s">
        <v>51</v>
      </c>
      <c r="I486" s="181">
        <v>170</v>
      </c>
      <c r="J486" s="15"/>
    </row>
    <row r="487" spans="1:10" x14ac:dyDescent="0.25">
      <c r="A487" s="65" t="str">
        <f t="shared" si="7"/>
        <v>Cohort 201442705G4 (exclusief Den Haag)ManTotaalTotaalGeen inkomen, schoolgaand of overig</v>
      </c>
      <c r="B487" s="159" t="s">
        <v>6</v>
      </c>
      <c r="C487" s="166">
        <v>42705</v>
      </c>
      <c r="D487" s="159" t="s">
        <v>15</v>
      </c>
      <c r="E487" s="159" t="s">
        <v>28</v>
      </c>
      <c r="F487" s="159" t="s">
        <v>8</v>
      </c>
      <c r="G487" s="159" t="s">
        <v>8</v>
      </c>
      <c r="H487" s="159" t="s">
        <v>52</v>
      </c>
      <c r="I487" s="181">
        <v>20</v>
      </c>
      <c r="J487" s="15"/>
    </row>
    <row r="488" spans="1:10" x14ac:dyDescent="0.25">
      <c r="A488" s="65" t="str">
        <f t="shared" si="7"/>
        <v>Cohort 201442705G4 (exclusief Den Haag)ManTotaalSyriëTotaal</v>
      </c>
      <c r="B488" s="159" t="s">
        <v>6</v>
      </c>
      <c r="C488" s="166">
        <v>42705</v>
      </c>
      <c r="D488" s="159" t="s">
        <v>15</v>
      </c>
      <c r="E488" s="159" t="s">
        <v>28</v>
      </c>
      <c r="F488" s="159" t="s">
        <v>8</v>
      </c>
      <c r="G488" s="159" t="s">
        <v>23</v>
      </c>
      <c r="H488" s="159" t="s">
        <v>8</v>
      </c>
      <c r="I488" s="181">
        <v>60</v>
      </c>
      <c r="J488" s="15"/>
    </row>
    <row r="489" spans="1:10" x14ac:dyDescent="0.25">
      <c r="A489" s="65" t="str">
        <f t="shared" si="7"/>
        <v>Cohort 201442705G4 (exclusief Den Haag)ManTotaalSyriëWerknemer of zelfstandige</v>
      </c>
      <c r="B489" s="159" t="s">
        <v>6</v>
      </c>
      <c r="C489" s="166">
        <v>42705</v>
      </c>
      <c r="D489" s="159" t="s">
        <v>15</v>
      </c>
      <c r="E489" s="159" t="s">
        <v>28</v>
      </c>
      <c r="F489" s="159" t="s">
        <v>8</v>
      </c>
      <c r="G489" s="159" t="s">
        <v>23</v>
      </c>
      <c r="H489" s="159" t="s">
        <v>50</v>
      </c>
      <c r="I489" s="181">
        <v>0</v>
      </c>
      <c r="J489" s="15"/>
    </row>
    <row r="490" spans="1:10" x14ac:dyDescent="0.25">
      <c r="A490" s="65" t="str">
        <f t="shared" si="7"/>
        <v>Cohort 201442705G4 (exclusief Den Haag)ManTotaalSyriëBijstandsuitkering</v>
      </c>
      <c r="B490" s="159" t="s">
        <v>6</v>
      </c>
      <c r="C490" s="166">
        <v>42705</v>
      </c>
      <c r="D490" s="159" t="s">
        <v>15</v>
      </c>
      <c r="E490" s="159" t="s">
        <v>28</v>
      </c>
      <c r="F490" s="159" t="s">
        <v>8</v>
      </c>
      <c r="G490" s="159" t="s">
        <v>23</v>
      </c>
      <c r="H490" s="159" t="s">
        <v>51</v>
      </c>
      <c r="I490" s="181">
        <v>55</v>
      </c>
      <c r="J490" s="15"/>
    </row>
    <row r="491" spans="1:10" x14ac:dyDescent="0.25">
      <c r="A491" s="65" t="str">
        <f t="shared" si="7"/>
        <v>Cohort 201442705G4 (exclusief Den Haag)ManTotaalSyriëGeen inkomen, schoolgaand of overig</v>
      </c>
      <c r="B491" s="159" t="s">
        <v>6</v>
      </c>
      <c r="C491" s="166">
        <v>42705</v>
      </c>
      <c r="D491" s="159" t="s">
        <v>15</v>
      </c>
      <c r="E491" s="159" t="s">
        <v>28</v>
      </c>
      <c r="F491" s="159" t="s">
        <v>8</v>
      </c>
      <c r="G491" s="159" t="s">
        <v>23</v>
      </c>
      <c r="H491" s="159" t="s">
        <v>52</v>
      </c>
      <c r="I491" s="181">
        <v>5</v>
      </c>
      <c r="J491" s="15"/>
    </row>
    <row r="492" spans="1:10" x14ac:dyDescent="0.25">
      <c r="A492" s="65" t="str">
        <f t="shared" si="7"/>
        <v>Cohort 201442705G4 (exclusief Den Haag)ManTotaalEritreaTotaal</v>
      </c>
      <c r="B492" s="159" t="s">
        <v>6</v>
      </c>
      <c r="C492" s="166">
        <v>42705</v>
      </c>
      <c r="D492" s="159" t="s">
        <v>15</v>
      </c>
      <c r="E492" s="159" t="s">
        <v>28</v>
      </c>
      <c r="F492" s="159" t="s">
        <v>8</v>
      </c>
      <c r="G492" s="159" t="s">
        <v>24</v>
      </c>
      <c r="H492" s="159" t="s">
        <v>8</v>
      </c>
      <c r="I492" s="181">
        <v>25</v>
      </c>
      <c r="J492" s="15"/>
    </row>
    <row r="493" spans="1:10" x14ac:dyDescent="0.25">
      <c r="A493" s="65" t="str">
        <f t="shared" si="7"/>
        <v>Cohort 201442705G4 (exclusief Den Haag)ManTotaalEritreaWerknemer of zelfstandige</v>
      </c>
      <c r="B493" s="159" t="s">
        <v>6</v>
      </c>
      <c r="C493" s="166">
        <v>42705</v>
      </c>
      <c r="D493" s="159" t="s">
        <v>15</v>
      </c>
      <c r="E493" s="159" t="s">
        <v>28</v>
      </c>
      <c r="F493" s="159" t="s">
        <v>8</v>
      </c>
      <c r="G493" s="159" t="s">
        <v>24</v>
      </c>
      <c r="H493" s="159" t="s">
        <v>50</v>
      </c>
      <c r="I493" s="181">
        <v>0</v>
      </c>
      <c r="J493" s="15"/>
    </row>
    <row r="494" spans="1:10" x14ac:dyDescent="0.25">
      <c r="A494" s="65" t="str">
        <f t="shared" si="7"/>
        <v>Cohort 201442705G4 (exclusief Den Haag)ManTotaalEritreaBijstandsuitkering</v>
      </c>
      <c r="B494" s="159" t="s">
        <v>6</v>
      </c>
      <c r="C494" s="166">
        <v>42705</v>
      </c>
      <c r="D494" s="159" t="s">
        <v>15</v>
      </c>
      <c r="E494" s="159" t="s">
        <v>28</v>
      </c>
      <c r="F494" s="159" t="s">
        <v>8</v>
      </c>
      <c r="G494" s="159" t="s">
        <v>24</v>
      </c>
      <c r="H494" s="159" t="s">
        <v>51</v>
      </c>
      <c r="I494" s="181">
        <v>20</v>
      </c>
      <c r="J494" s="15"/>
    </row>
    <row r="495" spans="1:10" x14ac:dyDescent="0.25">
      <c r="A495" s="65" t="str">
        <f t="shared" si="7"/>
        <v>Cohort 201442705G4 (exclusief Den Haag)ManTotaalEritreaGeen inkomen, schoolgaand of overig</v>
      </c>
      <c r="B495" s="159" t="s">
        <v>6</v>
      </c>
      <c r="C495" s="166">
        <v>42705</v>
      </c>
      <c r="D495" s="159" t="s">
        <v>15</v>
      </c>
      <c r="E495" s="159" t="s">
        <v>28</v>
      </c>
      <c r="F495" s="159" t="s">
        <v>8</v>
      </c>
      <c r="G495" s="159" t="s">
        <v>24</v>
      </c>
      <c r="H495" s="159" t="s">
        <v>52</v>
      </c>
      <c r="I495" s="181">
        <v>0</v>
      </c>
      <c r="J495" s="15"/>
    </row>
    <row r="496" spans="1:10" x14ac:dyDescent="0.25">
      <c r="A496" s="65" t="str">
        <f t="shared" si="7"/>
        <v>Cohort 201442705G4 (exclusief Den Haag)ManTotaalOverigTotaal</v>
      </c>
      <c r="B496" s="159" t="s">
        <v>6</v>
      </c>
      <c r="C496" s="166">
        <v>42705</v>
      </c>
      <c r="D496" s="159" t="s">
        <v>15</v>
      </c>
      <c r="E496" s="159" t="s">
        <v>28</v>
      </c>
      <c r="F496" s="159" t="s">
        <v>8</v>
      </c>
      <c r="G496" s="159" t="s">
        <v>25</v>
      </c>
      <c r="H496" s="159" t="s">
        <v>8</v>
      </c>
      <c r="I496" s="181">
        <v>125</v>
      </c>
      <c r="J496" s="15"/>
    </row>
    <row r="497" spans="1:10" x14ac:dyDescent="0.25">
      <c r="A497" s="65" t="str">
        <f t="shared" si="7"/>
        <v>Cohort 201442705G4 (exclusief Den Haag)ManTotaalOverigWerknemer of zelfstandige</v>
      </c>
      <c r="B497" s="159" t="s">
        <v>6</v>
      </c>
      <c r="C497" s="166">
        <v>42705</v>
      </c>
      <c r="D497" s="159" t="s">
        <v>15</v>
      </c>
      <c r="E497" s="159" t="s">
        <v>28</v>
      </c>
      <c r="F497" s="159" t="s">
        <v>8</v>
      </c>
      <c r="G497" s="159" t="s">
        <v>25</v>
      </c>
      <c r="H497" s="159" t="s">
        <v>50</v>
      </c>
      <c r="I497" s="181">
        <v>20</v>
      </c>
      <c r="J497" s="15"/>
    </row>
    <row r="498" spans="1:10" x14ac:dyDescent="0.25">
      <c r="A498" s="65" t="str">
        <f t="shared" si="7"/>
        <v>Cohort 201442705G4 (exclusief Den Haag)ManTotaalOverigBijstandsuitkering</v>
      </c>
      <c r="B498" s="159" t="s">
        <v>6</v>
      </c>
      <c r="C498" s="166">
        <v>42705</v>
      </c>
      <c r="D498" s="159" t="s">
        <v>15</v>
      </c>
      <c r="E498" s="159" t="s">
        <v>28</v>
      </c>
      <c r="F498" s="159" t="s">
        <v>8</v>
      </c>
      <c r="G498" s="159" t="s">
        <v>25</v>
      </c>
      <c r="H498" s="159" t="s">
        <v>51</v>
      </c>
      <c r="I498" s="181">
        <v>95</v>
      </c>
      <c r="J498" s="15"/>
    </row>
    <row r="499" spans="1:10" x14ac:dyDescent="0.25">
      <c r="A499" s="65" t="str">
        <f t="shared" si="7"/>
        <v>Cohort 201442705G4 (exclusief Den Haag)ManTotaalOverigGeen inkomen, schoolgaand of overig</v>
      </c>
      <c r="B499" s="159" t="s">
        <v>6</v>
      </c>
      <c r="C499" s="166">
        <v>42705</v>
      </c>
      <c r="D499" s="159" t="s">
        <v>15</v>
      </c>
      <c r="E499" s="159" t="s">
        <v>28</v>
      </c>
      <c r="F499" s="159" t="s">
        <v>8</v>
      </c>
      <c r="G499" s="159" t="s">
        <v>25</v>
      </c>
      <c r="H499" s="159" t="s">
        <v>52</v>
      </c>
      <c r="I499" s="181">
        <v>10</v>
      </c>
      <c r="J499" s="15"/>
    </row>
    <row r="500" spans="1:10" x14ac:dyDescent="0.25">
      <c r="A500" s="65" t="str">
        <f t="shared" si="7"/>
        <v>Cohort 201442705G4 (exclusief Den Haag)Man18 tot 23 jaarTotaalTotaal</v>
      </c>
      <c r="B500" s="159" t="s">
        <v>6</v>
      </c>
      <c r="C500" s="166">
        <v>42705</v>
      </c>
      <c r="D500" s="159" t="s">
        <v>15</v>
      </c>
      <c r="E500" s="159" t="s">
        <v>28</v>
      </c>
      <c r="F500" s="159" t="s">
        <v>53</v>
      </c>
      <c r="G500" s="159" t="s">
        <v>8</v>
      </c>
      <c r="H500" s="159" t="s">
        <v>8</v>
      </c>
      <c r="I500" s="181">
        <v>15</v>
      </c>
      <c r="J500" s="15"/>
    </row>
    <row r="501" spans="1:10" x14ac:dyDescent="0.25">
      <c r="A501" s="65" t="str">
        <f t="shared" si="7"/>
        <v>Cohort 201442705G4 (exclusief Den Haag)Man18 tot 23 jaarTotaalWerknemer of zelfstandige</v>
      </c>
      <c r="B501" s="159" t="s">
        <v>6</v>
      </c>
      <c r="C501" s="166">
        <v>42705</v>
      </c>
      <c r="D501" s="159" t="s">
        <v>15</v>
      </c>
      <c r="E501" s="159" t="s">
        <v>28</v>
      </c>
      <c r="F501" s="159" t="s">
        <v>53</v>
      </c>
      <c r="G501" s="159" t="s">
        <v>8</v>
      </c>
      <c r="H501" s="159" t="s">
        <v>50</v>
      </c>
      <c r="I501" s="181">
        <v>5</v>
      </c>
      <c r="J501" s="15"/>
    </row>
    <row r="502" spans="1:10" x14ac:dyDescent="0.25">
      <c r="A502" s="65" t="str">
        <f t="shared" si="7"/>
        <v>Cohort 201442705G4 (exclusief Den Haag)Man18 tot 23 jaarTotaalBijstandsuitkering</v>
      </c>
      <c r="B502" s="159" t="s">
        <v>6</v>
      </c>
      <c r="C502" s="166">
        <v>42705</v>
      </c>
      <c r="D502" s="159" t="s">
        <v>15</v>
      </c>
      <c r="E502" s="159" t="s">
        <v>28</v>
      </c>
      <c r="F502" s="159" t="s">
        <v>53</v>
      </c>
      <c r="G502" s="159" t="s">
        <v>8</v>
      </c>
      <c r="H502" s="159" t="s">
        <v>51</v>
      </c>
      <c r="I502" s="181">
        <v>10</v>
      </c>
      <c r="J502" s="15"/>
    </row>
    <row r="503" spans="1:10" x14ac:dyDescent="0.25">
      <c r="A503" s="65" t="str">
        <f t="shared" si="7"/>
        <v>Cohort 201442705G4 (exclusief Den Haag)Man18 tot 23 jaarTotaalGeen inkomen, schoolgaand of overig</v>
      </c>
      <c r="B503" s="159" t="s">
        <v>6</v>
      </c>
      <c r="C503" s="166">
        <v>42705</v>
      </c>
      <c r="D503" s="159" t="s">
        <v>15</v>
      </c>
      <c r="E503" s="159" t="s">
        <v>28</v>
      </c>
      <c r="F503" s="159" t="s">
        <v>53</v>
      </c>
      <c r="G503" s="159" t="s">
        <v>8</v>
      </c>
      <c r="H503" s="159" t="s">
        <v>52</v>
      </c>
      <c r="I503" s="181">
        <v>5</v>
      </c>
      <c r="J503" s="15"/>
    </row>
    <row r="504" spans="1:10" x14ac:dyDescent="0.25">
      <c r="A504" s="65" t="str">
        <f t="shared" si="7"/>
        <v>Cohort 201442705G4 (exclusief Den Haag)Man18 tot 23 jaarSyriëTotaal</v>
      </c>
      <c r="B504" s="159" t="s">
        <v>6</v>
      </c>
      <c r="C504" s="166">
        <v>42705</v>
      </c>
      <c r="D504" s="159" t="s">
        <v>15</v>
      </c>
      <c r="E504" s="159" t="s">
        <v>28</v>
      </c>
      <c r="F504" s="159" t="s">
        <v>53</v>
      </c>
      <c r="G504" s="159" t="s">
        <v>23</v>
      </c>
      <c r="H504" s="159" t="s">
        <v>8</v>
      </c>
      <c r="I504" s="181">
        <v>5</v>
      </c>
      <c r="J504" s="15"/>
    </row>
    <row r="505" spans="1:10" x14ac:dyDescent="0.25">
      <c r="A505" s="65" t="str">
        <f t="shared" si="7"/>
        <v>Cohort 201442705G4 (exclusief Den Haag)Man18 tot 23 jaarSyriëWerknemer of zelfstandige</v>
      </c>
      <c r="B505" s="159" t="s">
        <v>6</v>
      </c>
      <c r="C505" s="166">
        <v>42705</v>
      </c>
      <c r="D505" s="159" t="s">
        <v>15</v>
      </c>
      <c r="E505" s="159" t="s">
        <v>28</v>
      </c>
      <c r="F505" s="159" t="s">
        <v>53</v>
      </c>
      <c r="G505" s="159" t="s">
        <v>23</v>
      </c>
      <c r="H505" s="159" t="s">
        <v>50</v>
      </c>
      <c r="I505" s="181">
        <v>0</v>
      </c>
      <c r="J505" s="15"/>
    </row>
    <row r="506" spans="1:10" x14ac:dyDescent="0.25">
      <c r="A506" s="65" t="str">
        <f t="shared" si="7"/>
        <v>Cohort 201442705G4 (exclusief Den Haag)Man18 tot 23 jaarSyriëBijstandsuitkering</v>
      </c>
      <c r="B506" s="159" t="s">
        <v>6</v>
      </c>
      <c r="C506" s="166">
        <v>42705</v>
      </c>
      <c r="D506" s="159" t="s">
        <v>15</v>
      </c>
      <c r="E506" s="159" t="s">
        <v>28</v>
      </c>
      <c r="F506" s="159" t="s">
        <v>53</v>
      </c>
      <c r="G506" s="159" t="s">
        <v>23</v>
      </c>
      <c r="H506" s="159" t="s">
        <v>51</v>
      </c>
      <c r="I506" s="181">
        <v>5</v>
      </c>
      <c r="J506" s="15"/>
    </row>
    <row r="507" spans="1:10" x14ac:dyDescent="0.25">
      <c r="A507" s="65" t="str">
        <f t="shared" si="7"/>
        <v>Cohort 201442705G4 (exclusief Den Haag)Man18 tot 23 jaarSyriëGeen inkomen, schoolgaand of overig</v>
      </c>
      <c r="B507" s="159" t="s">
        <v>6</v>
      </c>
      <c r="C507" s="166">
        <v>42705</v>
      </c>
      <c r="D507" s="159" t="s">
        <v>15</v>
      </c>
      <c r="E507" s="159" t="s">
        <v>28</v>
      </c>
      <c r="F507" s="159" t="s">
        <v>53</v>
      </c>
      <c r="G507" s="159" t="s">
        <v>23</v>
      </c>
      <c r="H507" s="159" t="s">
        <v>52</v>
      </c>
      <c r="I507" s="181">
        <v>0</v>
      </c>
      <c r="J507" s="15"/>
    </row>
    <row r="508" spans="1:10" x14ac:dyDescent="0.25">
      <c r="A508" s="65" t="str">
        <f t="shared" si="7"/>
        <v>Cohort 201442705G4 (exclusief Den Haag)Man18 tot 23 jaarEritreaTotaal</v>
      </c>
      <c r="B508" s="159" t="s">
        <v>6</v>
      </c>
      <c r="C508" s="166">
        <v>42705</v>
      </c>
      <c r="D508" s="159" t="s">
        <v>15</v>
      </c>
      <c r="E508" s="159" t="s">
        <v>28</v>
      </c>
      <c r="F508" s="159" t="s">
        <v>53</v>
      </c>
      <c r="G508" s="159" t="s">
        <v>24</v>
      </c>
      <c r="H508" s="159" t="s">
        <v>8</v>
      </c>
      <c r="I508" s="181">
        <v>5</v>
      </c>
      <c r="J508" s="15"/>
    </row>
    <row r="509" spans="1:10" x14ac:dyDescent="0.25">
      <c r="A509" s="65" t="str">
        <f t="shared" si="7"/>
        <v>Cohort 201442705G4 (exclusief Den Haag)Man18 tot 23 jaarEritreaWerknemer of zelfstandige</v>
      </c>
      <c r="B509" s="159" t="s">
        <v>6</v>
      </c>
      <c r="C509" s="166">
        <v>42705</v>
      </c>
      <c r="D509" s="159" t="s">
        <v>15</v>
      </c>
      <c r="E509" s="159" t="s">
        <v>28</v>
      </c>
      <c r="F509" s="159" t="s">
        <v>53</v>
      </c>
      <c r="G509" s="159" t="s">
        <v>24</v>
      </c>
      <c r="H509" s="159" t="s">
        <v>50</v>
      </c>
      <c r="I509" s="181">
        <v>0</v>
      </c>
      <c r="J509" s="15"/>
    </row>
    <row r="510" spans="1:10" x14ac:dyDescent="0.25">
      <c r="A510" s="65" t="str">
        <f t="shared" si="7"/>
        <v>Cohort 201442705G4 (exclusief Den Haag)Man18 tot 23 jaarEritreaBijstandsuitkering</v>
      </c>
      <c r="B510" s="159" t="s">
        <v>6</v>
      </c>
      <c r="C510" s="166">
        <v>42705</v>
      </c>
      <c r="D510" s="159" t="s">
        <v>15</v>
      </c>
      <c r="E510" s="159" t="s">
        <v>28</v>
      </c>
      <c r="F510" s="159" t="s">
        <v>53</v>
      </c>
      <c r="G510" s="159" t="s">
        <v>24</v>
      </c>
      <c r="H510" s="159" t="s">
        <v>51</v>
      </c>
      <c r="I510" s="181">
        <v>5</v>
      </c>
      <c r="J510" s="15"/>
    </row>
    <row r="511" spans="1:10" x14ac:dyDescent="0.25">
      <c r="A511" s="65" t="str">
        <f t="shared" si="7"/>
        <v>Cohort 201442705G4 (exclusief Den Haag)Man18 tot 23 jaarEritreaGeen inkomen, schoolgaand of overig</v>
      </c>
      <c r="B511" s="159" t="s">
        <v>6</v>
      </c>
      <c r="C511" s="166">
        <v>42705</v>
      </c>
      <c r="D511" s="159" t="s">
        <v>15</v>
      </c>
      <c r="E511" s="159" t="s">
        <v>28</v>
      </c>
      <c r="F511" s="159" t="s">
        <v>53</v>
      </c>
      <c r="G511" s="159" t="s">
        <v>24</v>
      </c>
      <c r="H511" s="159" t="s">
        <v>52</v>
      </c>
      <c r="I511" s="181">
        <v>0</v>
      </c>
      <c r="J511" s="15"/>
    </row>
    <row r="512" spans="1:10" x14ac:dyDescent="0.25">
      <c r="A512" s="65" t="str">
        <f t="shared" si="7"/>
        <v>Cohort 201442705G4 (exclusief Den Haag)Man18 tot 23 jaarOverigTotaal</v>
      </c>
      <c r="B512" s="159" t="s">
        <v>6</v>
      </c>
      <c r="C512" s="166">
        <v>42705</v>
      </c>
      <c r="D512" s="159" t="s">
        <v>15</v>
      </c>
      <c r="E512" s="159" t="s">
        <v>28</v>
      </c>
      <c r="F512" s="159" t="s">
        <v>53</v>
      </c>
      <c r="G512" s="159" t="s">
        <v>25</v>
      </c>
      <c r="H512" s="159" t="s">
        <v>8</v>
      </c>
      <c r="I512" s="181">
        <v>10</v>
      </c>
      <c r="J512" s="15"/>
    </row>
    <row r="513" spans="1:10" x14ac:dyDescent="0.25">
      <c r="A513" s="65" t="str">
        <f t="shared" si="7"/>
        <v>Cohort 201442705G4 (exclusief Den Haag)Man18 tot 23 jaarOverigWerknemer of zelfstandige</v>
      </c>
      <c r="B513" s="159" t="s">
        <v>6</v>
      </c>
      <c r="C513" s="166">
        <v>42705</v>
      </c>
      <c r="D513" s="159" t="s">
        <v>15</v>
      </c>
      <c r="E513" s="159" t="s">
        <v>28</v>
      </c>
      <c r="F513" s="159" t="s">
        <v>53</v>
      </c>
      <c r="G513" s="159" t="s">
        <v>25</v>
      </c>
      <c r="H513" s="159" t="s">
        <v>50</v>
      </c>
      <c r="I513" s="181">
        <v>5</v>
      </c>
      <c r="J513" s="15"/>
    </row>
    <row r="514" spans="1:10" x14ac:dyDescent="0.25">
      <c r="A514" s="65" t="str">
        <f t="shared" si="7"/>
        <v>Cohort 201442705G4 (exclusief Den Haag)Man18 tot 23 jaarOverigBijstandsuitkering</v>
      </c>
      <c r="B514" s="159" t="s">
        <v>6</v>
      </c>
      <c r="C514" s="166">
        <v>42705</v>
      </c>
      <c r="D514" s="159" t="s">
        <v>15</v>
      </c>
      <c r="E514" s="159" t="s">
        <v>28</v>
      </c>
      <c r="F514" s="159" t="s">
        <v>53</v>
      </c>
      <c r="G514" s="159" t="s">
        <v>25</v>
      </c>
      <c r="H514" s="159" t="s">
        <v>51</v>
      </c>
      <c r="I514" s="181">
        <v>0</v>
      </c>
      <c r="J514" s="15"/>
    </row>
    <row r="515" spans="1:10" x14ac:dyDescent="0.25">
      <c r="A515" s="65" t="str">
        <f t="shared" si="7"/>
        <v>Cohort 201442705G4 (exclusief Den Haag)Man18 tot 23 jaarOverigGeen inkomen, schoolgaand of overig</v>
      </c>
      <c r="B515" s="159" t="s">
        <v>6</v>
      </c>
      <c r="C515" s="166">
        <v>42705</v>
      </c>
      <c r="D515" s="159" t="s">
        <v>15</v>
      </c>
      <c r="E515" s="159" t="s">
        <v>28</v>
      </c>
      <c r="F515" s="159" t="s">
        <v>53</v>
      </c>
      <c r="G515" s="159" t="s">
        <v>25</v>
      </c>
      <c r="H515" s="159" t="s">
        <v>52</v>
      </c>
      <c r="I515" s="181">
        <v>5</v>
      </c>
      <c r="J515" s="15"/>
    </row>
    <row r="516" spans="1:10" x14ac:dyDescent="0.25">
      <c r="A516" s="65" t="str">
        <f t="shared" si="7"/>
        <v>Cohort 201442705G4 (exclusief Den Haag)Man23 tot 65 jaarTotaalTotaal</v>
      </c>
      <c r="B516" s="159" t="s">
        <v>6</v>
      </c>
      <c r="C516" s="166">
        <v>42705</v>
      </c>
      <c r="D516" s="159" t="s">
        <v>15</v>
      </c>
      <c r="E516" s="159" t="s">
        <v>28</v>
      </c>
      <c r="F516" s="159" t="s">
        <v>54</v>
      </c>
      <c r="G516" s="159" t="s">
        <v>8</v>
      </c>
      <c r="H516" s="159" t="s">
        <v>8</v>
      </c>
      <c r="I516" s="181">
        <v>195</v>
      </c>
      <c r="J516" s="15"/>
    </row>
    <row r="517" spans="1:10" x14ac:dyDescent="0.25">
      <c r="A517" s="65" t="str">
        <f t="shared" ref="A517:A580" si="8">B517&amp;C517&amp;D517&amp;E517&amp;F517&amp;G517&amp;H517</f>
        <v>Cohort 201442705G4 (exclusief Den Haag)Man23 tot 65 jaarTotaalWerknemer of zelfstandige</v>
      </c>
      <c r="B517" s="159" t="s">
        <v>6</v>
      </c>
      <c r="C517" s="166">
        <v>42705</v>
      </c>
      <c r="D517" s="159" t="s">
        <v>15</v>
      </c>
      <c r="E517" s="159" t="s">
        <v>28</v>
      </c>
      <c r="F517" s="159" t="s">
        <v>54</v>
      </c>
      <c r="G517" s="159" t="s">
        <v>8</v>
      </c>
      <c r="H517" s="159" t="s">
        <v>50</v>
      </c>
      <c r="I517" s="181">
        <v>20</v>
      </c>
      <c r="J517" s="15"/>
    </row>
    <row r="518" spans="1:10" x14ac:dyDescent="0.25">
      <c r="A518" s="65" t="str">
        <f t="shared" si="8"/>
        <v>Cohort 201442705G4 (exclusief Den Haag)Man23 tot 65 jaarTotaalBijstandsuitkering</v>
      </c>
      <c r="B518" s="159" t="s">
        <v>6</v>
      </c>
      <c r="C518" s="166">
        <v>42705</v>
      </c>
      <c r="D518" s="159" t="s">
        <v>15</v>
      </c>
      <c r="E518" s="159" t="s">
        <v>28</v>
      </c>
      <c r="F518" s="159" t="s">
        <v>54</v>
      </c>
      <c r="G518" s="159" t="s">
        <v>8</v>
      </c>
      <c r="H518" s="159" t="s">
        <v>51</v>
      </c>
      <c r="I518" s="181">
        <v>160</v>
      </c>
      <c r="J518" s="15"/>
    </row>
    <row r="519" spans="1:10" x14ac:dyDescent="0.25">
      <c r="A519" s="65" t="str">
        <f t="shared" si="8"/>
        <v>Cohort 201442705G4 (exclusief Den Haag)Man23 tot 65 jaarTotaalGeen inkomen, schoolgaand of overig</v>
      </c>
      <c r="B519" s="159" t="s">
        <v>6</v>
      </c>
      <c r="C519" s="166">
        <v>42705</v>
      </c>
      <c r="D519" s="159" t="s">
        <v>15</v>
      </c>
      <c r="E519" s="159" t="s">
        <v>28</v>
      </c>
      <c r="F519" s="159" t="s">
        <v>54</v>
      </c>
      <c r="G519" s="159" t="s">
        <v>8</v>
      </c>
      <c r="H519" s="159" t="s">
        <v>52</v>
      </c>
      <c r="I519" s="181">
        <v>15</v>
      </c>
      <c r="J519" s="15"/>
    </row>
    <row r="520" spans="1:10" x14ac:dyDescent="0.25">
      <c r="A520" s="65" t="str">
        <f t="shared" si="8"/>
        <v>Cohort 201442705G4 (exclusief Den Haag)Man23 tot 65 jaarSyriëTotaal</v>
      </c>
      <c r="B520" s="159" t="s">
        <v>6</v>
      </c>
      <c r="C520" s="166">
        <v>42705</v>
      </c>
      <c r="D520" s="159" t="s">
        <v>15</v>
      </c>
      <c r="E520" s="159" t="s">
        <v>28</v>
      </c>
      <c r="F520" s="159" t="s">
        <v>54</v>
      </c>
      <c r="G520" s="159" t="s">
        <v>23</v>
      </c>
      <c r="H520" s="159" t="s">
        <v>8</v>
      </c>
      <c r="I520" s="181">
        <v>60</v>
      </c>
      <c r="J520" s="15"/>
    </row>
    <row r="521" spans="1:10" x14ac:dyDescent="0.25">
      <c r="A521" s="65" t="str">
        <f t="shared" si="8"/>
        <v>Cohort 201442705G4 (exclusief Den Haag)Man23 tot 65 jaarSyriëWerknemer of zelfstandige</v>
      </c>
      <c r="B521" s="159" t="s">
        <v>6</v>
      </c>
      <c r="C521" s="166">
        <v>42705</v>
      </c>
      <c r="D521" s="159" t="s">
        <v>15</v>
      </c>
      <c r="E521" s="159" t="s">
        <v>28</v>
      </c>
      <c r="F521" s="159" t="s">
        <v>54</v>
      </c>
      <c r="G521" s="159" t="s">
        <v>23</v>
      </c>
      <c r="H521" s="159" t="s">
        <v>50</v>
      </c>
      <c r="I521" s="181">
        <v>0</v>
      </c>
      <c r="J521" s="15"/>
    </row>
    <row r="522" spans="1:10" x14ac:dyDescent="0.25">
      <c r="A522" s="65" t="str">
        <f t="shared" si="8"/>
        <v>Cohort 201442705G4 (exclusief Den Haag)Man23 tot 65 jaarSyriëBijstandsuitkering</v>
      </c>
      <c r="B522" s="159" t="s">
        <v>6</v>
      </c>
      <c r="C522" s="166">
        <v>42705</v>
      </c>
      <c r="D522" s="159" t="s">
        <v>15</v>
      </c>
      <c r="E522" s="159" t="s">
        <v>28</v>
      </c>
      <c r="F522" s="159" t="s">
        <v>54</v>
      </c>
      <c r="G522" s="159" t="s">
        <v>23</v>
      </c>
      <c r="H522" s="159" t="s">
        <v>51</v>
      </c>
      <c r="I522" s="181">
        <v>50</v>
      </c>
      <c r="J522" s="15"/>
    </row>
    <row r="523" spans="1:10" x14ac:dyDescent="0.25">
      <c r="A523" s="65" t="str">
        <f t="shared" si="8"/>
        <v>Cohort 201442705G4 (exclusief Den Haag)Man23 tot 65 jaarSyriëGeen inkomen, schoolgaand of overig</v>
      </c>
      <c r="B523" s="159" t="s">
        <v>6</v>
      </c>
      <c r="C523" s="166">
        <v>42705</v>
      </c>
      <c r="D523" s="159" t="s">
        <v>15</v>
      </c>
      <c r="E523" s="159" t="s">
        <v>28</v>
      </c>
      <c r="F523" s="159" t="s">
        <v>54</v>
      </c>
      <c r="G523" s="159" t="s">
        <v>23</v>
      </c>
      <c r="H523" s="159" t="s">
        <v>52</v>
      </c>
      <c r="I523" s="181">
        <v>5</v>
      </c>
      <c r="J523" s="15"/>
    </row>
    <row r="524" spans="1:10" x14ac:dyDescent="0.25">
      <c r="A524" s="65" t="str">
        <f t="shared" si="8"/>
        <v>Cohort 201442705G4 (exclusief Den Haag)Man23 tot 65 jaarEritreaTotaal</v>
      </c>
      <c r="B524" s="159" t="s">
        <v>6</v>
      </c>
      <c r="C524" s="166">
        <v>42705</v>
      </c>
      <c r="D524" s="159" t="s">
        <v>15</v>
      </c>
      <c r="E524" s="159" t="s">
        <v>28</v>
      </c>
      <c r="F524" s="159" t="s">
        <v>54</v>
      </c>
      <c r="G524" s="159" t="s">
        <v>24</v>
      </c>
      <c r="H524" s="159" t="s">
        <v>8</v>
      </c>
      <c r="I524" s="181">
        <v>20</v>
      </c>
      <c r="J524" s="15"/>
    </row>
    <row r="525" spans="1:10" x14ac:dyDescent="0.25">
      <c r="A525" s="65" t="str">
        <f t="shared" si="8"/>
        <v>Cohort 201442705G4 (exclusief Den Haag)Man23 tot 65 jaarEritreaWerknemer of zelfstandige</v>
      </c>
      <c r="B525" s="159" t="s">
        <v>6</v>
      </c>
      <c r="C525" s="166">
        <v>42705</v>
      </c>
      <c r="D525" s="159" t="s">
        <v>15</v>
      </c>
      <c r="E525" s="159" t="s">
        <v>28</v>
      </c>
      <c r="F525" s="159" t="s">
        <v>54</v>
      </c>
      <c r="G525" s="159" t="s">
        <v>24</v>
      </c>
      <c r="H525" s="159" t="s">
        <v>50</v>
      </c>
      <c r="I525" s="181">
        <v>0</v>
      </c>
      <c r="J525" s="15"/>
    </row>
    <row r="526" spans="1:10" x14ac:dyDescent="0.25">
      <c r="A526" s="65" t="str">
        <f t="shared" si="8"/>
        <v>Cohort 201442705G4 (exclusief Den Haag)Man23 tot 65 jaarEritreaBijstandsuitkering</v>
      </c>
      <c r="B526" s="159" t="s">
        <v>6</v>
      </c>
      <c r="C526" s="166">
        <v>42705</v>
      </c>
      <c r="D526" s="159" t="s">
        <v>15</v>
      </c>
      <c r="E526" s="159" t="s">
        <v>28</v>
      </c>
      <c r="F526" s="159" t="s">
        <v>54</v>
      </c>
      <c r="G526" s="159" t="s">
        <v>24</v>
      </c>
      <c r="H526" s="159" t="s">
        <v>51</v>
      </c>
      <c r="I526" s="181">
        <v>20</v>
      </c>
      <c r="J526" s="15"/>
    </row>
    <row r="527" spans="1:10" x14ac:dyDescent="0.25">
      <c r="A527" s="65" t="str">
        <f t="shared" si="8"/>
        <v>Cohort 201442705G4 (exclusief Den Haag)Man23 tot 65 jaarEritreaGeen inkomen, schoolgaand of overig</v>
      </c>
      <c r="B527" s="159" t="s">
        <v>6</v>
      </c>
      <c r="C527" s="166">
        <v>42705</v>
      </c>
      <c r="D527" s="159" t="s">
        <v>15</v>
      </c>
      <c r="E527" s="159" t="s">
        <v>28</v>
      </c>
      <c r="F527" s="159" t="s">
        <v>54</v>
      </c>
      <c r="G527" s="159" t="s">
        <v>24</v>
      </c>
      <c r="H527" s="159" t="s">
        <v>52</v>
      </c>
      <c r="I527" s="181">
        <v>0</v>
      </c>
      <c r="J527" s="15"/>
    </row>
    <row r="528" spans="1:10" x14ac:dyDescent="0.25">
      <c r="A528" s="65" t="str">
        <f t="shared" si="8"/>
        <v>Cohort 201442705G4 (exclusief Den Haag)Man23 tot 65 jaarOverigTotaal</v>
      </c>
      <c r="B528" s="159" t="s">
        <v>6</v>
      </c>
      <c r="C528" s="166">
        <v>42705</v>
      </c>
      <c r="D528" s="159" t="s">
        <v>15</v>
      </c>
      <c r="E528" s="159" t="s">
        <v>28</v>
      </c>
      <c r="F528" s="159" t="s">
        <v>54</v>
      </c>
      <c r="G528" s="159" t="s">
        <v>25</v>
      </c>
      <c r="H528" s="159" t="s">
        <v>8</v>
      </c>
      <c r="I528" s="181">
        <v>115</v>
      </c>
      <c r="J528" s="15"/>
    </row>
    <row r="529" spans="1:10" x14ac:dyDescent="0.25">
      <c r="A529" s="65" t="str">
        <f t="shared" si="8"/>
        <v>Cohort 201442705G4 (exclusief Den Haag)Man23 tot 65 jaarOverigWerknemer of zelfstandige</v>
      </c>
      <c r="B529" s="159" t="s">
        <v>6</v>
      </c>
      <c r="C529" s="166">
        <v>42705</v>
      </c>
      <c r="D529" s="159" t="s">
        <v>15</v>
      </c>
      <c r="E529" s="159" t="s">
        <v>28</v>
      </c>
      <c r="F529" s="159" t="s">
        <v>54</v>
      </c>
      <c r="G529" s="159" t="s">
        <v>25</v>
      </c>
      <c r="H529" s="159" t="s">
        <v>50</v>
      </c>
      <c r="I529" s="181">
        <v>15</v>
      </c>
      <c r="J529" s="15"/>
    </row>
    <row r="530" spans="1:10" x14ac:dyDescent="0.25">
      <c r="A530" s="65" t="str">
        <f t="shared" si="8"/>
        <v>Cohort 201442705G4 (exclusief Den Haag)Man23 tot 65 jaarOverigBijstandsuitkering</v>
      </c>
      <c r="B530" s="159" t="s">
        <v>6</v>
      </c>
      <c r="C530" s="166">
        <v>42705</v>
      </c>
      <c r="D530" s="159" t="s">
        <v>15</v>
      </c>
      <c r="E530" s="159" t="s">
        <v>28</v>
      </c>
      <c r="F530" s="159" t="s">
        <v>54</v>
      </c>
      <c r="G530" s="159" t="s">
        <v>25</v>
      </c>
      <c r="H530" s="159" t="s">
        <v>51</v>
      </c>
      <c r="I530" s="181">
        <v>90</v>
      </c>
      <c r="J530" s="15"/>
    </row>
    <row r="531" spans="1:10" x14ac:dyDescent="0.25">
      <c r="A531" s="65" t="str">
        <f t="shared" si="8"/>
        <v>Cohort 201442705G4 (exclusief Den Haag)Man23 tot 65 jaarOverigGeen inkomen, schoolgaand of overig</v>
      </c>
      <c r="B531" s="159" t="s">
        <v>6</v>
      </c>
      <c r="C531" s="166">
        <v>42705</v>
      </c>
      <c r="D531" s="159" t="s">
        <v>15</v>
      </c>
      <c r="E531" s="159" t="s">
        <v>28</v>
      </c>
      <c r="F531" s="159" t="s">
        <v>54</v>
      </c>
      <c r="G531" s="159" t="s">
        <v>25</v>
      </c>
      <c r="H531" s="159" t="s">
        <v>52</v>
      </c>
      <c r="I531" s="181">
        <v>5</v>
      </c>
      <c r="J531" s="15"/>
    </row>
    <row r="532" spans="1:10" x14ac:dyDescent="0.25">
      <c r="A532" s="65" t="str">
        <f t="shared" si="8"/>
        <v>Cohort 201442705G4 (exclusief Den Haag)VrouwTotaalTotaalTotaal</v>
      </c>
      <c r="B532" s="159" t="s">
        <v>6</v>
      </c>
      <c r="C532" s="166">
        <v>42705</v>
      </c>
      <c r="D532" s="159" t="s">
        <v>15</v>
      </c>
      <c r="E532" s="159" t="s">
        <v>29</v>
      </c>
      <c r="F532" s="159" t="s">
        <v>8</v>
      </c>
      <c r="G532" s="159" t="s">
        <v>8</v>
      </c>
      <c r="H532" s="159" t="s">
        <v>8</v>
      </c>
      <c r="I532" s="181">
        <v>110</v>
      </c>
      <c r="J532" s="15"/>
    </row>
    <row r="533" spans="1:10" x14ac:dyDescent="0.25">
      <c r="A533" s="65" t="str">
        <f t="shared" si="8"/>
        <v>Cohort 201442705G4 (exclusief Den Haag)VrouwTotaalTotaalWerknemer of zelfstandige</v>
      </c>
      <c r="B533" s="159" t="s">
        <v>6</v>
      </c>
      <c r="C533" s="166">
        <v>42705</v>
      </c>
      <c r="D533" s="159" t="s">
        <v>15</v>
      </c>
      <c r="E533" s="159" t="s">
        <v>29</v>
      </c>
      <c r="F533" s="159" t="s">
        <v>8</v>
      </c>
      <c r="G533" s="159" t="s">
        <v>8</v>
      </c>
      <c r="H533" s="159" t="s">
        <v>50</v>
      </c>
      <c r="I533" s="181">
        <v>5</v>
      </c>
      <c r="J533" s="15"/>
    </row>
    <row r="534" spans="1:10" x14ac:dyDescent="0.25">
      <c r="A534" s="65" t="str">
        <f t="shared" si="8"/>
        <v>Cohort 201442705G4 (exclusief Den Haag)VrouwTotaalTotaalBijstandsuitkering</v>
      </c>
      <c r="B534" s="159" t="s">
        <v>6</v>
      </c>
      <c r="C534" s="166">
        <v>42705</v>
      </c>
      <c r="D534" s="159" t="s">
        <v>15</v>
      </c>
      <c r="E534" s="159" t="s">
        <v>29</v>
      </c>
      <c r="F534" s="159" t="s">
        <v>8</v>
      </c>
      <c r="G534" s="159" t="s">
        <v>8</v>
      </c>
      <c r="H534" s="159" t="s">
        <v>51</v>
      </c>
      <c r="I534" s="181">
        <v>90</v>
      </c>
      <c r="J534" s="15"/>
    </row>
    <row r="535" spans="1:10" x14ac:dyDescent="0.25">
      <c r="A535" s="65" t="str">
        <f t="shared" si="8"/>
        <v>Cohort 201442705G4 (exclusief Den Haag)VrouwTotaalTotaalGeen inkomen, schoolgaand of overig</v>
      </c>
      <c r="B535" s="159" t="s">
        <v>6</v>
      </c>
      <c r="C535" s="166">
        <v>42705</v>
      </c>
      <c r="D535" s="159" t="s">
        <v>15</v>
      </c>
      <c r="E535" s="159" t="s">
        <v>29</v>
      </c>
      <c r="F535" s="159" t="s">
        <v>8</v>
      </c>
      <c r="G535" s="159" t="s">
        <v>8</v>
      </c>
      <c r="H535" s="159" t="s">
        <v>52</v>
      </c>
      <c r="I535" s="181">
        <v>15</v>
      </c>
      <c r="J535" s="15"/>
    </row>
    <row r="536" spans="1:10" x14ac:dyDescent="0.25">
      <c r="A536" s="65" t="str">
        <f t="shared" si="8"/>
        <v>Cohort 201442705G4 (exclusief Den Haag)VrouwTotaalSyriëTotaal</v>
      </c>
      <c r="B536" s="159" t="s">
        <v>6</v>
      </c>
      <c r="C536" s="166">
        <v>42705</v>
      </c>
      <c r="D536" s="159" t="s">
        <v>15</v>
      </c>
      <c r="E536" s="159" t="s">
        <v>29</v>
      </c>
      <c r="F536" s="159" t="s">
        <v>8</v>
      </c>
      <c r="G536" s="159" t="s">
        <v>23</v>
      </c>
      <c r="H536" s="159" t="s">
        <v>8</v>
      </c>
      <c r="I536" s="181">
        <v>20</v>
      </c>
      <c r="J536" s="15"/>
    </row>
    <row r="537" spans="1:10" x14ac:dyDescent="0.25">
      <c r="A537" s="65" t="str">
        <f t="shared" si="8"/>
        <v>Cohort 201442705G4 (exclusief Den Haag)VrouwTotaalSyriëWerknemer of zelfstandige</v>
      </c>
      <c r="B537" s="159" t="s">
        <v>6</v>
      </c>
      <c r="C537" s="166">
        <v>42705</v>
      </c>
      <c r="D537" s="159" t="s">
        <v>15</v>
      </c>
      <c r="E537" s="159" t="s">
        <v>29</v>
      </c>
      <c r="F537" s="159" t="s">
        <v>8</v>
      </c>
      <c r="G537" s="159" t="s">
        <v>23</v>
      </c>
      <c r="H537" s="159" t="s">
        <v>50</v>
      </c>
      <c r="I537" s="181">
        <v>0</v>
      </c>
      <c r="J537" s="15"/>
    </row>
    <row r="538" spans="1:10" x14ac:dyDescent="0.25">
      <c r="A538" s="65" t="str">
        <f t="shared" si="8"/>
        <v>Cohort 201442705G4 (exclusief Den Haag)VrouwTotaalSyriëBijstandsuitkering</v>
      </c>
      <c r="B538" s="159" t="s">
        <v>6</v>
      </c>
      <c r="C538" s="166">
        <v>42705</v>
      </c>
      <c r="D538" s="159" t="s">
        <v>15</v>
      </c>
      <c r="E538" s="159" t="s">
        <v>29</v>
      </c>
      <c r="F538" s="159" t="s">
        <v>8</v>
      </c>
      <c r="G538" s="159" t="s">
        <v>23</v>
      </c>
      <c r="H538" s="159" t="s">
        <v>51</v>
      </c>
      <c r="I538" s="181">
        <v>20</v>
      </c>
      <c r="J538" s="15"/>
    </row>
    <row r="539" spans="1:10" x14ac:dyDescent="0.25">
      <c r="A539" s="65" t="str">
        <f t="shared" si="8"/>
        <v>Cohort 201442705G4 (exclusief Den Haag)VrouwTotaalSyriëGeen inkomen, schoolgaand of overig</v>
      </c>
      <c r="B539" s="159" t="s">
        <v>6</v>
      </c>
      <c r="C539" s="166">
        <v>42705</v>
      </c>
      <c r="D539" s="159" t="s">
        <v>15</v>
      </c>
      <c r="E539" s="159" t="s">
        <v>29</v>
      </c>
      <c r="F539" s="159" t="s">
        <v>8</v>
      </c>
      <c r="G539" s="159" t="s">
        <v>23</v>
      </c>
      <c r="H539" s="159" t="s">
        <v>52</v>
      </c>
      <c r="I539" s="181">
        <v>5</v>
      </c>
      <c r="J539" s="15"/>
    </row>
    <row r="540" spans="1:10" x14ac:dyDescent="0.25">
      <c r="A540" s="65" t="str">
        <f t="shared" si="8"/>
        <v>Cohort 201442705G4 (exclusief Den Haag)VrouwTotaalEritreaTotaal</v>
      </c>
      <c r="B540" s="159" t="s">
        <v>6</v>
      </c>
      <c r="C540" s="166">
        <v>42705</v>
      </c>
      <c r="D540" s="159" t="s">
        <v>15</v>
      </c>
      <c r="E540" s="159" t="s">
        <v>29</v>
      </c>
      <c r="F540" s="159" t="s">
        <v>8</v>
      </c>
      <c r="G540" s="159" t="s">
        <v>24</v>
      </c>
      <c r="H540" s="159" t="s">
        <v>8</v>
      </c>
      <c r="I540" s="181">
        <v>15</v>
      </c>
      <c r="J540" s="15"/>
    </row>
    <row r="541" spans="1:10" x14ac:dyDescent="0.25">
      <c r="A541" s="65" t="str">
        <f t="shared" si="8"/>
        <v>Cohort 201442705G4 (exclusief Den Haag)VrouwTotaalEritreaWerknemer of zelfstandige</v>
      </c>
      <c r="B541" s="159" t="s">
        <v>6</v>
      </c>
      <c r="C541" s="166">
        <v>42705</v>
      </c>
      <c r="D541" s="159" t="s">
        <v>15</v>
      </c>
      <c r="E541" s="159" t="s">
        <v>29</v>
      </c>
      <c r="F541" s="159" t="s">
        <v>8</v>
      </c>
      <c r="G541" s="159" t="s">
        <v>24</v>
      </c>
      <c r="H541" s="159" t="s">
        <v>50</v>
      </c>
      <c r="I541" s="181">
        <v>0</v>
      </c>
      <c r="J541" s="15"/>
    </row>
    <row r="542" spans="1:10" x14ac:dyDescent="0.25">
      <c r="A542" s="65" t="str">
        <f t="shared" si="8"/>
        <v>Cohort 201442705G4 (exclusief Den Haag)VrouwTotaalEritreaBijstandsuitkering</v>
      </c>
      <c r="B542" s="159" t="s">
        <v>6</v>
      </c>
      <c r="C542" s="166">
        <v>42705</v>
      </c>
      <c r="D542" s="159" t="s">
        <v>15</v>
      </c>
      <c r="E542" s="159" t="s">
        <v>29</v>
      </c>
      <c r="F542" s="159" t="s">
        <v>8</v>
      </c>
      <c r="G542" s="159" t="s">
        <v>24</v>
      </c>
      <c r="H542" s="159" t="s">
        <v>51</v>
      </c>
      <c r="I542" s="181">
        <v>15</v>
      </c>
      <c r="J542" s="15"/>
    </row>
    <row r="543" spans="1:10" x14ac:dyDescent="0.25">
      <c r="A543" s="65" t="str">
        <f t="shared" si="8"/>
        <v>Cohort 201442705G4 (exclusief Den Haag)VrouwTotaalEritreaGeen inkomen, schoolgaand of overig</v>
      </c>
      <c r="B543" s="159" t="s">
        <v>6</v>
      </c>
      <c r="C543" s="166">
        <v>42705</v>
      </c>
      <c r="D543" s="159" t="s">
        <v>15</v>
      </c>
      <c r="E543" s="159" t="s">
        <v>29</v>
      </c>
      <c r="F543" s="159" t="s">
        <v>8</v>
      </c>
      <c r="G543" s="159" t="s">
        <v>24</v>
      </c>
      <c r="H543" s="159" t="s">
        <v>52</v>
      </c>
      <c r="I543" s="181">
        <v>0</v>
      </c>
      <c r="J543" s="15"/>
    </row>
    <row r="544" spans="1:10" x14ac:dyDescent="0.25">
      <c r="A544" s="65" t="str">
        <f t="shared" si="8"/>
        <v>Cohort 201442705G4 (exclusief Den Haag)VrouwTotaalOverigTotaal</v>
      </c>
      <c r="B544" s="159" t="s">
        <v>6</v>
      </c>
      <c r="C544" s="166">
        <v>42705</v>
      </c>
      <c r="D544" s="159" t="s">
        <v>15</v>
      </c>
      <c r="E544" s="159" t="s">
        <v>29</v>
      </c>
      <c r="F544" s="159" t="s">
        <v>8</v>
      </c>
      <c r="G544" s="159" t="s">
        <v>25</v>
      </c>
      <c r="H544" s="159" t="s">
        <v>8</v>
      </c>
      <c r="I544" s="181">
        <v>70</v>
      </c>
      <c r="J544" s="15"/>
    </row>
    <row r="545" spans="1:10" x14ac:dyDescent="0.25">
      <c r="A545" s="65" t="str">
        <f t="shared" si="8"/>
        <v>Cohort 201442705G4 (exclusief Den Haag)VrouwTotaalOverigWerknemer of zelfstandige</v>
      </c>
      <c r="B545" s="159" t="s">
        <v>6</v>
      </c>
      <c r="C545" s="166">
        <v>42705</v>
      </c>
      <c r="D545" s="159" t="s">
        <v>15</v>
      </c>
      <c r="E545" s="159" t="s">
        <v>29</v>
      </c>
      <c r="F545" s="159" t="s">
        <v>8</v>
      </c>
      <c r="G545" s="159" t="s">
        <v>25</v>
      </c>
      <c r="H545" s="159" t="s">
        <v>50</v>
      </c>
      <c r="I545" s="181">
        <v>5</v>
      </c>
      <c r="J545" s="15"/>
    </row>
    <row r="546" spans="1:10" x14ac:dyDescent="0.25">
      <c r="A546" s="65" t="str">
        <f t="shared" si="8"/>
        <v>Cohort 201442705G4 (exclusief Den Haag)VrouwTotaalOverigBijstandsuitkering</v>
      </c>
      <c r="B546" s="159" t="s">
        <v>6</v>
      </c>
      <c r="C546" s="166">
        <v>42705</v>
      </c>
      <c r="D546" s="159" t="s">
        <v>15</v>
      </c>
      <c r="E546" s="159" t="s">
        <v>29</v>
      </c>
      <c r="F546" s="159" t="s">
        <v>8</v>
      </c>
      <c r="G546" s="159" t="s">
        <v>25</v>
      </c>
      <c r="H546" s="159" t="s">
        <v>51</v>
      </c>
      <c r="I546" s="181">
        <v>55</v>
      </c>
      <c r="J546" s="15"/>
    </row>
    <row r="547" spans="1:10" x14ac:dyDescent="0.25">
      <c r="A547" s="65" t="str">
        <f t="shared" si="8"/>
        <v>Cohort 201442705G4 (exclusief Den Haag)VrouwTotaalOverigGeen inkomen, schoolgaand of overig</v>
      </c>
      <c r="B547" s="159" t="s">
        <v>6</v>
      </c>
      <c r="C547" s="166">
        <v>42705</v>
      </c>
      <c r="D547" s="159" t="s">
        <v>15</v>
      </c>
      <c r="E547" s="159" t="s">
        <v>29</v>
      </c>
      <c r="F547" s="159" t="s">
        <v>8</v>
      </c>
      <c r="G547" s="159" t="s">
        <v>25</v>
      </c>
      <c r="H547" s="159" t="s">
        <v>52</v>
      </c>
      <c r="I547" s="181">
        <v>10</v>
      </c>
      <c r="J547" s="15"/>
    </row>
    <row r="548" spans="1:10" x14ac:dyDescent="0.25">
      <c r="A548" s="65" t="str">
        <f t="shared" si="8"/>
        <v>Cohort 201442705G4 (exclusief Den Haag)Vrouw18 tot 23 jaarTotaalTotaal</v>
      </c>
      <c r="B548" s="159" t="s">
        <v>6</v>
      </c>
      <c r="C548" s="166">
        <v>42705</v>
      </c>
      <c r="D548" s="159" t="s">
        <v>15</v>
      </c>
      <c r="E548" s="159" t="s">
        <v>29</v>
      </c>
      <c r="F548" s="159" t="s">
        <v>53</v>
      </c>
      <c r="G548" s="159" t="s">
        <v>8</v>
      </c>
      <c r="H548" s="159" t="s">
        <v>8</v>
      </c>
      <c r="I548" s="181">
        <v>15</v>
      </c>
      <c r="J548" s="15"/>
    </row>
    <row r="549" spans="1:10" x14ac:dyDescent="0.25">
      <c r="A549" s="65" t="str">
        <f t="shared" si="8"/>
        <v>Cohort 201442705G4 (exclusief Den Haag)Vrouw18 tot 23 jaarTotaalWerknemer of zelfstandige</v>
      </c>
      <c r="B549" s="159" t="s">
        <v>6</v>
      </c>
      <c r="C549" s="166">
        <v>42705</v>
      </c>
      <c r="D549" s="159" t="s">
        <v>15</v>
      </c>
      <c r="E549" s="159" t="s">
        <v>29</v>
      </c>
      <c r="F549" s="159" t="s">
        <v>53</v>
      </c>
      <c r="G549" s="159" t="s">
        <v>8</v>
      </c>
      <c r="H549" s="159" t="s">
        <v>50</v>
      </c>
      <c r="I549" s="181">
        <v>5</v>
      </c>
      <c r="J549" s="15"/>
    </row>
    <row r="550" spans="1:10" x14ac:dyDescent="0.25">
      <c r="A550" s="65" t="str">
        <f t="shared" si="8"/>
        <v>Cohort 201442705G4 (exclusief Den Haag)Vrouw18 tot 23 jaarTotaalBijstandsuitkering</v>
      </c>
      <c r="B550" s="159" t="s">
        <v>6</v>
      </c>
      <c r="C550" s="166">
        <v>42705</v>
      </c>
      <c r="D550" s="159" t="s">
        <v>15</v>
      </c>
      <c r="E550" s="159" t="s">
        <v>29</v>
      </c>
      <c r="F550" s="159" t="s">
        <v>53</v>
      </c>
      <c r="G550" s="159" t="s">
        <v>8</v>
      </c>
      <c r="H550" s="159" t="s">
        <v>51</v>
      </c>
      <c r="I550" s="181">
        <v>5</v>
      </c>
      <c r="J550" s="15"/>
    </row>
    <row r="551" spans="1:10" x14ac:dyDescent="0.25">
      <c r="A551" s="65" t="str">
        <f t="shared" si="8"/>
        <v>Cohort 201442705G4 (exclusief Den Haag)Vrouw18 tot 23 jaarTotaalGeen inkomen, schoolgaand of overig</v>
      </c>
      <c r="B551" s="159" t="s">
        <v>6</v>
      </c>
      <c r="C551" s="166">
        <v>42705</v>
      </c>
      <c r="D551" s="159" t="s">
        <v>15</v>
      </c>
      <c r="E551" s="159" t="s">
        <v>29</v>
      </c>
      <c r="F551" s="159" t="s">
        <v>53</v>
      </c>
      <c r="G551" s="159" t="s">
        <v>8</v>
      </c>
      <c r="H551" s="159" t="s">
        <v>52</v>
      </c>
      <c r="I551" s="181">
        <v>5</v>
      </c>
      <c r="J551" s="15"/>
    </row>
    <row r="552" spans="1:10" x14ac:dyDescent="0.25">
      <c r="A552" s="65" t="str">
        <f t="shared" si="8"/>
        <v>Cohort 201442705G4 (exclusief Den Haag)Vrouw18 tot 23 jaarSyriëTotaal</v>
      </c>
      <c r="B552" s="159" t="s">
        <v>6</v>
      </c>
      <c r="C552" s="166">
        <v>42705</v>
      </c>
      <c r="D552" s="159" t="s">
        <v>15</v>
      </c>
      <c r="E552" s="159" t="s">
        <v>29</v>
      </c>
      <c r="F552" s="159" t="s">
        <v>53</v>
      </c>
      <c r="G552" s="159" t="s">
        <v>23</v>
      </c>
      <c r="H552" s="159" t="s">
        <v>8</v>
      </c>
      <c r="I552" s="181">
        <v>5</v>
      </c>
      <c r="J552" s="15"/>
    </row>
    <row r="553" spans="1:10" x14ac:dyDescent="0.25">
      <c r="A553" s="65" t="str">
        <f t="shared" si="8"/>
        <v>Cohort 201442705G4 (exclusief Den Haag)Vrouw18 tot 23 jaarSyriëWerknemer of zelfstandige</v>
      </c>
      <c r="B553" s="159" t="s">
        <v>6</v>
      </c>
      <c r="C553" s="166">
        <v>42705</v>
      </c>
      <c r="D553" s="159" t="s">
        <v>15</v>
      </c>
      <c r="E553" s="159" t="s">
        <v>29</v>
      </c>
      <c r="F553" s="159" t="s">
        <v>53</v>
      </c>
      <c r="G553" s="159" t="s">
        <v>23</v>
      </c>
      <c r="H553" s="159" t="s">
        <v>50</v>
      </c>
      <c r="I553" s="181">
        <v>0</v>
      </c>
      <c r="J553" s="15"/>
    </row>
    <row r="554" spans="1:10" x14ac:dyDescent="0.25">
      <c r="A554" s="65" t="str">
        <f t="shared" si="8"/>
        <v>Cohort 201442705G4 (exclusief Den Haag)Vrouw18 tot 23 jaarSyriëBijstandsuitkering</v>
      </c>
      <c r="B554" s="159" t="s">
        <v>6</v>
      </c>
      <c r="C554" s="166">
        <v>42705</v>
      </c>
      <c r="D554" s="159" t="s">
        <v>15</v>
      </c>
      <c r="E554" s="159" t="s">
        <v>29</v>
      </c>
      <c r="F554" s="159" t="s">
        <v>53</v>
      </c>
      <c r="G554" s="159" t="s">
        <v>23</v>
      </c>
      <c r="H554" s="159" t="s">
        <v>51</v>
      </c>
      <c r="I554" s="181">
        <v>5</v>
      </c>
      <c r="J554" s="15"/>
    </row>
    <row r="555" spans="1:10" x14ac:dyDescent="0.25">
      <c r="A555" s="65" t="str">
        <f t="shared" si="8"/>
        <v>Cohort 201442705G4 (exclusief Den Haag)Vrouw18 tot 23 jaarSyriëGeen inkomen, schoolgaand of overig</v>
      </c>
      <c r="B555" s="159" t="s">
        <v>6</v>
      </c>
      <c r="C555" s="166">
        <v>42705</v>
      </c>
      <c r="D555" s="159" t="s">
        <v>15</v>
      </c>
      <c r="E555" s="159" t="s">
        <v>29</v>
      </c>
      <c r="F555" s="159" t="s">
        <v>53</v>
      </c>
      <c r="G555" s="159" t="s">
        <v>23</v>
      </c>
      <c r="H555" s="159" t="s">
        <v>52</v>
      </c>
      <c r="I555" s="181">
        <v>0</v>
      </c>
      <c r="J555" s="15"/>
    </row>
    <row r="556" spans="1:10" x14ac:dyDescent="0.25">
      <c r="A556" s="65" t="str">
        <f t="shared" si="8"/>
        <v>Cohort 201442705G4 (exclusief Den Haag)Vrouw18 tot 23 jaarEritreaTotaal</v>
      </c>
      <c r="B556" s="159" t="s">
        <v>6</v>
      </c>
      <c r="C556" s="166">
        <v>42705</v>
      </c>
      <c r="D556" s="159" t="s">
        <v>15</v>
      </c>
      <c r="E556" s="159" t="s">
        <v>29</v>
      </c>
      <c r="F556" s="159" t="s">
        <v>53</v>
      </c>
      <c r="G556" s="159" t="s">
        <v>24</v>
      </c>
      <c r="H556" s="159" t="s">
        <v>8</v>
      </c>
      <c r="I556" s="181">
        <v>0</v>
      </c>
      <c r="J556" s="15"/>
    </row>
    <row r="557" spans="1:10" x14ac:dyDescent="0.25">
      <c r="A557" s="65" t="str">
        <f t="shared" si="8"/>
        <v>Cohort 201442705G4 (exclusief Den Haag)Vrouw18 tot 23 jaarEritreaWerknemer of zelfstandige</v>
      </c>
      <c r="B557" s="159" t="s">
        <v>6</v>
      </c>
      <c r="C557" s="166">
        <v>42705</v>
      </c>
      <c r="D557" s="159" t="s">
        <v>15</v>
      </c>
      <c r="E557" s="159" t="s">
        <v>29</v>
      </c>
      <c r="F557" s="159" t="s">
        <v>53</v>
      </c>
      <c r="G557" s="159" t="s">
        <v>24</v>
      </c>
      <c r="H557" s="159" t="s">
        <v>50</v>
      </c>
      <c r="I557" s="181">
        <v>0</v>
      </c>
      <c r="J557" s="15"/>
    </row>
    <row r="558" spans="1:10" x14ac:dyDescent="0.25">
      <c r="A558" s="65" t="str">
        <f t="shared" si="8"/>
        <v>Cohort 201442705G4 (exclusief Den Haag)Vrouw18 tot 23 jaarEritreaBijstandsuitkering</v>
      </c>
      <c r="B558" s="159" t="s">
        <v>6</v>
      </c>
      <c r="C558" s="166">
        <v>42705</v>
      </c>
      <c r="D558" s="159" t="s">
        <v>15</v>
      </c>
      <c r="E558" s="159" t="s">
        <v>29</v>
      </c>
      <c r="F558" s="159" t="s">
        <v>53</v>
      </c>
      <c r="G558" s="159" t="s">
        <v>24</v>
      </c>
      <c r="H558" s="159" t="s">
        <v>51</v>
      </c>
      <c r="I558" s="181">
        <v>0</v>
      </c>
      <c r="J558" s="15"/>
    </row>
    <row r="559" spans="1:10" x14ac:dyDescent="0.25">
      <c r="A559" s="65" t="str">
        <f t="shared" si="8"/>
        <v>Cohort 201442705G4 (exclusief Den Haag)Vrouw18 tot 23 jaarEritreaGeen inkomen, schoolgaand of overig</v>
      </c>
      <c r="B559" s="159" t="s">
        <v>6</v>
      </c>
      <c r="C559" s="166">
        <v>42705</v>
      </c>
      <c r="D559" s="159" t="s">
        <v>15</v>
      </c>
      <c r="E559" s="159" t="s">
        <v>29</v>
      </c>
      <c r="F559" s="159" t="s">
        <v>53</v>
      </c>
      <c r="G559" s="159" t="s">
        <v>24</v>
      </c>
      <c r="H559" s="159" t="s">
        <v>52</v>
      </c>
      <c r="I559" s="181">
        <v>0</v>
      </c>
      <c r="J559" s="15"/>
    </row>
    <row r="560" spans="1:10" x14ac:dyDescent="0.25">
      <c r="A560" s="65" t="str">
        <f t="shared" si="8"/>
        <v>Cohort 201442705G4 (exclusief Den Haag)Vrouw18 tot 23 jaarOverigTotaal</v>
      </c>
      <c r="B560" s="159" t="s">
        <v>6</v>
      </c>
      <c r="C560" s="166">
        <v>42705</v>
      </c>
      <c r="D560" s="159" t="s">
        <v>15</v>
      </c>
      <c r="E560" s="159" t="s">
        <v>29</v>
      </c>
      <c r="F560" s="159" t="s">
        <v>53</v>
      </c>
      <c r="G560" s="159" t="s">
        <v>25</v>
      </c>
      <c r="H560" s="159" t="s">
        <v>8</v>
      </c>
      <c r="I560" s="181">
        <v>10</v>
      </c>
      <c r="J560" s="15"/>
    </row>
    <row r="561" spans="1:10" x14ac:dyDescent="0.25">
      <c r="A561" s="65" t="str">
        <f t="shared" si="8"/>
        <v>Cohort 201442705G4 (exclusief Den Haag)Vrouw18 tot 23 jaarOverigWerknemer of zelfstandige</v>
      </c>
      <c r="B561" s="159" t="s">
        <v>6</v>
      </c>
      <c r="C561" s="166">
        <v>42705</v>
      </c>
      <c r="D561" s="159" t="s">
        <v>15</v>
      </c>
      <c r="E561" s="159" t="s">
        <v>29</v>
      </c>
      <c r="F561" s="159" t="s">
        <v>53</v>
      </c>
      <c r="G561" s="159" t="s">
        <v>25</v>
      </c>
      <c r="H561" s="159" t="s">
        <v>50</v>
      </c>
      <c r="I561" s="181">
        <v>5</v>
      </c>
      <c r="J561" s="15"/>
    </row>
    <row r="562" spans="1:10" x14ac:dyDescent="0.25">
      <c r="A562" s="65" t="str">
        <f t="shared" si="8"/>
        <v>Cohort 201442705G4 (exclusief Den Haag)Vrouw18 tot 23 jaarOverigBijstandsuitkering</v>
      </c>
      <c r="B562" s="159" t="s">
        <v>6</v>
      </c>
      <c r="C562" s="166">
        <v>42705</v>
      </c>
      <c r="D562" s="159" t="s">
        <v>15</v>
      </c>
      <c r="E562" s="159" t="s">
        <v>29</v>
      </c>
      <c r="F562" s="159" t="s">
        <v>53</v>
      </c>
      <c r="G562" s="159" t="s">
        <v>25</v>
      </c>
      <c r="H562" s="159" t="s">
        <v>51</v>
      </c>
      <c r="I562" s="181">
        <v>0</v>
      </c>
      <c r="J562" s="15"/>
    </row>
    <row r="563" spans="1:10" x14ac:dyDescent="0.25">
      <c r="A563" s="65" t="str">
        <f t="shared" si="8"/>
        <v>Cohort 201442705G4 (exclusief Den Haag)Vrouw18 tot 23 jaarOverigGeen inkomen, schoolgaand of overig</v>
      </c>
      <c r="B563" s="159" t="s">
        <v>6</v>
      </c>
      <c r="C563" s="166">
        <v>42705</v>
      </c>
      <c r="D563" s="159" t="s">
        <v>15</v>
      </c>
      <c r="E563" s="159" t="s">
        <v>29</v>
      </c>
      <c r="F563" s="159" t="s">
        <v>53</v>
      </c>
      <c r="G563" s="159" t="s">
        <v>25</v>
      </c>
      <c r="H563" s="159" t="s">
        <v>52</v>
      </c>
      <c r="I563" s="181">
        <v>5</v>
      </c>
      <c r="J563" s="15"/>
    </row>
    <row r="564" spans="1:10" x14ac:dyDescent="0.25">
      <c r="A564" s="65" t="str">
        <f t="shared" si="8"/>
        <v>Cohort 201442705G4 (exclusief Den Haag)Vrouw23 tot 65 jaarTotaalTotaal</v>
      </c>
      <c r="B564" s="159" t="s">
        <v>6</v>
      </c>
      <c r="C564" s="166">
        <v>42705</v>
      </c>
      <c r="D564" s="159" t="s">
        <v>15</v>
      </c>
      <c r="E564" s="159" t="s">
        <v>29</v>
      </c>
      <c r="F564" s="159" t="s">
        <v>54</v>
      </c>
      <c r="G564" s="159" t="s">
        <v>8</v>
      </c>
      <c r="H564" s="159" t="s">
        <v>8</v>
      </c>
      <c r="I564" s="181">
        <v>95</v>
      </c>
      <c r="J564" s="15"/>
    </row>
    <row r="565" spans="1:10" x14ac:dyDescent="0.25">
      <c r="A565" s="65" t="str">
        <f t="shared" si="8"/>
        <v>Cohort 201442705G4 (exclusief Den Haag)Vrouw23 tot 65 jaarTotaalWerknemer of zelfstandige</v>
      </c>
      <c r="B565" s="159" t="s">
        <v>6</v>
      </c>
      <c r="C565" s="166">
        <v>42705</v>
      </c>
      <c r="D565" s="159" t="s">
        <v>15</v>
      </c>
      <c r="E565" s="159" t="s">
        <v>29</v>
      </c>
      <c r="F565" s="159" t="s">
        <v>54</v>
      </c>
      <c r="G565" s="159" t="s">
        <v>8</v>
      </c>
      <c r="H565" s="159" t="s">
        <v>50</v>
      </c>
      <c r="I565" s="181">
        <v>0</v>
      </c>
      <c r="J565" s="15"/>
    </row>
    <row r="566" spans="1:10" x14ac:dyDescent="0.25">
      <c r="A566" s="65" t="str">
        <f t="shared" si="8"/>
        <v>Cohort 201442705G4 (exclusief Den Haag)Vrouw23 tot 65 jaarTotaalBijstandsuitkering</v>
      </c>
      <c r="B566" s="159" t="s">
        <v>6</v>
      </c>
      <c r="C566" s="166">
        <v>42705</v>
      </c>
      <c r="D566" s="159" t="s">
        <v>15</v>
      </c>
      <c r="E566" s="159" t="s">
        <v>29</v>
      </c>
      <c r="F566" s="159" t="s">
        <v>54</v>
      </c>
      <c r="G566" s="159" t="s">
        <v>8</v>
      </c>
      <c r="H566" s="159" t="s">
        <v>51</v>
      </c>
      <c r="I566" s="181">
        <v>85</v>
      </c>
      <c r="J566" s="15"/>
    </row>
    <row r="567" spans="1:10" x14ac:dyDescent="0.25">
      <c r="A567" s="65" t="str">
        <f t="shared" si="8"/>
        <v>Cohort 201442705G4 (exclusief Den Haag)Vrouw23 tot 65 jaarTotaalGeen inkomen, schoolgaand of overig</v>
      </c>
      <c r="B567" s="159" t="s">
        <v>6</v>
      </c>
      <c r="C567" s="166">
        <v>42705</v>
      </c>
      <c r="D567" s="159" t="s">
        <v>15</v>
      </c>
      <c r="E567" s="159" t="s">
        <v>29</v>
      </c>
      <c r="F567" s="159" t="s">
        <v>54</v>
      </c>
      <c r="G567" s="159" t="s">
        <v>8</v>
      </c>
      <c r="H567" s="159" t="s">
        <v>52</v>
      </c>
      <c r="I567" s="181">
        <v>10</v>
      </c>
      <c r="J567" s="15"/>
    </row>
    <row r="568" spans="1:10" x14ac:dyDescent="0.25">
      <c r="A568" s="65" t="str">
        <f t="shared" si="8"/>
        <v>Cohort 201442705G4 (exclusief Den Haag)Vrouw23 tot 65 jaarSyriëTotaal</v>
      </c>
      <c r="B568" s="159" t="s">
        <v>6</v>
      </c>
      <c r="C568" s="166">
        <v>42705</v>
      </c>
      <c r="D568" s="159" t="s">
        <v>15</v>
      </c>
      <c r="E568" s="159" t="s">
        <v>29</v>
      </c>
      <c r="F568" s="159" t="s">
        <v>54</v>
      </c>
      <c r="G568" s="159" t="s">
        <v>23</v>
      </c>
      <c r="H568" s="159" t="s">
        <v>8</v>
      </c>
      <c r="I568" s="181">
        <v>20</v>
      </c>
      <c r="J568" s="15"/>
    </row>
    <row r="569" spans="1:10" x14ac:dyDescent="0.25">
      <c r="A569" s="65" t="str">
        <f t="shared" si="8"/>
        <v>Cohort 201442705G4 (exclusief Den Haag)Vrouw23 tot 65 jaarSyriëWerknemer of zelfstandige</v>
      </c>
      <c r="B569" s="159" t="s">
        <v>6</v>
      </c>
      <c r="C569" s="166">
        <v>42705</v>
      </c>
      <c r="D569" s="159" t="s">
        <v>15</v>
      </c>
      <c r="E569" s="159" t="s">
        <v>29</v>
      </c>
      <c r="F569" s="159" t="s">
        <v>54</v>
      </c>
      <c r="G569" s="159" t="s">
        <v>23</v>
      </c>
      <c r="H569" s="159" t="s">
        <v>50</v>
      </c>
      <c r="I569" s="181">
        <v>0</v>
      </c>
      <c r="J569" s="15"/>
    </row>
    <row r="570" spans="1:10" x14ac:dyDescent="0.25">
      <c r="A570" s="65" t="str">
        <f t="shared" si="8"/>
        <v>Cohort 201442705G4 (exclusief Den Haag)Vrouw23 tot 65 jaarSyriëBijstandsuitkering</v>
      </c>
      <c r="B570" s="159" t="s">
        <v>6</v>
      </c>
      <c r="C570" s="166">
        <v>42705</v>
      </c>
      <c r="D570" s="159" t="s">
        <v>15</v>
      </c>
      <c r="E570" s="159" t="s">
        <v>29</v>
      </c>
      <c r="F570" s="159" t="s">
        <v>54</v>
      </c>
      <c r="G570" s="159" t="s">
        <v>23</v>
      </c>
      <c r="H570" s="159" t="s">
        <v>51</v>
      </c>
      <c r="I570" s="181">
        <v>15</v>
      </c>
      <c r="J570" s="15"/>
    </row>
    <row r="571" spans="1:10" x14ac:dyDescent="0.25">
      <c r="A571" s="65" t="str">
        <f t="shared" si="8"/>
        <v>Cohort 201442705G4 (exclusief Den Haag)Vrouw23 tot 65 jaarSyriëGeen inkomen, schoolgaand of overig</v>
      </c>
      <c r="B571" s="159" t="s">
        <v>6</v>
      </c>
      <c r="C571" s="166">
        <v>42705</v>
      </c>
      <c r="D571" s="159" t="s">
        <v>15</v>
      </c>
      <c r="E571" s="159" t="s">
        <v>29</v>
      </c>
      <c r="F571" s="159" t="s">
        <v>54</v>
      </c>
      <c r="G571" s="159" t="s">
        <v>23</v>
      </c>
      <c r="H571" s="159" t="s">
        <v>52</v>
      </c>
      <c r="I571" s="181">
        <v>5</v>
      </c>
      <c r="J571" s="15"/>
    </row>
    <row r="572" spans="1:10" x14ac:dyDescent="0.25">
      <c r="A572" s="65" t="str">
        <f t="shared" si="8"/>
        <v>Cohort 201442705G4 (exclusief Den Haag)Vrouw23 tot 65 jaarEritreaTotaal</v>
      </c>
      <c r="B572" s="159" t="s">
        <v>6</v>
      </c>
      <c r="C572" s="166">
        <v>42705</v>
      </c>
      <c r="D572" s="159" t="s">
        <v>15</v>
      </c>
      <c r="E572" s="159" t="s">
        <v>29</v>
      </c>
      <c r="F572" s="159" t="s">
        <v>54</v>
      </c>
      <c r="G572" s="159" t="s">
        <v>24</v>
      </c>
      <c r="H572" s="159" t="s">
        <v>8</v>
      </c>
      <c r="I572" s="181">
        <v>15</v>
      </c>
      <c r="J572" s="15"/>
    </row>
    <row r="573" spans="1:10" x14ac:dyDescent="0.25">
      <c r="A573" s="65" t="str">
        <f t="shared" si="8"/>
        <v>Cohort 201442705G4 (exclusief Den Haag)Vrouw23 tot 65 jaarEritreaWerknemer of zelfstandige</v>
      </c>
      <c r="B573" s="159" t="s">
        <v>6</v>
      </c>
      <c r="C573" s="166">
        <v>42705</v>
      </c>
      <c r="D573" s="159" t="s">
        <v>15</v>
      </c>
      <c r="E573" s="159" t="s">
        <v>29</v>
      </c>
      <c r="F573" s="159" t="s">
        <v>54</v>
      </c>
      <c r="G573" s="159" t="s">
        <v>24</v>
      </c>
      <c r="H573" s="159" t="s">
        <v>50</v>
      </c>
      <c r="I573" s="181">
        <v>0</v>
      </c>
      <c r="J573" s="15"/>
    </row>
    <row r="574" spans="1:10" x14ac:dyDescent="0.25">
      <c r="A574" s="65" t="str">
        <f t="shared" si="8"/>
        <v>Cohort 201442705G4 (exclusief Den Haag)Vrouw23 tot 65 jaarEritreaBijstandsuitkering</v>
      </c>
      <c r="B574" s="159" t="s">
        <v>6</v>
      </c>
      <c r="C574" s="166">
        <v>42705</v>
      </c>
      <c r="D574" s="159" t="s">
        <v>15</v>
      </c>
      <c r="E574" s="159" t="s">
        <v>29</v>
      </c>
      <c r="F574" s="159" t="s">
        <v>54</v>
      </c>
      <c r="G574" s="159" t="s">
        <v>24</v>
      </c>
      <c r="H574" s="159" t="s">
        <v>51</v>
      </c>
      <c r="I574" s="181">
        <v>15</v>
      </c>
      <c r="J574" s="15"/>
    </row>
    <row r="575" spans="1:10" x14ac:dyDescent="0.25">
      <c r="A575" s="65" t="str">
        <f t="shared" si="8"/>
        <v>Cohort 201442705G4 (exclusief Den Haag)Vrouw23 tot 65 jaarEritreaGeen inkomen, schoolgaand of overig</v>
      </c>
      <c r="B575" s="159" t="s">
        <v>6</v>
      </c>
      <c r="C575" s="166">
        <v>42705</v>
      </c>
      <c r="D575" s="159" t="s">
        <v>15</v>
      </c>
      <c r="E575" s="159" t="s">
        <v>29</v>
      </c>
      <c r="F575" s="159" t="s">
        <v>54</v>
      </c>
      <c r="G575" s="159" t="s">
        <v>24</v>
      </c>
      <c r="H575" s="159" t="s">
        <v>52</v>
      </c>
      <c r="I575" s="181">
        <v>0</v>
      </c>
      <c r="J575" s="15"/>
    </row>
    <row r="576" spans="1:10" x14ac:dyDescent="0.25">
      <c r="A576" s="65" t="str">
        <f t="shared" si="8"/>
        <v>Cohort 201442705G4 (exclusief Den Haag)Vrouw23 tot 65 jaarOverigTotaal</v>
      </c>
      <c r="B576" s="159" t="s">
        <v>6</v>
      </c>
      <c r="C576" s="166">
        <v>42705</v>
      </c>
      <c r="D576" s="159" t="s">
        <v>15</v>
      </c>
      <c r="E576" s="159" t="s">
        <v>29</v>
      </c>
      <c r="F576" s="159" t="s">
        <v>54</v>
      </c>
      <c r="G576" s="159" t="s">
        <v>25</v>
      </c>
      <c r="H576" s="159" t="s">
        <v>8</v>
      </c>
      <c r="I576" s="181">
        <v>65</v>
      </c>
      <c r="J576" s="15"/>
    </row>
    <row r="577" spans="1:10" x14ac:dyDescent="0.25">
      <c r="A577" s="65" t="str">
        <f t="shared" si="8"/>
        <v>Cohort 201442705G4 (exclusief Den Haag)Vrouw23 tot 65 jaarOverigWerknemer of zelfstandige</v>
      </c>
      <c r="B577" s="159" t="s">
        <v>6</v>
      </c>
      <c r="C577" s="166">
        <v>42705</v>
      </c>
      <c r="D577" s="159" t="s">
        <v>15</v>
      </c>
      <c r="E577" s="159" t="s">
        <v>29</v>
      </c>
      <c r="F577" s="159" t="s">
        <v>54</v>
      </c>
      <c r="G577" s="159" t="s">
        <v>25</v>
      </c>
      <c r="H577" s="159" t="s">
        <v>50</v>
      </c>
      <c r="I577" s="181">
        <v>0</v>
      </c>
      <c r="J577" s="15"/>
    </row>
    <row r="578" spans="1:10" x14ac:dyDescent="0.25">
      <c r="A578" s="65" t="str">
        <f t="shared" si="8"/>
        <v>Cohort 201442705G4 (exclusief Den Haag)Vrouw23 tot 65 jaarOverigBijstandsuitkering</v>
      </c>
      <c r="B578" s="159" t="s">
        <v>6</v>
      </c>
      <c r="C578" s="166">
        <v>42705</v>
      </c>
      <c r="D578" s="159" t="s">
        <v>15</v>
      </c>
      <c r="E578" s="159" t="s">
        <v>29</v>
      </c>
      <c r="F578" s="159" t="s">
        <v>54</v>
      </c>
      <c r="G578" s="159" t="s">
        <v>25</v>
      </c>
      <c r="H578" s="159" t="s">
        <v>51</v>
      </c>
      <c r="I578" s="181">
        <v>55</v>
      </c>
      <c r="J578" s="15"/>
    </row>
    <row r="579" spans="1:10" x14ac:dyDescent="0.25">
      <c r="A579" s="65" t="str">
        <f t="shared" si="8"/>
        <v>Cohort 201442705G4 (exclusief Den Haag)Vrouw23 tot 65 jaarOverigGeen inkomen, schoolgaand of overig</v>
      </c>
      <c r="B579" s="159" t="s">
        <v>6</v>
      </c>
      <c r="C579" s="166">
        <v>42705</v>
      </c>
      <c r="D579" s="159" t="s">
        <v>15</v>
      </c>
      <c r="E579" s="159" t="s">
        <v>29</v>
      </c>
      <c r="F579" s="159" t="s">
        <v>54</v>
      </c>
      <c r="G579" s="159" t="s">
        <v>25</v>
      </c>
      <c r="H579" s="159" t="s">
        <v>52</v>
      </c>
      <c r="I579" s="181">
        <v>5</v>
      </c>
      <c r="J579" s="15"/>
    </row>
    <row r="580" spans="1:10" x14ac:dyDescent="0.25">
      <c r="A580" s="65" t="str">
        <f t="shared" si="8"/>
        <v>Cohort 201542339Den HaagTotaalTotaalTotaalTotaal</v>
      </c>
      <c r="B580" s="159" t="s">
        <v>16</v>
      </c>
      <c r="C580" s="166">
        <v>42339</v>
      </c>
      <c r="D580" s="159" t="s">
        <v>7</v>
      </c>
      <c r="E580" s="159" t="s">
        <v>8</v>
      </c>
      <c r="F580" s="159" t="s">
        <v>8</v>
      </c>
      <c r="G580" s="159" t="s">
        <v>8</v>
      </c>
      <c r="H580" s="159" t="s">
        <v>8</v>
      </c>
      <c r="I580" s="181">
        <v>570</v>
      </c>
      <c r="J580" s="15"/>
    </row>
    <row r="581" spans="1:10" x14ac:dyDescent="0.25">
      <c r="A581" s="65" t="str">
        <f t="shared" ref="A581:A644" si="9">B581&amp;C581&amp;D581&amp;E581&amp;F581&amp;G581&amp;H581</f>
        <v>Cohort 201542339Den HaagTotaalTotaalTotaalWerknemer of zelfstandige</v>
      </c>
      <c r="B581" s="159" t="s">
        <v>16</v>
      </c>
      <c r="C581" s="166">
        <v>42339</v>
      </c>
      <c r="D581" s="159" t="s">
        <v>7</v>
      </c>
      <c r="E581" s="159" t="s">
        <v>8</v>
      </c>
      <c r="F581" s="159" t="s">
        <v>8</v>
      </c>
      <c r="G581" s="159" t="s">
        <v>8</v>
      </c>
      <c r="H581" s="159" t="s">
        <v>50</v>
      </c>
      <c r="I581" s="181">
        <v>5</v>
      </c>
      <c r="J581" s="15"/>
    </row>
    <row r="582" spans="1:10" x14ac:dyDescent="0.25">
      <c r="A582" s="65" t="str">
        <f t="shared" si="9"/>
        <v>Cohort 201542339Den HaagTotaalTotaalTotaalBijstandsuitkering</v>
      </c>
      <c r="B582" s="159" t="s">
        <v>16</v>
      </c>
      <c r="C582" s="166">
        <v>42339</v>
      </c>
      <c r="D582" s="159" t="s">
        <v>7</v>
      </c>
      <c r="E582" s="159" t="s">
        <v>8</v>
      </c>
      <c r="F582" s="159" t="s">
        <v>8</v>
      </c>
      <c r="G582" s="159" t="s">
        <v>8</v>
      </c>
      <c r="H582" s="159" t="s">
        <v>51</v>
      </c>
      <c r="I582" s="181">
        <v>560</v>
      </c>
      <c r="J582" s="15"/>
    </row>
    <row r="583" spans="1:10" x14ac:dyDescent="0.25">
      <c r="A583" s="65" t="str">
        <f t="shared" si="9"/>
        <v>Cohort 201542339Den HaagTotaalTotaalTotaalGeen inkomen, schoolgaand of overig</v>
      </c>
      <c r="B583" s="159" t="s">
        <v>16</v>
      </c>
      <c r="C583" s="166">
        <v>42339</v>
      </c>
      <c r="D583" s="159" t="s">
        <v>7</v>
      </c>
      <c r="E583" s="159" t="s">
        <v>8</v>
      </c>
      <c r="F583" s="159" t="s">
        <v>8</v>
      </c>
      <c r="G583" s="159" t="s">
        <v>8</v>
      </c>
      <c r="H583" s="159" t="s">
        <v>52</v>
      </c>
      <c r="I583" s="181">
        <v>10</v>
      </c>
      <c r="J583" s="15"/>
    </row>
    <row r="584" spans="1:10" x14ac:dyDescent="0.25">
      <c r="A584" s="65" t="str">
        <f t="shared" si="9"/>
        <v>Cohort 201542339Den HaagTotaalTotaalSyriëTotaal</v>
      </c>
      <c r="B584" s="159" t="s">
        <v>16</v>
      </c>
      <c r="C584" s="166">
        <v>42339</v>
      </c>
      <c r="D584" s="159" t="s">
        <v>7</v>
      </c>
      <c r="E584" s="159" t="s">
        <v>8</v>
      </c>
      <c r="F584" s="159" t="s">
        <v>8</v>
      </c>
      <c r="G584" s="159" t="s">
        <v>23</v>
      </c>
      <c r="H584" s="159" t="s">
        <v>8</v>
      </c>
      <c r="I584" s="181">
        <v>235</v>
      </c>
      <c r="J584" s="15"/>
    </row>
    <row r="585" spans="1:10" x14ac:dyDescent="0.25">
      <c r="A585" s="65" t="str">
        <f t="shared" si="9"/>
        <v>Cohort 201542339Den HaagTotaalTotaalSyriëWerknemer of zelfstandige</v>
      </c>
      <c r="B585" s="159" t="s">
        <v>16</v>
      </c>
      <c r="C585" s="166">
        <v>42339</v>
      </c>
      <c r="D585" s="159" t="s">
        <v>7</v>
      </c>
      <c r="E585" s="159" t="s">
        <v>8</v>
      </c>
      <c r="F585" s="159" t="s">
        <v>8</v>
      </c>
      <c r="G585" s="159" t="s">
        <v>23</v>
      </c>
      <c r="H585" s="159" t="s">
        <v>50</v>
      </c>
      <c r="I585" s="181">
        <v>0</v>
      </c>
      <c r="J585" s="15"/>
    </row>
    <row r="586" spans="1:10" x14ac:dyDescent="0.25">
      <c r="A586" s="65" t="str">
        <f t="shared" si="9"/>
        <v>Cohort 201542339Den HaagTotaalTotaalSyriëBijstandsuitkering</v>
      </c>
      <c r="B586" s="159" t="s">
        <v>16</v>
      </c>
      <c r="C586" s="166">
        <v>42339</v>
      </c>
      <c r="D586" s="159" t="s">
        <v>7</v>
      </c>
      <c r="E586" s="159" t="s">
        <v>8</v>
      </c>
      <c r="F586" s="159" t="s">
        <v>8</v>
      </c>
      <c r="G586" s="159" t="s">
        <v>23</v>
      </c>
      <c r="H586" s="159" t="s">
        <v>51</v>
      </c>
      <c r="I586" s="181">
        <v>225</v>
      </c>
      <c r="J586" s="15"/>
    </row>
    <row r="587" spans="1:10" x14ac:dyDescent="0.25">
      <c r="A587" s="65" t="str">
        <f t="shared" si="9"/>
        <v>Cohort 201542339Den HaagTotaalTotaalSyriëGeen inkomen, schoolgaand of overig</v>
      </c>
      <c r="B587" s="159" t="s">
        <v>16</v>
      </c>
      <c r="C587" s="166">
        <v>42339</v>
      </c>
      <c r="D587" s="159" t="s">
        <v>7</v>
      </c>
      <c r="E587" s="159" t="s">
        <v>8</v>
      </c>
      <c r="F587" s="159" t="s">
        <v>8</v>
      </c>
      <c r="G587" s="159" t="s">
        <v>23</v>
      </c>
      <c r="H587" s="159" t="s">
        <v>52</v>
      </c>
      <c r="I587" s="181">
        <v>5</v>
      </c>
      <c r="J587" s="15"/>
    </row>
    <row r="588" spans="1:10" x14ac:dyDescent="0.25">
      <c r="A588" s="65" t="str">
        <f t="shared" si="9"/>
        <v>Cohort 201542339Den HaagTotaalTotaalEritreaTotaal</v>
      </c>
      <c r="B588" s="159" t="s">
        <v>16</v>
      </c>
      <c r="C588" s="166">
        <v>42339</v>
      </c>
      <c r="D588" s="159" t="s">
        <v>7</v>
      </c>
      <c r="E588" s="159" t="s">
        <v>8</v>
      </c>
      <c r="F588" s="159" t="s">
        <v>8</v>
      </c>
      <c r="G588" s="159" t="s">
        <v>24</v>
      </c>
      <c r="H588" s="159" t="s">
        <v>8</v>
      </c>
      <c r="I588" s="181">
        <v>235</v>
      </c>
      <c r="J588" s="15"/>
    </row>
    <row r="589" spans="1:10" x14ac:dyDescent="0.25">
      <c r="A589" s="65" t="str">
        <f t="shared" si="9"/>
        <v>Cohort 201542339Den HaagTotaalTotaalEritreaWerknemer of zelfstandige</v>
      </c>
      <c r="B589" s="159" t="s">
        <v>16</v>
      </c>
      <c r="C589" s="166">
        <v>42339</v>
      </c>
      <c r="D589" s="159" t="s">
        <v>7</v>
      </c>
      <c r="E589" s="159" t="s">
        <v>8</v>
      </c>
      <c r="F589" s="159" t="s">
        <v>8</v>
      </c>
      <c r="G589" s="159" t="s">
        <v>24</v>
      </c>
      <c r="H589" s="159" t="s">
        <v>50</v>
      </c>
      <c r="I589" s="181">
        <v>0</v>
      </c>
      <c r="J589" s="15"/>
    </row>
    <row r="590" spans="1:10" x14ac:dyDescent="0.25">
      <c r="A590" s="65" t="str">
        <f t="shared" si="9"/>
        <v>Cohort 201542339Den HaagTotaalTotaalEritreaBijstandsuitkering</v>
      </c>
      <c r="B590" s="159" t="s">
        <v>16</v>
      </c>
      <c r="C590" s="166">
        <v>42339</v>
      </c>
      <c r="D590" s="159" t="s">
        <v>7</v>
      </c>
      <c r="E590" s="159" t="s">
        <v>8</v>
      </c>
      <c r="F590" s="159" t="s">
        <v>8</v>
      </c>
      <c r="G590" s="159" t="s">
        <v>24</v>
      </c>
      <c r="H590" s="159" t="s">
        <v>51</v>
      </c>
      <c r="I590" s="181">
        <v>230</v>
      </c>
      <c r="J590" s="15"/>
    </row>
    <row r="591" spans="1:10" x14ac:dyDescent="0.25">
      <c r="A591" s="65" t="str">
        <f t="shared" si="9"/>
        <v>Cohort 201542339Den HaagTotaalTotaalEritreaGeen inkomen, schoolgaand of overig</v>
      </c>
      <c r="B591" s="159" t="s">
        <v>16</v>
      </c>
      <c r="C591" s="166">
        <v>42339</v>
      </c>
      <c r="D591" s="159" t="s">
        <v>7</v>
      </c>
      <c r="E591" s="159" t="s">
        <v>8</v>
      </c>
      <c r="F591" s="159" t="s">
        <v>8</v>
      </c>
      <c r="G591" s="159" t="s">
        <v>24</v>
      </c>
      <c r="H591" s="159" t="s">
        <v>52</v>
      </c>
      <c r="I591" s="181">
        <v>0</v>
      </c>
      <c r="J591" s="15"/>
    </row>
    <row r="592" spans="1:10" x14ac:dyDescent="0.25">
      <c r="A592" s="65" t="str">
        <f t="shared" si="9"/>
        <v>Cohort 201542339Den HaagTotaalTotaalOverigTotaal</v>
      </c>
      <c r="B592" s="159" t="s">
        <v>16</v>
      </c>
      <c r="C592" s="166">
        <v>42339</v>
      </c>
      <c r="D592" s="159" t="s">
        <v>7</v>
      </c>
      <c r="E592" s="159" t="s">
        <v>8</v>
      </c>
      <c r="F592" s="159" t="s">
        <v>8</v>
      </c>
      <c r="G592" s="159" t="s">
        <v>25</v>
      </c>
      <c r="H592" s="159" t="s">
        <v>8</v>
      </c>
      <c r="I592" s="181">
        <v>105</v>
      </c>
      <c r="J592" s="15"/>
    </row>
    <row r="593" spans="1:10" x14ac:dyDescent="0.25">
      <c r="A593" s="65" t="str">
        <f t="shared" si="9"/>
        <v>Cohort 201542339Den HaagTotaalTotaalOverigWerknemer of zelfstandige</v>
      </c>
      <c r="B593" s="159" t="s">
        <v>16</v>
      </c>
      <c r="C593" s="166">
        <v>42339</v>
      </c>
      <c r="D593" s="159" t="s">
        <v>7</v>
      </c>
      <c r="E593" s="159" t="s">
        <v>8</v>
      </c>
      <c r="F593" s="159" t="s">
        <v>8</v>
      </c>
      <c r="G593" s="159" t="s">
        <v>25</v>
      </c>
      <c r="H593" s="159" t="s">
        <v>50</v>
      </c>
      <c r="I593" s="181">
        <v>0</v>
      </c>
      <c r="J593" s="15"/>
    </row>
    <row r="594" spans="1:10" x14ac:dyDescent="0.25">
      <c r="A594" s="65" t="str">
        <f t="shared" si="9"/>
        <v>Cohort 201542339Den HaagTotaalTotaalOverigBijstandsuitkering</v>
      </c>
      <c r="B594" s="159" t="s">
        <v>16</v>
      </c>
      <c r="C594" s="166">
        <v>42339</v>
      </c>
      <c r="D594" s="159" t="s">
        <v>7</v>
      </c>
      <c r="E594" s="159" t="s">
        <v>8</v>
      </c>
      <c r="F594" s="159" t="s">
        <v>8</v>
      </c>
      <c r="G594" s="159" t="s">
        <v>25</v>
      </c>
      <c r="H594" s="159" t="s">
        <v>51</v>
      </c>
      <c r="I594" s="181">
        <v>100</v>
      </c>
      <c r="J594" s="15"/>
    </row>
    <row r="595" spans="1:10" x14ac:dyDescent="0.25">
      <c r="A595" s="65" t="str">
        <f t="shared" si="9"/>
        <v>Cohort 201542339Den HaagTotaalTotaalOverigGeen inkomen, schoolgaand of overig</v>
      </c>
      <c r="B595" s="159" t="s">
        <v>16</v>
      </c>
      <c r="C595" s="166">
        <v>42339</v>
      </c>
      <c r="D595" s="159" t="s">
        <v>7</v>
      </c>
      <c r="E595" s="159" t="s">
        <v>8</v>
      </c>
      <c r="F595" s="159" t="s">
        <v>8</v>
      </c>
      <c r="G595" s="159" t="s">
        <v>25</v>
      </c>
      <c r="H595" s="159" t="s">
        <v>52</v>
      </c>
      <c r="I595" s="181">
        <v>5</v>
      </c>
      <c r="J595" s="15"/>
    </row>
    <row r="596" spans="1:10" x14ac:dyDescent="0.25">
      <c r="A596" s="65" t="str">
        <f t="shared" si="9"/>
        <v>Cohort 201542339Den HaagTotaal18 tot 23 jaarTotaalTotaal</v>
      </c>
      <c r="B596" s="159" t="s">
        <v>16</v>
      </c>
      <c r="C596" s="166">
        <v>42339</v>
      </c>
      <c r="D596" s="159" t="s">
        <v>7</v>
      </c>
      <c r="E596" s="159" t="s">
        <v>8</v>
      </c>
      <c r="F596" s="159" t="s">
        <v>53</v>
      </c>
      <c r="G596" s="159" t="s">
        <v>8</v>
      </c>
      <c r="H596" s="159" t="s">
        <v>8</v>
      </c>
      <c r="I596" s="181">
        <v>115</v>
      </c>
      <c r="J596" s="15"/>
    </row>
    <row r="597" spans="1:10" x14ac:dyDescent="0.25">
      <c r="A597" s="65" t="str">
        <f t="shared" si="9"/>
        <v>Cohort 201542339Den HaagTotaal18 tot 23 jaarTotaalWerknemer of zelfstandige</v>
      </c>
      <c r="B597" s="159" t="s">
        <v>16</v>
      </c>
      <c r="C597" s="166">
        <v>42339</v>
      </c>
      <c r="D597" s="159" t="s">
        <v>7</v>
      </c>
      <c r="E597" s="159" t="s">
        <v>8</v>
      </c>
      <c r="F597" s="159" t="s">
        <v>53</v>
      </c>
      <c r="G597" s="159" t="s">
        <v>8</v>
      </c>
      <c r="H597" s="159" t="s">
        <v>50</v>
      </c>
      <c r="I597" s="181">
        <v>0</v>
      </c>
      <c r="J597" s="15"/>
    </row>
    <row r="598" spans="1:10" x14ac:dyDescent="0.25">
      <c r="A598" s="65" t="str">
        <f t="shared" si="9"/>
        <v>Cohort 201542339Den HaagTotaal18 tot 23 jaarTotaalBijstandsuitkering</v>
      </c>
      <c r="B598" s="159" t="s">
        <v>16</v>
      </c>
      <c r="C598" s="166">
        <v>42339</v>
      </c>
      <c r="D598" s="159" t="s">
        <v>7</v>
      </c>
      <c r="E598" s="159" t="s">
        <v>8</v>
      </c>
      <c r="F598" s="159" t="s">
        <v>53</v>
      </c>
      <c r="G598" s="159" t="s">
        <v>8</v>
      </c>
      <c r="H598" s="159" t="s">
        <v>51</v>
      </c>
      <c r="I598" s="181">
        <v>110</v>
      </c>
      <c r="J598" s="15"/>
    </row>
    <row r="599" spans="1:10" x14ac:dyDescent="0.25">
      <c r="A599" s="65" t="str">
        <f t="shared" si="9"/>
        <v>Cohort 201542339Den HaagTotaal18 tot 23 jaarTotaalGeen inkomen, schoolgaand of overig</v>
      </c>
      <c r="B599" s="159" t="s">
        <v>16</v>
      </c>
      <c r="C599" s="166">
        <v>42339</v>
      </c>
      <c r="D599" s="159" t="s">
        <v>7</v>
      </c>
      <c r="E599" s="159" t="s">
        <v>8</v>
      </c>
      <c r="F599" s="159" t="s">
        <v>53</v>
      </c>
      <c r="G599" s="159" t="s">
        <v>8</v>
      </c>
      <c r="H599" s="159" t="s">
        <v>52</v>
      </c>
      <c r="I599" s="181">
        <v>5</v>
      </c>
      <c r="J599" s="15"/>
    </row>
    <row r="600" spans="1:10" x14ac:dyDescent="0.25">
      <c r="A600" s="65" t="str">
        <f t="shared" si="9"/>
        <v>Cohort 201542339Den HaagTotaal18 tot 23 jaarSyriëTotaal</v>
      </c>
      <c r="B600" s="159" t="s">
        <v>16</v>
      </c>
      <c r="C600" s="166">
        <v>42339</v>
      </c>
      <c r="D600" s="159" t="s">
        <v>7</v>
      </c>
      <c r="E600" s="159" t="s">
        <v>8</v>
      </c>
      <c r="F600" s="159" t="s">
        <v>53</v>
      </c>
      <c r="G600" s="159" t="s">
        <v>23</v>
      </c>
      <c r="H600" s="159" t="s">
        <v>8</v>
      </c>
      <c r="I600" s="181">
        <v>35</v>
      </c>
      <c r="J600" s="15"/>
    </row>
    <row r="601" spans="1:10" x14ac:dyDescent="0.25">
      <c r="A601" s="65" t="str">
        <f t="shared" si="9"/>
        <v>Cohort 201542339Den HaagTotaal18 tot 23 jaarSyriëWerknemer of zelfstandige</v>
      </c>
      <c r="B601" s="159" t="s">
        <v>16</v>
      </c>
      <c r="C601" s="166">
        <v>42339</v>
      </c>
      <c r="D601" s="159" t="s">
        <v>7</v>
      </c>
      <c r="E601" s="159" t="s">
        <v>8</v>
      </c>
      <c r="F601" s="159" t="s">
        <v>53</v>
      </c>
      <c r="G601" s="159" t="s">
        <v>23</v>
      </c>
      <c r="H601" s="159" t="s">
        <v>50</v>
      </c>
      <c r="I601" s="181">
        <v>0</v>
      </c>
      <c r="J601" s="15"/>
    </row>
    <row r="602" spans="1:10" x14ac:dyDescent="0.25">
      <c r="A602" s="65" t="str">
        <f t="shared" si="9"/>
        <v>Cohort 201542339Den HaagTotaal18 tot 23 jaarSyriëBijstandsuitkering</v>
      </c>
      <c r="B602" s="159" t="s">
        <v>16</v>
      </c>
      <c r="C602" s="166">
        <v>42339</v>
      </c>
      <c r="D602" s="159" t="s">
        <v>7</v>
      </c>
      <c r="E602" s="159" t="s">
        <v>8</v>
      </c>
      <c r="F602" s="159" t="s">
        <v>53</v>
      </c>
      <c r="G602" s="159" t="s">
        <v>23</v>
      </c>
      <c r="H602" s="159" t="s">
        <v>51</v>
      </c>
      <c r="I602" s="181">
        <v>35</v>
      </c>
      <c r="J602" s="15"/>
    </row>
    <row r="603" spans="1:10" x14ac:dyDescent="0.25">
      <c r="A603" s="65" t="str">
        <f t="shared" si="9"/>
        <v>Cohort 201542339Den HaagTotaal18 tot 23 jaarSyriëGeen inkomen, schoolgaand of overig</v>
      </c>
      <c r="B603" s="159" t="s">
        <v>16</v>
      </c>
      <c r="C603" s="166">
        <v>42339</v>
      </c>
      <c r="D603" s="159" t="s">
        <v>7</v>
      </c>
      <c r="E603" s="159" t="s">
        <v>8</v>
      </c>
      <c r="F603" s="159" t="s">
        <v>53</v>
      </c>
      <c r="G603" s="159" t="s">
        <v>23</v>
      </c>
      <c r="H603" s="159" t="s">
        <v>52</v>
      </c>
      <c r="I603" s="181">
        <v>0</v>
      </c>
      <c r="J603" s="15"/>
    </row>
    <row r="604" spans="1:10" x14ac:dyDescent="0.25">
      <c r="A604" s="65" t="str">
        <f t="shared" si="9"/>
        <v>Cohort 201542339Den HaagTotaal18 tot 23 jaarEritreaTotaal</v>
      </c>
      <c r="B604" s="159" t="s">
        <v>16</v>
      </c>
      <c r="C604" s="166">
        <v>42339</v>
      </c>
      <c r="D604" s="159" t="s">
        <v>7</v>
      </c>
      <c r="E604" s="159" t="s">
        <v>8</v>
      </c>
      <c r="F604" s="159" t="s">
        <v>53</v>
      </c>
      <c r="G604" s="159" t="s">
        <v>24</v>
      </c>
      <c r="H604" s="159" t="s">
        <v>8</v>
      </c>
      <c r="I604" s="181">
        <v>65</v>
      </c>
      <c r="J604" s="15"/>
    </row>
    <row r="605" spans="1:10" x14ac:dyDescent="0.25">
      <c r="A605" s="65" t="str">
        <f t="shared" si="9"/>
        <v>Cohort 201542339Den HaagTotaal18 tot 23 jaarEritreaWerknemer of zelfstandige</v>
      </c>
      <c r="B605" s="159" t="s">
        <v>16</v>
      </c>
      <c r="C605" s="166">
        <v>42339</v>
      </c>
      <c r="D605" s="159" t="s">
        <v>7</v>
      </c>
      <c r="E605" s="159" t="s">
        <v>8</v>
      </c>
      <c r="F605" s="159" t="s">
        <v>53</v>
      </c>
      <c r="G605" s="159" t="s">
        <v>24</v>
      </c>
      <c r="H605" s="159" t="s">
        <v>50</v>
      </c>
      <c r="I605" s="181">
        <v>0</v>
      </c>
      <c r="J605" s="15"/>
    </row>
    <row r="606" spans="1:10" x14ac:dyDescent="0.25">
      <c r="A606" s="65" t="str">
        <f t="shared" si="9"/>
        <v>Cohort 201542339Den HaagTotaal18 tot 23 jaarEritreaBijstandsuitkering</v>
      </c>
      <c r="B606" s="159" t="s">
        <v>16</v>
      </c>
      <c r="C606" s="166">
        <v>42339</v>
      </c>
      <c r="D606" s="159" t="s">
        <v>7</v>
      </c>
      <c r="E606" s="159" t="s">
        <v>8</v>
      </c>
      <c r="F606" s="159" t="s">
        <v>53</v>
      </c>
      <c r="G606" s="159" t="s">
        <v>24</v>
      </c>
      <c r="H606" s="159" t="s">
        <v>51</v>
      </c>
      <c r="I606" s="181">
        <v>65</v>
      </c>
      <c r="J606" s="15"/>
    </row>
    <row r="607" spans="1:10" x14ac:dyDescent="0.25">
      <c r="A607" s="65" t="str">
        <f t="shared" si="9"/>
        <v>Cohort 201542339Den HaagTotaal18 tot 23 jaarEritreaGeen inkomen, schoolgaand of overig</v>
      </c>
      <c r="B607" s="159" t="s">
        <v>16</v>
      </c>
      <c r="C607" s="166">
        <v>42339</v>
      </c>
      <c r="D607" s="159" t="s">
        <v>7</v>
      </c>
      <c r="E607" s="159" t="s">
        <v>8</v>
      </c>
      <c r="F607" s="159" t="s">
        <v>53</v>
      </c>
      <c r="G607" s="159" t="s">
        <v>24</v>
      </c>
      <c r="H607" s="159" t="s">
        <v>52</v>
      </c>
      <c r="I607" s="181">
        <v>0</v>
      </c>
      <c r="J607" s="15"/>
    </row>
    <row r="608" spans="1:10" x14ac:dyDescent="0.25">
      <c r="A608" s="65" t="str">
        <f t="shared" si="9"/>
        <v>Cohort 201542339Den HaagTotaal18 tot 23 jaarOverigTotaal</v>
      </c>
      <c r="B608" s="159" t="s">
        <v>16</v>
      </c>
      <c r="C608" s="166">
        <v>42339</v>
      </c>
      <c r="D608" s="159" t="s">
        <v>7</v>
      </c>
      <c r="E608" s="159" t="s">
        <v>8</v>
      </c>
      <c r="F608" s="159" t="s">
        <v>53</v>
      </c>
      <c r="G608" s="159" t="s">
        <v>25</v>
      </c>
      <c r="H608" s="159" t="s">
        <v>8</v>
      </c>
      <c r="I608" s="181">
        <v>15</v>
      </c>
      <c r="J608" s="15"/>
    </row>
    <row r="609" spans="1:10" x14ac:dyDescent="0.25">
      <c r="A609" s="65" t="str">
        <f t="shared" si="9"/>
        <v>Cohort 201542339Den HaagTotaal18 tot 23 jaarOverigWerknemer of zelfstandige</v>
      </c>
      <c r="B609" s="159" t="s">
        <v>16</v>
      </c>
      <c r="C609" s="166">
        <v>42339</v>
      </c>
      <c r="D609" s="159" t="s">
        <v>7</v>
      </c>
      <c r="E609" s="159" t="s">
        <v>8</v>
      </c>
      <c r="F609" s="159" t="s">
        <v>53</v>
      </c>
      <c r="G609" s="159" t="s">
        <v>25</v>
      </c>
      <c r="H609" s="159" t="s">
        <v>50</v>
      </c>
      <c r="I609" s="181">
        <v>0</v>
      </c>
      <c r="J609" s="15"/>
    </row>
    <row r="610" spans="1:10" x14ac:dyDescent="0.25">
      <c r="A610" s="65" t="str">
        <f t="shared" si="9"/>
        <v>Cohort 201542339Den HaagTotaal18 tot 23 jaarOverigBijstandsuitkering</v>
      </c>
      <c r="B610" s="159" t="s">
        <v>16</v>
      </c>
      <c r="C610" s="166">
        <v>42339</v>
      </c>
      <c r="D610" s="159" t="s">
        <v>7</v>
      </c>
      <c r="E610" s="159" t="s">
        <v>8</v>
      </c>
      <c r="F610" s="159" t="s">
        <v>53</v>
      </c>
      <c r="G610" s="159" t="s">
        <v>25</v>
      </c>
      <c r="H610" s="159" t="s">
        <v>51</v>
      </c>
      <c r="I610" s="181">
        <v>15</v>
      </c>
      <c r="J610" s="15"/>
    </row>
    <row r="611" spans="1:10" x14ac:dyDescent="0.25">
      <c r="A611" s="65" t="str">
        <f t="shared" si="9"/>
        <v>Cohort 201542339Den HaagTotaal18 tot 23 jaarOverigGeen inkomen, schoolgaand of overig</v>
      </c>
      <c r="B611" s="159" t="s">
        <v>16</v>
      </c>
      <c r="C611" s="166">
        <v>42339</v>
      </c>
      <c r="D611" s="159" t="s">
        <v>7</v>
      </c>
      <c r="E611" s="159" t="s">
        <v>8</v>
      </c>
      <c r="F611" s="159" t="s">
        <v>53</v>
      </c>
      <c r="G611" s="159" t="s">
        <v>25</v>
      </c>
      <c r="H611" s="159" t="s">
        <v>52</v>
      </c>
      <c r="I611" s="181">
        <v>0</v>
      </c>
      <c r="J611" s="15"/>
    </row>
    <row r="612" spans="1:10" x14ac:dyDescent="0.25">
      <c r="A612" s="65" t="str">
        <f t="shared" si="9"/>
        <v>Cohort 201542339Den HaagTotaal23 tot 65 jaarTotaalTotaal</v>
      </c>
      <c r="B612" s="159" t="s">
        <v>16</v>
      </c>
      <c r="C612" s="166">
        <v>42339</v>
      </c>
      <c r="D612" s="159" t="s">
        <v>7</v>
      </c>
      <c r="E612" s="159" t="s">
        <v>8</v>
      </c>
      <c r="F612" s="159" t="s">
        <v>54</v>
      </c>
      <c r="G612" s="159" t="s">
        <v>8</v>
      </c>
      <c r="H612" s="159" t="s">
        <v>8</v>
      </c>
      <c r="I612" s="181">
        <v>455</v>
      </c>
      <c r="J612" s="15"/>
    </row>
    <row r="613" spans="1:10" x14ac:dyDescent="0.25">
      <c r="A613" s="65" t="str">
        <f t="shared" si="9"/>
        <v>Cohort 201542339Den HaagTotaal23 tot 65 jaarTotaalWerknemer of zelfstandige</v>
      </c>
      <c r="B613" s="159" t="s">
        <v>16</v>
      </c>
      <c r="C613" s="166">
        <v>42339</v>
      </c>
      <c r="D613" s="159" t="s">
        <v>7</v>
      </c>
      <c r="E613" s="159" t="s">
        <v>8</v>
      </c>
      <c r="F613" s="159" t="s">
        <v>54</v>
      </c>
      <c r="G613" s="159" t="s">
        <v>8</v>
      </c>
      <c r="H613" s="159" t="s">
        <v>50</v>
      </c>
      <c r="I613" s="181">
        <v>5</v>
      </c>
      <c r="J613" s="15"/>
    </row>
    <row r="614" spans="1:10" x14ac:dyDescent="0.25">
      <c r="A614" s="65" t="str">
        <f t="shared" si="9"/>
        <v>Cohort 201542339Den HaagTotaal23 tot 65 jaarTotaalBijstandsuitkering</v>
      </c>
      <c r="B614" s="159" t="s">
        <v>16</v>
      </c>
      <c r="C614" s="166">
        <v>42339</v>
      </c>
      <c r="D614" s="159" t="s">
        <v>7</v>
      </c>
      <c r="E614" s="159" t="s">
        <v>8</v>
      </c>
      <c r="F614" s="159" t="s">
        <v>54</v>
      </c>
      <c r="G614" s="159" t="s">
        <v>8</v>
      </c>
      <c r="H614" s="159" t="s">
        <v>51</v>
      </c>
      <c r="I614" s="181">
        <v>445</v>
      </c>
      <c r="J614" s="15"/>
    </row>
    <row r="615" spans="1:10" x14ac:dyDescent="0.25">
      <c r="A615" s="65" t="str">
        <f t="shared" si="9"/>
        <v>Cohort 201542339Den HaagTotaal23 tot 65 jaarTotaalGeen inkomen, schoolgaand of overig</v>
      </c>
      <c r="B615" s="159" t="s">
        <v>16</v>
      </c>
      <c r="C615" s="166">
        <v>42339</v>
      </c>
      <c r="D615" s="159" t="s">
        <v>7</v>
      </c>
      <c r="E615" s="159" t="s">
        <v>8</v>
      </c>
      <c r="F615" s="159" t="s">
        <v>54</v>
      </c>
      <c r="G615" s="159" t="s">
        <v>8</v>
      </c>
      <c r="H615" s="159" t="s">
        <v>52</v>
      </c>
      <c r="I615" s="181">
        <v>5</v>
      </c>
      <c r="J615" s="15"/>
    </row>
    <row r="616" spans="1:10" x14ac:dyDescent="0.25">
      <c r="A616" s="65" t="str">
        <f t="shared" si="9"/>
        <v>Cohort 201542339Den HaagTotaal23 tot 65 jaarSyriëTotaal</v>
      </c>
      <c r="B616" s="159" t="s">
        <v>16</v>
      </c>
      <c r="C616" s="166">
        <v>42339</v>
      </c>
      <c r="D616" s="159" t="s">
        <v>7</v>
      </c>
      <c r="E616" s="159" t="s">
        <v>8</v>
      </c>
      <c r="F616" s="159" t="s">
        <v>54</v>
      </c>
      <c r="G616" s="159" t="s">
        <v>23</v>
      </c>
      <c r="H616" s="159" t="s">
        <v>8</v>
      </c>
      <c r="I616" s="181">
        <v>200</v>
      </c>
      <c r="J616" s="15"/>
    </row>
    <row r="617" spans="1:10" x14ac:dyDescent="0.25">
      <c r="A617" s="65" t="str">
        <f t="shared" si="9"/>
        <v>Cohort 201542339Den HaagTotaal23 tot 65 jaarSyriëWerknemer of zelfstandige</v>
      </c>
      <c r="B617" s="159" t="s">
        <v>16</v>
      </c>
      <c r="C617" s="166">
        <v>42339</v>
      </c>
      <c r="D617" s="159" t="s">
        <v>7</v>
      </c>
      <c r="E617" s="159" t="s">
        <v>8</v>
      </c>
      <c r="F617" s="159" t="s">
        <v>54</v>
      </c>
      <c r="G617" s="159" t="s">
        <v>23</v>
      </c>
      <c r="H617" s="159" t="s">
        <v>50</v>
      </c>
      <c r="I617" s="181">
        <v>0</v>
      </c>
      <c r="J617" s="15"/>
    </row>
    <row r="618" spans="1:10" x14ac:dyDescent="0.25">
      <c r="A618" s="65" t="str">
        <f t="shared" si="9"/>
        <v>Cohort 201542339Den HaagTotaal23 tot 65 jaarSyriëBijstandsuitkering</v>
      </c>
      <c r="B618" s="159" t="s">
        <v>16</v>
      </c>
      <c r="C618" s="166">
        <v>42339</v>
      </c>
      <c r="D618" s="159" t="s">
        <v>7</v>
      </c>
      <c r="E618" s="159" t="s">
        <v>8</v>
      </c>
      <c r="F618" s="159" t="s">
        <v>54</v>
      </c>
      <c r="G618" s="159" t="s">
        <v>23</v>
      </c>
      <c r="H618" s="159" t="s">
        <v>51</v>
      </c>
      <c r="I618" s="181">
        <v>195</v>
      </c>
      <c r="J618" s="15"/>
    </row>
    <row r="619" spans="1:10" x14ac:dyDescent="0.25">
      <c r="A619" s="65" t="str">
        <f t="shared" si="9"/>
        <v>Cohort 201542339Den HaagTotaal23 tot 65 jaarSyriëGeen inkomen, schoolgaand of overig</v>
      </c>
      <c r="B619" s="159" t="s">
        <v>16</v>
      </c>
      <c r="C619" s="166">
        <v>42339</v>
      </c>
      <c r="D619" s="159" t="s">
        <v>7</v>
      </c>
      <c r="E619" s="159" t="s">
        <v>8</v>
      </c>
      <c r="F619" s="159" t="s">
        <v>54</v>
      </c>
      <c r="G619" s="159" t="s">
        <v>23</v>
      </c>
      <c r="H619" s="159" t="s">
        <v>52</v>
      </c>
      <c r="I619" s="181">
        <v>0</v>
      </c>
      <c r="J619" s="15"/>
    </row>
    <row r="620" spans="1:10" x14ac:dyDescent="0.25">
      <c r="A620" s="65" t="str">
        <f t="shared" si="9"/>
        <v>Cohort 201542339Den HaagTotaal23 tot 65 jaarEritreaTotaal</v>
      </c>
      <c r="B620" s="159" t="s">
        <v>16</v>
      </c>
      <c r="C620" s="166">
        <v>42339</v>
      </c>
      <c r="D620" s="159" t="s">
        <v>7</v>
      </c>
      <c r="E620" s="159" t="s">
        <v>8</v>
      </c>
      <c r="F620" s="159" t="s">
        <v>54</v>
      </c>
      <c r="G620" s="159" t="s">
        <v>24</v>
      </c>
      <c r="H620" s="159" t="s">
        <v>8</v>
      </c>
      <c r="I620" s="181">
        <v>165</v>
      </c>
      <c r="J620" s="15"/>
    </row>
    <row r="621" spans="1:10" x14ac:dyDescent="0.25">
      <c r="A621" s="65" t="str">
        <f t="shared" si="9"/>
        <v>Cohort 201542339Den HaagTotaal23 tot 65 jaarEritreaWerknemer of zelfstandige</v>
      </c>
      <c r="B621" s="159" t="s">
        <v>16</v>
      </c>
      <c r="C621" s="166">
        <v>42339</v>
      </c>
      <c r="D621" s="159" t="s">
        <v>7</v>
      </c>
      <c r="E621" s="159" t="s">
        <v>8</v>
      </c>
      <c r="F621" s="159" t="s">
        <v>54</v>
      </c>
      <c r="G621" s="159" t="s">
        <v>24</v>
      </c>
      <c r="H621" s="159" t="s">
        <v>50</v>
      </c>
      <c r="I621" s="181">
        <v>0</v>
      </c>
      <c r="J621" s="15"/>
    </row>
    <row r="622" spans="1:10" x14ac:dyDescent="0.25">
      <c r="A622" s="65" t="str">
        <f t="shared" si="9"/>
        <v>Cohort 201542339Den HaagTotaal23 tot 65 jaarEritreaBijstandsuitkering</v>
      </c>
      <c r="B622" s="159" t="s">
        <v>16</v>
      </c>
      <c r="C622" s="166">
        <v>42339</v>
      </c>
      <c r="D622" s="159" t="s">
        <v>7</v>
      </c>
      <c r="E622" s="159" t="s">
        <v>8</v>
      </c>
      <c r="F622" s="159" t="s">
        <v>54</v>
      </c>
      <c r="G622" s="159" t="s">
        <v>24</v>
      </c>
      <c r="H622" s="159" t="s">
        <v>51</v>
      </c>
      <c r="I622" s="181">
        <v>165</v>
      </c>
      <c r="J622" s="15"/>
    </row>
    <row r="623" spans="1:10" x14ac:dyDescent="0.25">
      <c r="A623" s="65" t="str">
        <f t="shared" si="9"/>
        <v>Cohort 201542339Den HaagTotaal23 tot 65 jaarEritreaGeen inkomen, schoolgaand of overig</v>
      </c>
      <c r="B623" s="159" t="s">
        <v>16</v>
      </c>
      <c r="C623" s="166">
        <v>42339</v>
      </c>
      <c r="D623" s="159" t="s">
        <v>7</v>
      </c>
      <c r="E623" s="159" t="s">
        <v>8</v>
      </c>
      <c r="F623" s="159" t="s">
        <v>54</v>
      </c>
      <c r="G623" s="159" t="s">
        <v>24</v>
      </c>
      <c r="H623" s="159" t="s">
        <v>52</v>
      </c>
      <c r="I623" s="181">
        <v>0</v>
      </c>
      <c r="J623" s="15"/>
    </row>
    <row r="624" spans="1:10" x14ac:dyDescent="0.25">
      <c r="A624" s="65" t="str">
        <f t="shared" si="9"/>
        <v>Cohort 201542339Den HaagTotaal23 tot 65 jaarOverigTotaal</v>
      </c>
      <c r="B624" s="159" t="s">
        <v>16</v>
      </c>
      <c r="C624" s="166">
        <v>42339</v>
      </c>
      <c r="D624" s="159" t="s">
        <v>7</v>
      </c>
      <c r="E624" s="159" t="s">
        <v>8</v>
      </c>
      <c r="F624" s="159" t="s">
        <v>54</v>
      </c>
      <c r="G624" s="159" t="s">
        <v>25</v>
      </c>
      <c r="H624" s="159" t="s">
        <v>8</v>
      </c>
      <c r="I624" s="181">
        <v>90</v>
      </c>
      <c r="J624" s="15"/>
    </row>
    <row r="625" spans="1:10" x14ac:dyDescent="0.25">
      <c r="A625" s="65" t="str">
        <f t="shared" si="9"/>
        <v>Cohort 201542339Den HaagTotaal23 tot 65 jaarOverigWerknemer of zelfstandige</v>
      </c>
      <c r="B625" s="159" t="s">
        <v>16</v>
      </c>
      <c r="C625" s="166">
        <v>42339</v>
      </c>
      <c r="D625" s="159" t="s">
        <v>7</v>
      </c>
      <c r="E625" s="159" t="s">
        <v>8</v>
      </c>
      <c r="F625" s="159" t="s">
        <v>54</v>
      </c>
      <c r="G625" s="159" t="s">
        <v>25</v>
      </c>
      <c r="H625" s="159" t="s">
        <v>50</v>
      </c>
      <c r="I625" s="181">
        <v>0</v>
      </c>
      <c r="J625" s="15"/>
    </row>
    <row r="626" spans="1:10" x14ac:dyDescent="0.25">
      <c r="A626" s="65" t="str">
        <f t="shared" si="9"/>
        <v>Cohort 201542339Den HaagTotaal23 tot 65 jaarOverigBijstandsuitkering</v>
      </c>
      <c r="B626" s="159" t="s">
        <v>16</v>
      </c>
      <c r="C626" s="166">
        <v>42339</v>
      </c>
      <c r="D626" s="159" t="s">
        <v>7</v>
      </c>
      <c r="E626" s="159" t="s">
        <v>8</v>
      </c>
      <c r="F626" s="159" t="s">
        <v>54</v>
      </c>
      <c r="G626" s="159" t="s">
        <v>25</v>
      </c>
      <c r="H626" s="159" t="s">
        <v>51</v>
      </c>
      <c r="I626" s="181">
        <v>85</v>
      </c>
      <c r="J626" s="15"/>
    </row>
    <row r="627" spans="1:10" x14ac:dyDescent="0.25">
      <c r="A627" s="65" t="str">
        <f t="shared" si="9"/>
        <v>Cohort 201542339Den HaagTotaal23 tot 65 jaarOverigGeen inkomen, schoolgaand of overig</v>
      </c>
      <c r="B627" s="159" t="s">
        <v>16</v>
      </c>
      <c r="C627" s="166">
        <v>42339</v>
      </c>
      <c r="D627" s="159" t="s">
        <v>7</v>
      </c>
      <c r="E627" s="159" t="s">
        <v>8</v>
      </c>
      <c r="F627" s="159" t="s">
        <v>54</v>
      </c>
      <c r="G627" s="159" t="s">
        <v>25</v>
      </c>
      <c r="H627" s="159" t="s">
        <v>52</v>
      </c>
      <c r="I627" s="181">
        <v>5</v>
      </c>
      <c r="J627" s="15"/>
    </row>
    <row r="628" spans="1:10" x14ac:dyDescent="0.25">
      <c r="A628" s="65" t="str">
        <f t="shared" si="9"/>
        <v>Cohort 201542339Den HaagManTotaalTotaalTotaal</v>
      </c>
      <c r="B628" s="159" t="s">
        <v>16</v>
      </c>
      <c r="C628" s="166">
        <v>42339</v>
      </c>
      <c r="D628" s="159" t="s">
        <v>7</v>
      </c>
      <c r="E628" s="159" t="s">
        <v>28</v>
      </c>
      <c r="F628" s="159" t="s">
        <v>8</v>
      </c>
      <c r="G628" s="159" t="s">
        <v>8</v>
      </c>
      <c r="H628" s="159" t="s">
        <v>8</v>
      </c>
      <c r="I628" s="181">
        <v>425</v>
      </c>
      <c r="J628" s="15"/>
    </row>
    <row r="629" spans="1:10" x14ac:dyDescent="0.25">
      <c r="A629" s="65" t="str">
        <f t="shared" si="9"/>
        <v>Cohort 201542339Den HaagManTotaalTotaalWerknemer of zelfstandige</v>
      </c>
      <c r="B629" s="159" t="s">
        <v>16</v>
      </c>
      <c r="C629" s="166">
        <v>42339</v>
      </c>
      <c r="D629" s="159" t="s">
        <v>7</v>
      </c>
      <c r="E629" s="159" t="s">
        <v>28</v>
      </c>
      <c r="F629" s="159" t="s">
        <v>8</v>
      </c>
      <c r="G629" s="159" t="s">
        <v>8</v>
      </c>
      <c r="H629" s="159" t="s">
        <v>50</v>
      </c>
      <c r="I629" s="181">
        <v>5</v>
      </c>
      <c r="J629" s="15"/>
    </row>
    <row r="630" spans="1:10" x14ac:dyDescent="0.25">
      <c r="A630" s="65" t="str">
        <f t="shared" si="9"/>
        <v>Cohort 201542339Den HaagManTotaalTotaalBijstandsuitkering</v>
      </c>
      <c r="B630" s="159" t="s">
        <v>16</v>
      </c>
      <c r="C630" s="166">
        <v>42339</v>
      </c>
      <c r="D630" s="159" t="s">
        <v>7</v>
      </c>
      <c r="E630" s="159" t="s">
        <v>28</v>
      </c>
      <c r="F630" s="159" t="s">
        <v>8</v>
      </c>
      <c r="G630" s="159" t="s">
        <v>8</v>
      </c>
      <c r="H630" s="159" t="s">
        <v>51</v>
      </c>
      <c r="I630" s="181">
        <v>415</v>
      </c>
      <c r="J630" s="15"/>
    </row>
    <row r="631" spans="1:10" x14ac:dyDescent="0.25">
      <c r="A631" s="65" t="str">
        <f t="shared" si="9"/>
        <v>Cohort 201542339Den HaagManTotaalTotaalGeen inkomen, schoolgaand of overig</v>
      </c>
      <c r="B631" s="159" t="s">
        <v>16</v>
      </c>
      <c r="C631" s="166">
        <v>42339</v>
      </c>
      <c r="D631" s="159" t="s">
        <v>7</v>
      </c>
      <c r="E631" s="159" t="s">
        <v>28</v>
      </c>
      <c r="F631" s="159" t="s">
        <v>8</v>
      </c>
      <c r="G631" s="159" t="s">
        <v>8</v>
      </c>
      <c r="H631" s="159" t="s">
        <v>52</v>
      </c>
      <c r="I631" s="181">
        <v>5</v>
      </c>
      <c r="J631" s="15"/>
    </row>
    <row r="632" spans="1:10" x14ac:dyDescent="0.25">
      <c r="A632" s="65" t="str">
        <f t="shared" si="9"/>
        <v>Cohort 201542339Den HaagManTotaalSyriëTotaal</v>
      </c>
      <c r="B632" s="159" t="s">
        <v>16</v>
      </c>
      <c r="C632" s="166">
        <v>42339</v>
      </c>
      <c r="D632" s="159" t="s">
        <v>7</v>
      </c>
      <c r="E632" s="159" t="s">
        <v>28</v>
      </c>
      <c r="F632" s="159" t="s">
        <v>8</v>
      </c>
      <c r="G632" s="159" t="s">
        <v>23</v>
      </c>
      <c r="H632" s="159" t="s">
        <v>8</v>
      </c>
      <c r="I632" s="181">
        <v>170</v>
      </c>
      <c r="J632" s="15"/>
    </row>
    <row r="633" spans="1:10" x14ac:dyDescent="0.25">
      <c r="A633" s="65" t="str">
        <f t="shared" si="9"/>
        <v>Cohort 201542339Den HaagManTotaalSyriëWerknemer of zelfstandige</v>
      </c>
      <c r="B633" s="159" t="s">
        <v>16</v>
      </c>
      <c r="C633" s="166">
        <v>42339</v>
      </c>
      <c r="D633" s="159" t="s">
        <v>7</v>
      </c>
      <c r="E633" s="159" t="s">
        <v>28</v>
      </c>
      <c r="F633" s="159" t="s">
        <v>8</v>
      </c>
      <c r="G633" s="159" t="s">
        <v>23</v>
      </c>
      <c r="H633" s="159" t="s">
        <v>50</v>
      </c>
      <c r="I633" s="181">
        <v>0</v>
      </c>
      <c r="J633" s="15"/>
    </row>
    <row r="634" spans="1:10" x14ac:dyDescent="0.25">
      <c r="A634" s="65" t="str">
        <f t="shared" si="9"/>
        <v>Cohort 201542339Den HaagManTotaalSyriëBijstandsuitkering</v>
      </c>
      <c r="B634" s="159" t="s">
        <v>16</v>
      </c>
      <c r="C634" s="166">
        <v>42339</v>
      </c>
      <c r="D634" s="159" t="s">
        <v>7</v>
      </c>
      <c r="E634" s="159" t="s">
        <v>28</v>
      </c>
      <c r="F634" s="159" t="s">
        <v>8</v>
      </c>
      <c r="G634" s="159" t="s">
        <v>23</v>
      </c>
      <c r="H634" s="159" t="s">
        <v>51</v>
      </c>
      <c r="I634" s="181">
        <v>170</v>
      </c>
      <c r="J634" s="15"/>
    </row>
    <row r="635" spans="1:10" x14ac:dyDescent="0.25">
      <c r="A635" s="65" t="str">
        <f t="shared" si="9"/>
        <v>Cohort 201542339Den HaagManTotaalSyriëGeen inkomen, schoolgaand of overig</v>
      </c>
      <c r="B635" s="159" t="s">
        <v>16</v>
      </c>
      <c r="C635" s="166">
        <v>42339</v>
      </c>
      <c r="D635" s="159" t="s">
        <v>7</v>
      </c>
      <c r="E635" s="159" t="s">
        <v>28</v>
      </c>
      <c r="F635" s="159" t="s">
        <v>8</v>
      </c>
      <c r="G635" s="159" t="s">
        <v>23</v>
      </c>
      <c r="H635" s="159" t="s">
        <v>52</v>
      </c>
      <c r="I635" s="181">
        <v>0</v>
      </c>
      <c r="J635" s="15"/>
    </row>
    <row r="636" spans="1:10" x14ac:dyDescent="0.25">
      <c r="A636" s="65" t="str">
        <f t="shared" si="9"/>
        <v>Cohort 201542339Den HaagManTotaalEritreaTotaal</v>
      </c>
      <c r="B636" s="159" t="s">
        <v>16</v>
      </c>
      <c r="C636" s="166">
        <v>42339</v>
      </c>
      <c r="D636" s="159" t="s">
        <v>7</v>
      </c>
      <c r="E636" s="159" t="s">
        <v>28</v>
      </c>
      <c r="F636" s="159" t="s">
        <v>8</v>
      </c>
      <c r="G636" s="159" t="s">
        <v>24</v>
      </c>
      <c r="H636" s="159" t="s">
        <v>8</v>
      </c>
      <c r="I636" s="181">
        <v>185</v>
      </c>
      <c r="J636" s="15"/>
    </row>
    <row r="637" spans="1:10" x14ac:dyDescent="0.25">
      <c r="A637" s="65" t="str">
        <f t="shared" si="9"/>
        <v>Cohort 201542339Den HaagManTotaalEritreaWerknemer of zelfstandige</v>
      </c>
      <c r="B637" s="159" t="s">
        <v>16</v>
      </c>
      <c r="C637" s="166">
        <v>42339</v>
      </c>
      <c r="D637" s="159" t="s">
        <v>7</v>
      </c>
      <c r="E637" s="159" t="s">
        <v>28</v>
      </c>
      <c r="F637" s="159" t="s">
        <v>8</v>
      </c>
      <c r="G637" s="159" t="s">
        <v>24</v>
      </c>
      <c r="H637" s="159" t="s">
        <v>50</v>
      </c>
      <c r="I637" s="181">
        <v>0</v>
      </c>
      <c r="J637" s="15"/>
    </row>
    <row r="638" spans="1:10" x14ac:dyDescent="0.25">
      <c r="A638" s="65" t="str">
        <f t="shared" si="9"/>
        <v>Cohort 201542339Den HaagManTotaalEritreaBijstandsuitkering</v>
      </c>
      <c r="B638" s="159" t="s">
        <v>16</v>
      </c>
      <c r="C638" s="166">
        <v>42339</v>
      </c>
      <c r="D638" s="159" t="s">
        <v>7</v>
      </c>
      <c r="E638" s="159" t="s">
        <v>28</v>
      </c>
      <c r="F638" s="159" t="s">
        <v>8</v>
      </c>
      <c r="G638" s="159" t="s">
        <v>24</v>
      </c>
      <c r="H638" s="159" t="s">
        <v>51</v>
      </c>
      <c r="I638" s="181">
        <v>185</v>
      </c>
      <c r="J638" s="15"/>
    </row>
    <row r="639" spans="1:10" x14ac:dyDescent="0.25">
      <c r="A639" s="65" t="str">
        <f t="shared" si="9"/>
        <v>Cohort 201542339Den HaagManTotaalEritreaGeen inkomen, schoolgaand of overig</v>
      </c>
      <c r="B639" s="159" t="s">
        <v>16</v>
      </c>
      <c r="C639" s="166">
        <v>42339</v>
      </c>
      <c r="D639" s="159" t="s">
        <v>7</v>
      </c>
      <c r="E639" s="159" t="s">
        <v>28</v>
      </c>
      <c r="F639" s="159" t="s">
        <v>8</v>
      </c>
      <c r="G639" s="159" t="s">
        <v>24</v>
      </c>
      <c r="H639" s="159" t="s">
        <v>52</v>
      </c>
      <c r="I639" s="181">
        <v>0</v>
      </c>
      <c r="J639" s="15"/>
    </row>
    <row r="640" spans="1:10" x14ac:dyDescent="0.25">
      <c r="A640" s="65" t="str">
        <f t="shared" si="9"/>
        <v>Cohort 201542339Den HaagManTotaalOverigTotaal</v>
      </c>
      <c r="B640" s="159" t="s">
        <v>16</v>
      </c>
      <c r="C640" s="166">
        <v>42339</v>
      </c>
      <c r="D640" s="159" t="s">
        <v>7</v>
      </c>
      <c r="E640" s="159" t="s">
        <v>28</v>
      </c>
      <c r="F640" s="159" t="s">
        <v>8</v>
      </c>
      <c r="G640" s="159" t="s">
        <v>25</v>
      </c>
      <c r="H640" s="159" t="s">
        <v>8</v>
      </c>
      <c r="I640" s="181">
        <v>70</v>
      </c>
      <c r="J640" s="15"/>
    </row>
    <row r="641" spans="1:10" x14ac:dyDescent="0.25">
      <c r="A641" s="65" t="str">
        <f t="shared" si="9"/>
        <v>Cohort 201542339Den HaagManTotaalOverigWerknemer of zelfstandige</v>
      </c>
      <c r="B641" s="159" t="s">
        <v>16</v>
      </c>
      <c r="C641" s="166">
        <v>42339</v>
      </c>
      <c r="D641" s="159" t="s">
        <v>7</v>
      </c>
      <c r="E641" s="159" t="s">
        <v>28</v>
      </c>
      <c r="F641" s="159" t="s">
        <v>8</v>
      </c>
      <c r="G641" s="159" t="s">
        <v>25</v>
      </c>
      <c r="H641" s="159" t="s">
        <v>50</v>
      </c>
      <c r="I641" s="181">
        <v>0</v>
      </c>
      <c r="J641" s="15"/>
    </row>
    <row r="642" spans="1:10" x14ac:dyDescent="0.25">
      <c r="A642" s="65" t="str">
        <f t="shared" si="9"/>
        <v>Cohort 201542339Den HaagManTotaalOverigBijstandsuitkering</v>
      </c>
      <c r="B642" s="159" t="s">
        <v>16</v>
      </c>
      <c r="C642" s="166">
        <v>42339</v>
      </c>
      <c r="D642" s="159" t="s">
        <v>7</v>
      </c>
      <c r="E642" s="159" t="s">
        <v>28</v>
      </c>
      <c r="F642" s="159" t="s">
        <v>8</v>
      </c>
      <c r="G642" s="159" t="s">
        <v>25</v>
      </c>
      <c r="H642" s="159" t="s">
        <v>51</v>
      </c>
      <c r="I642" s="181">
        <v>65</v>
      </c>
      <c r="J642" s="15"/>
    </row>
    <row r="643" spans="1:10" x14ac:dyDescent="0.25">
      <c r="A643" s="65" t="str">
        <f t="shared" si="9"/>
        <v>Cohort 201542339Den HaagManTotaalOverigGeen inkomen, schoolgaand of overig</v>
      </c>
      <c r="B643" s="159" t="s">
        <v>16</v>
      </c>
      <c r="C643" s="166">
        <v>42339</v>
      </c>
      <c r="D643" s="159" t="s">
        <v>7</v>
      </c>
      <c r="E643" s="159" t="s">
        <v>28</v>
      </c>
      <c r="F643" s="159" t="s">
        <v>8</v>
      </c>
      <c r="G643" s="159" t="s">
        <v>25</v>
      </c>
      <c r="H643" s="159" t="s">
        <v>52</v>
      </c>
      <c r="I643" s="181">
        <v>5</v>
      </c>
      <c r="J643" s="15"/>
    </row>
    <row r="644" spans="1:10" x14ac:dyDescent="0.25">
      <c r="A644" s="65" t="str">
        <f t="shared" si="9"/>
        <v>Cohort 201542339Den HaagMan18 tot 23 jaarTotaalTotaal</v>
      </c>
      <c r="B644" s="159" t="s">
        <v>16</v>
      </c>
      <c r="C644" s="166">
        <v>42339</v>
      </c>
      <c r="D644" s="159" t="s">
        <v>7</v>
      </c>
      <c r="E644" s="159" t="s">
        <v>28</v>
      </c>
      <c r="F644" s="159" t="s">
        <v>53</v>
      </c>
      <c r="G644" s="159" t="s">
        <v>8</v>
      </c>
      <c r="H644" s="159" t="s">
        <v>8</v>
      </c>
      <c r="I644" s="181">
        <v>80</v>
      </c>
      <c r="J644" s="15"/>
    </row>
    <row r="645" spans="1:10" x14ac:dyDescent="0.25">
      <c r="A645" s="65" t="str">
        <f t="shared" ref="A645:A708" si="10">B645&amp;C645&amp;D645&amp;E645&amp;F645&amp;G645&amp;H645</f>
        <v>Cohort 201542339Den HaagMan18 tot 23 jaarTotaalWerknemer of zelfstandige</v>
      </c>
      <c r="B645" s="159" t="s">
        <v>16</v>
      </c>
      <c r="C645" s="166">
        <v>42339</v>
      </c>
      <c r="D645" s="159" t="s">
        <v>7</v>
      </c>
      <c r="E645" s="159" t="s">
        <v>28</v>
      </c>
      <c r="F645" s="159" t="s">
        <v>53</v>
      </c>
      <c r="G645" s="159" t="s">
        <v>8</v>
      </c>
      <c r="H645" s="159" t="s">
        <v>50</v>
      </c>
      <c r="I645" s="181">
        <v>0</v>
      </c>
      <c r="J645" s="15"/>
    </row>
    <row r="646" spans="1:10" x14ac:dyDescent="0.25">
      <c r="A646" s="65" t="str">
        <f t="shared" si="10"/>
        <v>Cohort 201542339Den HaagMan18 tot 23 jaarTotaalBijstandsuitkering</v>
      </c>
      <c r="B646" s="159" t="s">
        <v>16</v>
      </c>
      <c r="C646" s="166">
        <v>42339</v>
      </c>
      <c r="D646" s="159" t="s">
        <v>7</v>
      </c>
      <c r="E646" s="159" t="s">
        <v>28</v>
      </c>
      <c r="F646" s="159" t="s">
        <v>53</v>
      </c>
      <c r="G646" s="159" t="s">
        <v>8</v>
      </c>
      <c r="H646" s="159" t="s">
        <v>51</v>
      </c>
      <c r="I646" s="181">
        <v>80</v>
      </c>
      <c r="J646" s="15"/>
    </row>
    <row r="647" spans="1:10" x14ac:dyDescent="0.25">
      <c r="A647" s="65" t="str">
        <f t="shared" si="10"/>
        <v>Cohort 201542339Den HaagMan18 tot 23 jaarTotaalGeen inkomen, schoolgaand of overig</v>
      </c>
      <c r="B647" s="159" t="s">
        <v>16</v>
      </c>
      <c r="C647" s="166">
        <v>42339</v>
      </c>
      <c r="D647" s="159" t="s">
        <v>7</v>
      </c>
      <c r="E647" s="159" t="s">
        <v>28</v>
      </c>
      <c r="F647" s="159" t="s">
        <v>53</v>
      </c>
      <c r="G647" s="159" t="s">
        <v>8</v>
      </c>
      <c r="H647" s="159" t="s">
        <v>52</v>
      </c>
      <c r="I647" s="181">
        <v>5</v>
      </c>
      <c r="J647" s="15"/>
    </row>
    <row r="648" spans="1:10" x14ac:dyDescent="0.25">
      <c r="A648" s="65" t="str">
        <f t="shared" si="10"/>
        <v>Cohort 201542339Den HaagMan18 tot 23 jaarSyriëTotaal</v>
      </c>
      <c r="B648" s="159" t="s">
        <v>16</v>
      </c>
      <c r="C648" s="166">
        <v>42339</v>
      </c>
      <c r="D648" s="159" t="s">
        <v>7</v>
      </c>
      <c r="E648" s="159" t="s">
        <v>28</v>
      </c>
      <c r="F648" s="159" t="s">
        <v>53</v>
      </c>
      <c r="G648" s="159" t="s">
        <v>23</v>
      </c>
      <c r="H648" s="159" t="s">
        <v>8</v>
      </c>
      <c r="I648" s="181">
        <v>25</v>
      </c>
      <c r="J648" s="15"/>
    </row>
    <row r="649" spans="1:10" x14ac:dyDescent="0.25">
      <c r="A649" s="65" t="str">
        <f t="shared" si="10"/>
        <v>Cohort 201542339Den HaagMan18 tot 23 jaarSyriëWerknemer of zelfstandige</v>
      </c>
      <c r="B649" s="159" t="s">
        <v>16</v>
      </c>
      <c r="C649" s="166">
        <v>42339</v>
      </c>
      <c r="D649" s="159" t="s">
        <v>7</v>
      </c>
      <c r="E649" s="159" t="s">
        <v>28</v>
      </c>
      <c r="F649" s="159" t="s">
        <v>53</v>
      </c>
      <c r="G649" s="159" t="s">
        <v>23</v>
      </c>
      <c r="H649" s="159" t="s">
        <v>50</v>
      </c>
      <c r="I649" s="181">
        <v>0</v>
      </c>
      <c r="J649" s="15"/>
    </row>
    <row r="650" spans="1:10" x14ac:dyDescent="0.25">
      <c r="A650" s="65" t="str">
        <f t="shared" si="10"/>
        <v>Cohort 201542339Den HaagMan18 tot 23 jaarSyriëBijstandsuitkering</v>
      </c>
      <c r="B650" s="159" t="s">
        <v>16</v>
      </c>
      <c r="C650" s="166">
        <v>42339</v>
      </c>
      <c r="D650" s="159" t="s">
        <v>7</v>
      </c>
      <c r="E650" s="159" t="s">
        <v>28</v>
      </c>
      <c r="F650" s="159" t="s">
        <v>53</v>
      </c>
      <c r="G650" s="159" t="s">
        <v>23</v>
      </c>
      <c r="H650" s="159" t="s">
        <v>51</v>
      </c>
      <c r="I650" s="181">
        <v>20</v>
      </c>
      <c r="J650" s="15"/>
    </row>
    <row r="651" spans="1:10" x14ac:dyDescent="0.25">
      <c r="A651" s="65" t="str">
        <f t="shared" si="10"/>
        <v>Cohort 201542339Den HaagMan18 tot 23 jaarSyriëGeen inkomen, schoolgaand of overig</v>
      </c>
      <c r="B651" s="159" t="s">
        <v>16</v>
      </c>
      <c r="C651" s="166">
        <v>42339</v>
      </c>
      <c r="D651" s="159" t="s">
        <v>7</v>
      </c>
      <c r="E651" s="159" t="s">
        <v>28</v>
      </c>
      <c r="F651" s="159" t="s">
        <v>53</v>
      </c>
      <c r="G651" s="159" t="s">
        <v>23</v>
      </c>
      <c r="H651" s="159" t="s">
        <v>52</v>
      </c>
      <c r="I651" s="181">
        <v>0</v>
      </c>
      <c r="J651" s="15"/>
    </row>
    <row r="652" spans="1:10" x14ac:dyDescent="0.25">
      <c r="A652" s="65" t="str">
        <f t="shared" si="10"/>
        <v>Cohort 201542339Den HaagMan18 tot 23 jaarEritreaTotaal</v>
      </c>
      <c r="B652" s="159" t="s">
        <v>16</v>
      </c>
      <c r="C652" s="166">
        <v>42339</v>
      </c>
      <c r="D652" s="159" t="s">
        <v>7</v>
      </c>
      <c r="E652" s="159" t="s">
        <v>28</v>
      </c>
      <c r="F652" s="159" t="s">
        <v>53</v>
      </c>
      <c r="G652" s="159" t="s">
        <v>24</v>
      </c>
      <c r="H652" s="159" t="s">
        <v>8</v>
      </c>
      <c r="I652" s="181">
        <v>50</v>
      </c>
      <c r="J652" s="15"/>
    </row>
    <row r="653" spans="1:10" x14ac:dyDescent="0.25">
      <c r="A653" s="65" t="str">
        <f t="shared" si="10"/>
        <v>Cohort 201542339Den HaagMan18 tot 23 jaarEritreaWerknemer of zelfstandige</v>
      </c>
      <c r="B653" s="159" t="s">
        <v>16</v>
      </c>
      <c r="C653" s="166">
        <v>42339</v>
      </c>
      <c r="D653" s="159" t="s">
        <v>7</v>
      </c>
      <c r="E653" s="159" t="s">
        <v>28</v>
      </c>
      <c r="F653" s="159" t="s">
        <v>53</v>
      </c>
      <c r="G653" s="159" t="s">
        <v>24</v>
      </c>
      <c r="H653" s="159" t="s">
        <v>50</v>
      </c>
      <c r="I653" s="181">
        <v>0</v>
      </c>
      <c r="J653" s="15"/>
    </row>
    <row r="654" spans="1:10" x14ac:dyDescent="0.25">
      <c r="A654" s="65" t="str">
        <f t="shared" si="10"/>
        <v>Cohort 201542339Den HaagMan18 tot 23 jaarEritreaBijstandsuitkering</v>
      </c>
      <c r="B654" s="159" t="s">
        <v>16</v>
      </c>
      <c r="C654" s="166">
        <v>42339</v>
      </c>
      <c r="D654" s="159" t="s">
        <v>7</v>
      </c>
      <c r="E654" s="159" t="s">
        <v>28</v>
      </c>
      <c r="F654" s="159" t="s">
        <v>53</v>
      </c>
      <c r="G654" s="159" t="s">
        <v>24</v>
      </c>
      <c r="H654" s="159" t="s">
        <v>51</v>
      </c>
      <c r="I654" s="181">
        <v>50</v>
      </c>
      <c r="J654" s="15"/>
    </row>
    <row r="655" spans="1:10" x14ac:dyDescent="0.25">
      <c r="A655" s="65" t="str">
        <f t="shared" si="10"/>
        <v>Cohort 201542339Den HaagMan18 tot 23 jaarEritreaGeen inkomen, schoolgaand of overig</v>
      </c>
      <c r="B655" s="159" t="s">
        <v>16</v>
      </c>
      <c r="C655" s="166">
        <v>42339</v>
      </c>
      <c r="D655" s="159" t="s">
        <v>7</v>
      </c>
      <c r="E655" s="159" t="s">
        <v>28</v>
      </c>
      <c r="F655" s="159" t="s">
        <v>53</v>
      </c>
      <c r="G655" s="159" t="s">
        <v>24</v>
      </c>
      <c r="H655" s="159" t="s">
        <v>52</v>
      </c>
      <c r="I655" s="181">
        <v>0</v>
      </c>
      <c r="J655" s="15"/>
    </row>
    <row r="656" spans="1:10" x14ac:dyDescent="0.25">
      <c r="A656" s="65" t="str">
        <f t="shared" si="10"/>
        <v>Cohort 201542339Den HaagMan18 tot 23 jaarOverigTotaal</v>
      </c>
      <c r="B656" s="159" t="s">
        <v>16</v>
      </c>
      <c r="C656" s="166">
        <v>42339</v>
      </c>
      <c r="D656" s="159" t="s">
        <v>7</v>
      </c>
      <c r="E656" s="159" t="s">
        <v>28</v>
      </c>
      <c r="F656" s="159" t="s">
        <v>53</v>
      </c>
      <c r="G656" s="159" t="s">
        <v>25</v>
      </c>
      <c r="H656" s="159" t="s">
        <v>8</v>
      </c>
      <c r="I656" s="181">
        <v>10</v>
      </c>
      <c r="J656" s="15"/>
    </row>
    <row r="657" spans="1:10" x14ac:dyDescent="0.25">
      <c r="A657" s="65" t="str">
        <f t="shared" si="10"/>
        <v>Cohort 201542339Den HaagMan18 tot 23 jaarOverigWerknemer of zelfstandige</v>
      </c>
      <c r="B657" s="159" t="s">
        <v>16</v>
      </c>
      <c r="C657" s="166">
        <v>42339</v>
      </c>
      <c r="D657" s="159" t="s">
        <v>7</v>
      </c>
      <c r="E657" s="159" t="s">
        <v>28</v>
      </c>
      <c r="F657" s="159" t="s">
        <v>53</v>
      </c>
      <c r="G657" s="159" t="s">
        <v>25</v>
      </c>
      <c r="H657" s="159" t="s">
        <v>50</v>
      </c>
      <c r="I657" s="181">
        <v>0</v>
      </c>
      <c r="J657" s="15"/>
    </row>
    <row r="658" spans="1:10" x14ac:dyDescent="0.25">
      <c r="A658" s="65" t="str">
        <f t="shared" si="10"/>
        <v>Cohort 201542339Den HaagMan18 tot 23 jaarOverigBijstandsuitkering</v>
      </c>
      <c r="B658" s="159" t="s">
        <v>16</v>
      </c>
      <c r="C658" s="166">
        <v>42339</v>
      </c>
      <c r="D658" s="159" t="s">
        <v>7</v>
      </c>
      <c r="E658" s="159" t="s">
        <v>28</v>
      </c>
      <c r="F658" s="159" t="s">
        <v>53</v>
      </c>
      <c r="G658" s="159" t="s">
        <v>25</v>
      </c>
      <c r="H658" s="159" t="s">
        <v>51</v>
      </c>
      <c r="I658" s="181">
        <v>10</v>
      </c>
      <c r="J658" s="15"/>
    </row>
    <row r="659" spans="1:10" x14ac:dyDescent="0.25">
      <c r="A659" s="65" t="str">
        <f t="shared" si="10"/>
        <v>Cohort 201542339Den HaagMan18 tot 23 jaarOverigGeen inkomen, schoolgaand of overig</v>
      </c>
      <c r="B659" s="159" t="s">
        <v>16</v>
      </c>
      <c r="C659" s="166">
        <v>42339</v>
      </c>
      <c r="D659" s="159" t="s">
        <v>7</v>
      </c>
      <c r="E659" s="159" t="s">
        <v>28</v>
      </c>
      <c r="F659" s="159" t="s">
        <v>53</v>
      </c>
      <c r="G659" s="159" t="s">
        <v>25</v>
      </c>
      <c r="H659" s="159" t="s">
        <v>52</v>
      </c>
      <c r="I659" s="181">
        <v>0</v>
      </c>
      <c r="J659" s="15"/>
    </row>
    <row r="660" spans="1:10" x14ac:dyDescent="0.25">
      <c r="A660" s="65" t="str">
        <f t="shared" si="10"/>
        <v>Cohort 201542339Den HaagMan23 tot 65 jaarTotaalTotaal</v>
      </c>
      <c r="B660" s="159" t="s">
        <v>16</v>
      </c>
      <c r="C660" s="166">
        <v>42339</v>
      </c>
      <c r="D660" s="159" t="s">
        <v>7</v>
      </c>
      <c r="E660" s="159" t="s">
        <v>28</v>
      </c>
      <c r="F660" s="159" t="s">
        <v>54</v>
      </c>
      <c r="G660" s="159" t="s">
        <v>8</v>
      </c>
      <c r="H660" s="159" t="s">
        <v>8</v>
      </c>
      <c r="I660" s="181">
        <v>345</v>
      </c>
      <c r="J660" s="15"/>
    </row>
    <row r="661" spans="1:10" x14ac:dyDescent="0.25">
      <c r="A661" s="65" t="str">
        <f t="shared" si="10"/>
        <v>Cohort 201542339Den HaagMan23 tot 65 jaarTotaalWerknemer of zelfstandige</v>
      </c>
      <c r="B661" s="159" t="s">
        <v>16</v>
      </c>
      <c r="C661" s="166">
        <v>42339</v>
      </c>
      <c r="D661" s="159" t="s">
        <v>7</v>
      </c>
      <c r="E661" s="159" t="s">
        <v>28</v>
      </c>
      <c r="F661" s="159" t="s">
        <v>54</v>
      </c>
      <c r="G661" s="159" t="s">
        <v>8</v>
      </c>
      <c r="H661" s="159" t="s">
        <v>50</v>
      </c>
      <c r="I661" s="181">
        <v>5</v>
      </c>
      <c r="J661" s="15"/>
    </row>
    <row r="662" spans="1:10" x14ac:dyDescent="0.25">
      <c r="A662" s="65" t="str">
        <f t="shared" si="10"/>
        <v>Cohort 201542339Den HaagMan23 tot 65 jaarTotaalBijstandsuitkering</v>
      </c>
      <c r="B662" s="159" t="s">
        <v>16</v>
      </c>
      <c r="C662" s="166">
        <v>42339</v>
      </c>
      <c r="D662" s="159" t="s">
        <v>7</v>
      </c>
      <c r="E662" s="159" t="s">
        <v>28</v>
      </c>
      <c r="F662" s="159" t="s">
        <v>54</v>
      </c>
      <c r="G662" s="159" t="s">
        <v>8</v>
      </c>
      <c r="H662" s="159" t="s">
        <v>51</v>
      </c>
      <c r="I662" s="181">
        <v>340</v>
      </c>
      <c r="J662" s="15"/>
    </row>
    <row r="663" spans="1:10" x14ac:dyDescent="0.25">
      <c r="A663" s="65" t="str">
        <f t="shared" si="10"/>
        <v>Cohort 201542339Den HaagMan23 tot 65 jaarTotaalGeen inkomen, schoolgaand of overig</v>
      </c>
      <c r="B663" s="159" t="s">
        <v>16</v>
      </c>
      <c r="C663" s="166">
        <v>42339</v>
      </c>
      <c r="D663" s="159" t="s">
        <v>7</v>
      </c>
      <c r="E663" s="159" t="s">
        <v>28</v>
      </c>
      <c r="F663" s="159" t="s">
        <v>54</v>
      </c>
      <c r="G663" s="159" t="s">
        <v>8</v>
      </c>
      <c r="H663" s="159" t="s">
        <v>52</v>
      </c>
      <c r="I663" s="181">
        <v>0</v>
      </c>
      <c r="J663" s="15"/>
    </row>
    <row r="664" spans="1:10" x14ac:dyDescent="0.25">
      <c r="A664" s="65" t="str">
        <f t="shared" si="10"/>
        <v>Cohort 201542339Den HaagMan23 tot 65 jaarSyriëTotaal</v>
      </c>
      <c r="B664" s="159" t="s">
        <v>16</v>
      </c>
      <c r="C664" s="166">
        <v>42339</v>
      </c>
      <c r="D664" s="159" t="s">
        <v>7</v>
      </c>
      <c r="E664" s="159" t="s">
        <v>28</v>
      </c>
      <c r="F664" s="159" t="s">
        <v>54</v>
      </c>
      <c r="G664" s="159" t="s">
        <v>23</v>
      </c>
      <c r="H664" s="159" t="s">
        <v>8</v>
      </c>
      <c r="I664" s="181">
        <v>150</v>
      </c>
      <c r="J664" s="15"/>
    </row>
    <row r="665" spans="1:10" x14ac:dyDescent="0.25">
      <c r="A665" s="65" t="str">
        <f t="shared" si="10"/>
        <v>Cohort 201542339Den HaagMan23 tot 65 jaarSyriëWerknemer of zelfstandige</v>
      </c>
      <c r="B665" s="159" t="s">
        <v>16</v>
      </c>
      <c r="C665" s="166">
        <v>42339</v>
      </c>
      <c r="D665" s="159" t="s">
        <v>7</v>
      </c>
      <c r="E665" s="159" t="s">
        <v>28</v>
      </c>
      <c r="F665" s="159" t="s">
        <v>54</v>
      </c>
      <c r="G665" s="159" t="s">
        <v>23</v>
      </c>
      <c r="H665" s="159" t="s">
        <v>50</v>
      </c>
      <c r="I665" s="181">
        <v>0</v>
      </c>
      <c r="J665" s="15"/>
    </row>
    <row r="666" spans="1:10" x14ac:dyDescent="0.25">
      <c r="A666" s="65" t="str">
        <f t="shared" si="10"/>
        <v>Cohort 201542339Den HaagMan23 tot 65 jaarSyriëBijstandsuitkering</v>
      </c>
      <c r="B666" s="159" t="s">
        <v>16</v>
      </c>
      <c r="C666" s="166">
        <v>42339</v>
      </c>
      <c r="D666" s="159" t="s">
        <v>7</v>
      </c>
      <c r="E666" s="159" t="s">
        <v>28</v>
      </c>
      <c r="F666" s="159" t="s">
        <v>54</v>
      </c>
      <c r="G666" s="159" t="s">
        <v>23</v>
      </c>
      <c r="H666" s="159" t="s">
        <v>51</v>
      </c>
      <c r="I666" s="181">
        <v>145</v>
      </c>
      <c r="J666" s="15"/>
    </row>
    <row r="667" spans="1:10" x14ac:dyDescent="0.25">
      <c r="A667" s="65" t="str">
        <f t="shared" si="10"/>
        <v>Cohort 201542339Den HaagMan23 tot 65 jaarSyriëGeen inkomen, schoolgaand of overig</v>
      </c>
      <c r="B667" s="159" t="s">
        <v>16</v>
      </c>
      <c r="C667" s="166">
        <v>42339</v>
      </c>
      <c r="D667" s="159" t="s">
        <v>7</v>
      </c>
      <c r="E667" s="159" t="s">
        <v>28</v>
      </c>
      <c r="F667" s="159" t="s">
        <v>54</v>
      </c>
      <c r="G667" s="159" t="s">
        <v>23</v>
      </c>
      <c r="H667" s="159" t="s">
        <v>52</v>
      </c>
      <c r="I667" s="181">
        <v>0</v>
      </c>
      <c r="J667" s="15"/>
    </row>
    <row r="668" spans="1:10" x14ac:dyDescent="0.25">
      <c r="A668" s="65" t="str">
        <f t="shared" si="10"/>
        <v>Cohort 201542339Den HaagMan23 tot 65 jaarEritreaTotaal</v>
      </c>
      <c r="B668" s="159" t="s">
        <v>16</v>
      </c>
      <c r="C668" s="166">
        <v>42339</v>
      </c>
      <c r="D668" s="159" t="s">
        <v>7</v>
      </c>
      <c r="E668" s="159" t="s">
        <v>28</v>
      </c>
      <c r="F668" s="159" t="s">
        <v>54</v>
      </c>
      <c r="G668" s="159" t="s">
        <v>24</v>
      </c>
      <c r="H668" s="159" t="s">
        <v>8</v>
      </c>
      <c r="I668" s="181">
        <v>135</v>
      </c>
      <c r="J668" s="15"/>
    </row>
    <row r="669" spans="1:10" x14ac:dyDescent="0.25">
      <c r="A669" s="65" t="str">
        <f t="shared" si="10"/>
        <v>Cohort 201542339Den HaagMan23 tot 65 jaarEritreaWerknemer of zelfstandige</v>
      </c>
      <c r="B669" s="159" t="s">
        <v>16</v>
      </c>
      <c r="C669" s="166">
        <v>42339</v>
      </c>
      <c r="D669" s="159" t="s">
        <v>7</v>
      </c>
      <c r="E669" s="159" t="s">
        <v>28</v>
      </c>
      <c r="F669" s="159" t="s">
        <v>54</v>
      </c>
      <c r="G669" s="159" t="s">
        <v>24</v>
      </c>
      <c r="H669" s="159" t="s">
        <v>50</v>
      </c>
      <c r="I669" s="181">
        <v>0</v>
      </c>
      <c r="J669" s="15"/>
    </row>
    <row r="670" spans="1:10" x14ac:dyDescent="0.25">
      <c r="A670" s="65" t="str">
        <f t="shared" si="10"/>
        <v>Cohort 201542339Den HaagMan23 tot 65 jaarEritreaBijstandsuitkering</v>
      </c>
      <c r="B670" s="159" t="s">
        <v>16</v>
      </c>
      <c r="C670" s="166">
        <v>42339</v>
      </c>
      <c r="D670" s="159" t="s">
        <v>7</v>
      </c>
      <c r="E670" s="159" t="s">
        <v>28</v>
      </c>
      <c r="F670" s="159" t="s">
        <v>54</v>
      </c>
      <c r="G670" s="159" t="s">
        <v>24</v>
      </c>
      <c r="H670" s="159" t="s">
        <v>51</v>
      </c>
      <c r="I670" s="181">
        <v>135</v>
      </c>
      <c r="J670" s="15"/>
    </row>
    <row r="671" spans="1:10" x14ac:dyDescent="0.25">
      <c r="A671" s="65" t="str">
        <f t="shared" si="10"/>
        <v>Cohort 201542339Den HaagMan23 tot 65 jaarEritreaGeen inkomen, schoolgaand of overig</v>
      </c>
      <c r="B671" s="159" t="s">
        <v>16</v>
      </c>
      <c r="C671" s="166">
        <v>42339</v>
      </c>
      <c r="D671" s="159" t="s">
        <v>7</v>
      </c>
      <c r="E671" s="159" t="s">
        <v>28</v>
      </c>
      <c r="F671" s="159" t="s">
        <v>54</v>
      </c>
      <c r="G671" s="159" t="s">
        <v>24</v>
      </c>
      <c r="H671" s="159" t="s">
        <v>52</v>
      </c>
      <c r="I671" s="181">
        <v>0</v>
      </c>
      <c r="J671" s="15"/>
    </row>
    <row r="672" spans="1:10" x14ac:dyDescent="0.25">
      <c r="A672" s="65" t="str">
        <f t="shared" si="10"/>
        <v>Cohort 201542339Den HaagMan23 tot 65 jaarOverigTotaal</v>
      </c>
      <c r="B672" s="159" t="s">
        <v>16</v>
      </c>
      <c r="C672" s="166">
        <v>42339</v>
      </c>
      <c r="D672" s="159" t="s">
        <v>7</v>
      </c>
      <c r="E672" s="159" t="s">
        <v>28</v>
      </c>
      <c r="F672" s="159" t="s">
        <v>54</v>
      </c>
      <c r="G672" s="159" t="s">
        <v>25</v>
      </c>
      <c r="H672" s="159" t="s">
        <v>8</v>
      </c>
      <c r="I672" s="181">
        <v>60</v>
      </c>
      <c r="J672" s="15"/>
    </row>
    <row r="673" spans="1:10" x14ac:dyDescent="0.25">
      <c r="A673" s="65" t="str">
        <f t="shared" si="10"/>
        <v>Cohort 201542339Den HaagMan23 tot 65 jaarOverigWerknemer of zelfstandige</v>
      </c>
      <c r="B673" s="159" t="s">
        <v>16</v>
      </c>
      <c r="C673" s="166">
        <v>42339</v>
      </c>
      <c r="D673" s="159" t="s">
        <v>7</v>
      </c>
      <c r="E673" s="159" t="s">
        <v>28</v>
      </c>
      <c r="F673" s="159" t="s">
        <v>54</v>
      </c>
      <c r="G673" s="159" t="s">
        <v>25</v>
      </c>
      <c r="H673" s="159" t="s">
        <v>50</v>
      </c>
      <c r="I673" s="181">
        <v>0</v>
      </c>
      <c r="J673" s="15"/>
    </row>
    <row r="674" spans="1:10" x14ac:dyDescent="0.25">
      <c r="A674" s="65" t="str">
        <f t="shared" si="10"/>
        <v>Cohort 201542339Den HaagMan23 tot 65 jaarOverigBijstandsuitkering</v>
      </c>
      <c r="B674" s="159" t="s">
        <v>16</v>
      </c>
      <c r="C674" s="166">
        <v>42339</v>
      </c>
      <c r="D674" s="159" t="s">
        <v>7</v>
      </c>
      <c r="E674" s="159" t="s">
        <v>28</v>
      </c>
      <c r="F674" s="159" t="s">
        <v>54</v>
      </c>
      <c r="G674" s="159" t="s">
        <v>25</v>
      </c>
      <c r="H674" s="159" t="s">
        <v>51</v>
      </c>
      <c r="I674" s="181">
        <v>55</v>
      </c>
      <c r="J674" s="15"/>
    </row>
    <row r="675" spans="1:10" x14ac:dyDescent="0.25">
      <c r="A675" s="65" t="str">
        <f t="shared" si="10"/>
        <v>Cohort 201542339Den HaagMan23 tot 65 jaarOverigGeen inkomen, schoolgaand of overig</v>
      </c>
      <c r="B675" s="159" t="s">
        <v>16</v>
      </c>
      <c r="C675" s="166">
        <v>42339</v>
      </c>
      <c r="D675" s="159" t="s">
        <v>7</v>
      </c>
      <c r="E675" s="159" t="s">
        <v>28</v>
      </c>
      <c r="F675" s="159" t="s">
        <v>54</v>
      </c>
      <c r="G675" s="159" t="s">
        <v>25</v>
      </c>
      <c r="H675" s="159" t="s">
        <v>52</v>
      </c>
      <c r="I675" s="181">
        <v>0</v>
      </c>
      <c r="J675" s="15"/>
    </row>
    <row r="676" spans="1:10" x14ac:dyDescent="0.25">
      <c r="A676" s="65" t="str">
        <f t="shared" si="10"/>
        <v>Cohort 201542339Den HaagVrouwTotaalTotaalTotaal</v>
      </c>
      <c r="B676" s="159" t="s">
        <v>16</v>
      </c>
      <c r="C676" s="166">
        <v>42339</v>
      </c>
      <c r="D676" s="159" t="s">
        <v>7</v>
      </c>
      <c r="E676" s="159" t="s">
        <v>29</v>
      </c>
      <c r="F676" s="159" t="s">
        <v>8</v>
      </c>
      <c r="G676" s="159" t="s">
        <v>8</v>
      </c>
      <c r="H676" s="159" t="s">
        <v>8</v>
      </c>
      <c r="I676" s="181">
        <v>145</v>
      </c>
      <c r="J676" s="15"/>
    </row>
    <row r="677" spans="1:10" x14ac:dyDescent="0.25">
      <c r="A677" s="65" t="str">
        <f t="shared" si="10"/>
        <v>Cohort 201542339Den HaagVrouwTotaalTotaalWerknemer of zelfstandige</v>
      </c>
      <c r="B677" s="159" t="s">
        <v>16</v>
      </c>
      <c r="C677" s="166">
        <v>42339</v>
      </c>
      <c r="D677" s="159" t="s">
        <v>7</v>
      </c>
      <c r="E677" s="159" t="s">
        <v>29</v>
      </c>
      <c r="F677" s="159" t="s">
        <v>8</v>
      </c>
      <c r="G677" s="159" t="s">
        <v>8</v>
      </c>
      <c r="H677" s="159" t="s">
        <v>50</v>
      </c>
      <c r="I677" s="181">
        <v>0</v>
      </c>
      <c r="J677" s="15"/>
    </row>
    <row r="678" spans="1:10" x14ac:dyDescent="0.25">
      <c r="A678" s="65" t="str">
        <f t="shared" si="10"/>
        <v>Cohort 201542339Den HaagVrouwTotaalTotaalBijstandsuitkering</v>
      </c>
      <c r="B678" s="159" t="s">
        <v>16</v>
      </c>
      <c r="C678" s="166">
        <v>42339</v>
      </c>
      <c r="D678" s="159" t="s">
        <v>7</v>
      </c>
      <c r="E678" s="159" t="s">
        <v>29</v>
      </c>
      <c r="F678" s="159" t="s">
        <v>8</v>
      </c>
      <c r="G678" s="159" t="s">
        <v>8</v>
      </c>
      <c r="H678" s="159" t="s">
        <v>51</v>
      </c>
      <c r="I678" s="181">
        <v>140</v>
      </c>
      <c r="J678" s="15"/>
    </row>
    <row r="679" spans="1:10" x14ac:dyDescent="0.25">
      <c r="A679" s="65" t="str">
        <f t="shared" si="10"/>
        <v>Cohort 201542339Den HaagVrouwTotaalTotaalGeen inkomen, schoolgaand of overig</v>
      </c>
      <c r="B679" s="159" t="s">
        <v>16</v>
      </c>
      <c r="C679" s="166">
        <v>42339</v>
      </c>
      <c r="D679" s="159" t="s">
        <v>7</v>
      </c>
      <c r="E679" s="159" t="s">
        <v>29</v>
      </c>
      <c r="F679" s="159" t="s">
        <v>8</v>
      </c>
      <c r="G679" s="159" t="s">
        <v>8</v>
      </c>
      <c r="H679" s="159" t="s">
        <v>52</v>
      </c>
      <c r="I679" s="181">
        <v>5</v>
      </c>
      <c r="J679" s="15"/>
    </row>
    <row r="680" spans="1:10" x14ac:dyDescent="0.25">
      <c r="A680" s="65" t="str">
        <f t="shared" si="10"/>
        <v>Cohort 201542339Den HaagVrouwTotaalSyriëTotaal</v>
      </c>
      <c r="B680" s="159" t="s">
        <v>16</v>
      </c>
      <c r="C680" s="166">
        <v>42339</v>
      </c>
      <c r="D680" s="159" t="s">
        <v>7</v>
      </c>
      <c r="E680" s="159" t="s">
        <v>29</v>
      </c>
      <c r="F680" s="159" t="s">
        <v>8</v>
      </c>
      <c r="G680" s="159" t="s">
        <v>23</v>
      </c>
      <c r="H680" s="159" t="s">
        <v>8</v>
      </c>
      <c r="I680" s="181">
        <v>60</v>
      </c>
      <c r="J680" s="15"/>
    </row>
    <row r="681" spans="1:10" x14ac:dyDescent="0.25">
      <c r="A681" s="65" t="str">
        <f t="shared" si="10"/>
        <v>Cohort 201542339Den HaagVrouwTotaalSyriëWerknemer of zelfstandige</v>
      </c>
      <c r="B681" s="159" t="s">
        <v>16</v>
      </c>
      <c r="C681" s="166">
        <v>42339</v>
      </c>
      <c r="D681" s="159" t="s">
        <v>7</v>
      </c>
      <c r="E681" s="159" t="s">
        <v>29</v>
      </c>
      <c r="F681" s="159" t="s">
        <v>8</v>
      </c>
      <c r="G681" s="159" t="s">
        <v>23</v>
      </c>
      <c r="H681" s="159" t="s">
        <v>50</v>
      </c>
      <c r="I681" s="181">
        <v>0</v>
      </c>
      <c r="J681" s="15"/>
    </row>
    <row r="682" spans="1:10" x14ac:dyDescent="0.25">
      <c r="A682" s="65" t="str">
        <f t="shared" si="10"/>
        <v>Cohort 201542339Den HaagVrouwTotaalSyriëBijstandsuitkering</v>
      </c>
      <c r="B682" s="159" t="s">
        <v>16</v>
      </c>
      <c r="C682" s="166">
        <v>42339</v>
      </c>
      <c r="D682" s="159" t="s">
        <v>7</v>
      </c>
      <c r="E682" s="159" t="s">
        <v>29</v>
      </c>
      <c r="F682" s="159" t="s">
        <v>8</v>
      </c>
      <c r="G682" s="159" t="s">
        <v>23</v>
      </c>
      <c r="H682" s="159" t="s">
        <v>51</v>
      </c>
      <c r="I682" s="181">
        <v>60</v>
      </c>
      <c r="J682" s="15"/>
    </row>
    <row r="683" spans="1:10" x14ac:dyDescent="0.25">
      <c r="A683" s="65" t="str">
        <f t="shared" si="10"/>
        <v>Cohort 201542339Den HaagVrouwTotaalSyriëGeen inkomen, schoolgaand of overig</v>
      </c>
      <c r="B683" s="159" t="s">
        <v>16</v>
      </c>
      <c r="C683" s="166">
        <v>42339</v>
      </c>
      <c r="D683" s="159" t="s">
        <v>7</v>
      </c>
      <c r="E683" s="159" t="s">
        <v>29</v>
      </c>
      <c r="F683" s="159" t="s">
        <v>8</v>
      </c>
      <c r="G683" s="159" t="s">
        <v>23</v>
      </c>
      <c r="H683" s="159" t="s">
        <v>52</v>
      </c>
      <c r="I683" s="181">
        <v>5</v>
      </c>
      <c r="J683" s="15"/>
    </row>
    <row r="684" spans="1:10" x14ac:dyDescent="0.25">
      <c r="A684" s="65" t="str">
        <f t="shared" si="10"/>
        <v>Cohort 201542339Den HaagVrouwTotaalEritreaTotaal</v>
      </c>
      <c r="B684" s="159" t="s">
        <v>16</v>
      </c>
      <c r="C684" s="166">
        <v>42339</v>
      </c>
      <c r="D684" s="159" t="s">
        <v>7</v>
      </c>
      <c r="E684" s="159" t="s">
        <v>29</v>
      </c>
      <c r="F684" s="159" t="s">
        <v>8</v>
      </c>
      <c r="G684" s="159" t="s">
        <v>24</v>
      </c>
      <c r="H684" s="159" t="s">
        <v>8</v>
      </c>
      <c r="I684" s="181">
        <v>50</v>
      </c>
      <c r="J684" s="15"/>
    </row>
    <row r="685" spans="1:10" x14ac:dyDescent="0.25">
      <c r="A685" s="65" t="str">
        <f t="shared" si="10"/>
        <v>Cohort 201542339Den HaagVrouwTotaalEritreaWerknemer of zelfstandige</v>
      </c>
      <c r="B685" s="159" t="s">
        <v>16</v>
      </c>
      <c r="C685" s="166">
        <v>42339</v>
      </c>
      <c r="D685" s="159" t="s">
        <v>7</v>
      </c>
      <c r="E685" s="159" t="s">
        <v>29</v>
      </c>
      <c r="F685" s="159" t="s">
        <v>8</v>
      </c>
      <c r="G685" s="159" t="s">
        <v>24</v>
      </c>
      <c r="H685" s="159" t="s">
        <v>50</v>
      </c>
      <c r="I685" s="181">
        <v>0</v>
      </c>
      <c r="J685" s="15"/>
    </row>
    <row r="686" spans="1:10" x14ac:dyDescent="0.25">
      <c r="A686" s="65" t="str">
        <f t="shared" si="10"/>
        <v>Cohort 201542339Den HaagVrouwTotaalEritreaBijstandsuitkering</v>
      </c>
      <c r="B686" s="159" t="s">
        <v>16</v>
      </c>
      <c r="C686" s="166">
        <v>42339</v>
      </c>
      <c r="D686" s="159" t="s">
        <v>7</v>
      </c>
      <c r="E686" s="159" t="s">
        <v>29</v>
      </c>
      <c r="F686" s="159" t="s">
        <v>8</v>
      </c>
      <c r="G686" s="159" t="s">
        <v>24</v>
      </c>
      <c r="H686" s="159" t="s">
        <v>51</v>
      </c>
      <c r="I686" s="181">
        <v>50</v>
      </c>
      <c r="J686" s="15"/>
    </row>
    <row r="687" spans="1:10" x14ac:dyDescent="0.25">
      <c r="A687" s="65" t="str">
        <f t="shared" si="10"/>
        <v>Cohort 201542339Den HaagVrouwTotaalEritreaGeen inkomen, schoolgaand of overig</v>
      </c>
      <c r="B687" s="159" t="s">
        <v>16</v>
      </c>
      <c r="C687" s="166">
        <v>42339</v>
      </c>
      <c r="D687" s="159" t="s">
        <v>7</v>
      </c>
      <c r="E687" s="159" t="s">
        <v>29</v>
      </c>
      <c r="F687" s="159" t="s">
        <v>8</v>
      </c>
      <c r="G687" s="159" t="s">
        <v>24</v>
      </c>
      <c r="H687" s="159" t="s">
        <v>52</v>
      </c>
      <c r="I687" s="181">
        <v>0</v>
      </c>
      <c r="J687" s="15"/>
    </row>
    <row r="688" spans="1:10" x14ac:dyDescent="0.25">
      <c r="A688" s="65" t="str">
        <f t="shared" si="10"/>
        <v>Cohort 201542339Den HaagVrouwTotaalOverigTotaal</v>
      </c>
      <c r="B688" s="159" t="s">
        <v>16</v>
      </c>
      <c r="C688" s="166">
        <v>42339</v>
      </c>
      <c r="D688" s="159" t="s">
        <v>7</v>
      </c>
      <c r="E688" s="159" t="s">
        <v>29</v>
      </c>
      <c r="F688" s="159" t="s">
        <v>8</v>
      </c>
      <c r="G688" s="159" t="s">
        <v>25</v>
      </c>
      <c r="H688" s="159" t="s">
        <v>8</v>
      </c>
      <c r="I688" s="181">
        <v>40</v>
      </c>
      <c r="J688" s="15"/>
    </row>
    <row r="689" spans="1:10" x14ac:dyDescent="0.25">
      <c r="A689" s="65" t="str">
        <f t="shared" si="10"/>
        <v>Cohort 201542339Den HaagVrouwTotaalOverigWerknemer of zelfstandige</v>
      </c>
      <c r="B689" s="159" t="s">
        <v>16</v>
      </c>
      <c r="C689" s="166">
        <v>42339</v>
      </c>
      <c r="D689" s="159" t="s">
        <v>7</v>
      </c>
      <c r="E689" s="159" t="s">
        <v>29</v>
      </c>
      <c r="F689" s="159" t="s">
        <v>8</v>
      </c>
      <c r="G689" s="159" t="s">
        <v>25</v>
      </c>
      <c r="H689" s="159" t="s">
        <v>50</v>
      </c>
      <c r="I689" s="181">
        <v>0</v>
      </c>
      <c r="J689" s="15"/>
    </row>
    <row r="690" spans="1:10" x14ac:dyDescent="0.25">
      <c r="A690" s="65" t="str">
        <f t="shared" si="10"/>
        <v>Cohort 201542339Den HaagVrouwTotaalOverigBijstandsuitkering</v>
      </c>
      <c r="B690" s="159" t="s">
        <v>16</v>
      </c>
      <c r="C690" s="166">
        <v>42339</v>
      </c>
      <c r="D690" s="159" t="s">
        <v>7</v>
      </c>
      <c r="E690" s="159" t="s">
        <v>29</v>
      </c>
      <c r="F690" s="159" t="s">
        <v>8</v>
      </c>
      <c r="G690" s="159" t="s">
        <v>25</v>
      </c>
      <c r="H690" s="159" t="s">
        <v>51</v>
      </c>
      <c r="I690" s="181">
        <v>35</v>
      </c>
      <c r="J690" s="15"/>
    </row>
    <row r="691" spans="1:10" x14ac:dyDescent="0.25">
      <c r="A691" s="65" t="str">
        <f t="shared" si="10"/>
        <v>Cohort 201542339Den HaagVrouwTotaalOverigGeen inkomen, schoolgaand of overig</v>
      </c>
      <c r="B691" s="159" t="s">
        <v>16</v>
      </c>
      <c r="C691" s="166">
        <v>42339</v>
      </c>
      <c r="D691" s="159" t="s">
        <v>7</v>
      </c>
      <c r="E691" s="159" t="s">
        <v>29</v>
      </c>
      <c r="F691" s="159" t="s">
        <v>8</v>
      </c>
      <c r="G691" s="159" t="s">
        <v>25</v>
      </c>
      <c r="H691" s="159" t="s">
        <v>52</v>
      </c>
      <c r="I691" s="181">
        <v>0</v>
      </c>
      <c r="J691" s="15"/>
    </row>
    <row r="692" spans="1:10" x14ac:dyDescent="0.25">
      <c r="A692" s="65" t="str">
        <f t="shared" si="10"/>
        <v>Cohort 201542339Den HaagVrouw18 tot 23 jaarTotaalTotaal</v>
      </c>
      <c r="B692" s="159" t="s">
        <v>16</v>
      </c>
      <c r="C692" s="166">
        <v>42339</v>
      </c>
      <c r="D692" s="159" t="s">
        <v>7</v>
      </c>
      <c r="E692" s="159" t="s">
        <v>29</v>
      </c>
      <c r="F692" s="159" t="s">
        <v>53</v>
      </c>
      <c r="G692" s="159" t="s">
        <v>8</v>
      </c>
      <c r="H692" s="159" t="s">
        <v>8</v>
      </c>
      <c r="I692" s="181">
        <v>35</v>
      </c>
      <c r="J692" s="15"/>
    </row>
    <row r="693" spans="1:10" x14ac:dyDescent="0.25">
      <c r="A693" s="65" t="str">
        <f t="shared" si="10"/>
        <v>Cohort 201542339Den HaagVrouw18 tot 23 jaarTotaalWerknemer of zelfstandige</v>
      </c>
      <c r="B693" s="159" t="s">
        <v>16</v>
      </c>
      <c r="C693" s="166">
        <v>42339</v>
      </c>
      <c r="D693" s="159" t="s">
        <v>7</v>
      </c>
      <c r="E693" s="159" t="s">
        <v>29</v>
      </c>
      <c r="F693" s="159" t="s">
        <v>53</v>
      </c>
      <c r="G693" s="159" t="s">
        <v>8</v>
      </c>
      <c r="H693" s="159" t="s">
        <v>50</v>
      </c>
      <c r="I693" s="181">
        <v>0</v>
      </c>
      <c r="J693" s="15"/>
    </row>
    <row r="694" spans="1:10" x14ac:dyDescent="0.25">
      <c r="A694" s="65" t="str">
        <f t="shared" si="10"/>
        <v>Cohort 201542339Den HaagVrouw18 tot 23 jaarTotaalBijstandsuitkering</v>
      </c>
      <c r="B694" s="159" t="s">
        <v>16</v>
      </c>
      <c r="C694" s="166">
        <v>42339</v>
      </c>
      <c r="D694" s="159" t="s">
        <v>7</v>
      </c>
      <c r="E694" s="159" t="s">
        <v>29</v>
      </c>
      <c r="F694" s="159" t="s">
        <v>53</v>
      </c>
      <c r="G694" s="159" t="s">
        <v>8</v>
      </c>
      <c r="H694" s="159" t="s">
        <v>51</v>
      </c>
      <c r="I694" s="181">
        <v>35</v>
      </c>
      <c r="J694" s="15"/>
    </row>
    <row r="695" spans="1:10" x14ac:dyDescent="0.25">
      <c r="A695" s="65" t="str">
        <f t="shared" si="10"/>
        <v>Cohort 201542339Den HaagVrouw18 tot 23 jaarTotaalGeen inkomen, schoolgaand of overig</v>
      </c>
      <c r="B695" s="159" t="s">
        <v>16</v>
      </c>
      <c r="C695" s="166">
        <v>42339</v>
      </c>
      <c r="D695" s="159" t="s">
        <v>7</v>
      </c>
      <c r="E695" s="159" t="s">
        <v>29</v>
      </c>
      <c r="F695" s="159" t="s">
        <v>53</v>
      </c>
      <c r="G695" s="159" t="s">
        <v>8</v>
      </c>
      <c r="H695" s="159" t="s">
        <v>52</v>
      </c>
      <c r="I695" s="181">
        <v>0</v>
      </c>
      <c r="J695" s="15"/>
    </row>
    <row r="696" spans="1:10" x14ac:dyDescent="0.25">
      <c r="A696" s="65" t="str">
        <f t="shared" si="10"/>
        <v>Cohort 201542339Den HaagVrouw18 tot 23 jaarSyriëTotaal</v>
      </c>
      <c r="B696" s="159" t="s">
        <v>16</v>
      </c>
      <c r="C696" s="166">
        <v>42339</v>
      </c>
      <c r="D696" s="159" t="s">
        <v>7</v>
      </c>
      <c r="E696" s="159" t="s">
        <v>29</v>
      </c>
      <c r="F696" s="159" t="s">
        <v>53</v>
      </c>
      <c r="G696" s="159" t="s">
        <v>23</v>
      </c>
      <c r="H696" s="159" t="s">
        <v>8</v>
      </c>
      <c r="I696" s="181">
        <v>10</v>
      </c>
      <c r="J696" s="15"/>
    </row>
    <row r="697" spans="1:10" x14ac:dyDescent="0.25">
      <c r="A697" s="65" t="str">
        <f t="shared" si="10"/>
        <v>Cohort 201542339Den HaagVrouw18 tot 23 jaarSyriëWerknemer of zelfstandige</v>
      </c>
      <c r="B697" s="159" t="s">
        <v>16</v>
      </c>
      <c r="C697" s="166">
        <v>42339</v>
      </c>
      <c r="D697" s="159" t="s">
        <v>7</v>
      </c>
      <c r="E697" s="159" t="s">
        <v>29</v>
      </c>
      <c r="F697" s="159" t="s">
        <v>53</v>
      </c>
      <c r="G697" s="159" t="s">
        <v>23</v>
      </c>
      <c r="H697" s="159" t="s">
        <v>50</v>
      </c>
      <c r="I697" s="181">
        <v>0</v>
      </c>
      <c r="J697" s="15"/>
    </row>
    <row r="698" spans="1:10" x14ac:dyDescent="0.25">
      <c r="A698" s="65" t="str">
        <f t="shared" si="10"/>
        <v>Cohort 201542339Den HaagVrouw18 tot 23 jaarSyriëBijstandsuitkering</v>
      </c>
      <c r="B698" s="159" t="s">
        <v>16</v>
      </c>
      <c r="C698" s="166">
        <v>42339</v>
      </c>
      <c r="D698" s="159" t="s">
        <v>7</v>
      </c>
      <c r="E698" s="159" t="s">
        <v>29</v>
      </c>
      <c r="F698" s="159" t="s">
        <v>53</v>
      </c>
      <c r="G698" s="159" t="s">
        <v>23</v>
      </c>
      <c r="H698" s="159" t="s">
        <v>51</v>
      </c>
      <c r="I698" s="181">
        <v>10</v>
      </c>
      <c r="J698" s="15"/>
    </row>
    <row r="699" spans="1:10" x14ac:dyDescent="0.25">
      <c r="A699" s="65" t="str">
        <f t="shared" si="10"/>
        <v>Cohort 201542339Den HaagVrouw18 tot 23 jaarSyriëGeen inkomen, schoolgaand of overig</v>
      </c>
      <c r="B699" s="159" t="s">
        <v>16</v>
      </c>
      <c r="C699" s="166">
        <v>42339</v>
      </c>
      <c r="D699" s="159" t="s">
        <v>7</v>
      </c>
      <c r="E699" s="159" t="s">
        <v>29</v>
      </c>
      <c r="F699" s="159" t="s">
        <v>53</v>
      </c>
      <c r="G699" s="159" t="s">
        <v>23</v>
      </c>
      <c r="H699" s="159" t="s">
        <v>52</v>
      </c>
      <c r="I699" s="181">
        <v>0</v>
      </c>
      <c r="J699" s="15"/>
    </row>
    <row r="700" spans="1:10" x14ac:dyDescent="0.25">
      <c r="A700" s="65" t="str">
        <f t="shared" si="10"/>
        <v>Cohort 201542339Den HaagVrouw18 tot 23 jaarEritreaTotaal</v>
      </c>
      <c r="B700" s="159" t="s">
        <v>16</v>
      </c>
      <c r="C700" s="166">
        <v>42339</v>
      </c>
      <c r="D700" s="159" t="s">
        <v>7</v>
      </c>
      <c r="E700" s="159" t="s">
        <v>29</v>
      </c>
      <c r="F700" s="159" t="s">
        <v>53</v>
      </c>
      <c r="G700" s="159" t="s">
        <v>24</v>
      </c>
      <c r="H700" s="159" t="s">
        <v>8</v>
      </c>
      <c r="I700" s="181">
        <v>15</v>
      </c>
      <c r="J700" s="15"/>
    </row>
    <row r="701" spans="1:10" x14ac:dyDescent="0.25">
      <c r="A701" s="65" t="str">
        <f t="shared" si="10"/>
        <v>Cohort 201542339Den HaagVrouw18 tot 23 jaarEritreaWerknemer of zelfstandige</v>
      </c>
      <c r="B701" s="159" t="s">
        <v>16</v>
      </c>
      <c r="C701" s="166">
        <v>42339</v>
      </c>
      <c r="D701" s="159" t="s">
        <v>7</v>
      </c>
      <c r="E701" s="159" t="s">
        <v>29</v>
      </c>
      <c r="F701" s="159" t="s">
        <v>53</v>
      </c>
      <c r="G701" s="159" t="s">
        <v>24</v>
      </c>
      <c r="H701" s="159" t="s">
        <v>50</v>
      </c>
      <c r="I701" s="181">
        <v>0</v>
      </c>
      <c r="J701" s="15"/>
    </row>
    <row r="702" spans="1:10" x14ac:dyDescent="0.25">
      <c r="A702" s="65" t="str">
        <f t="shared" si="10"/>
        <v>Cohort 201542339Den HaagVrouw18 tot 23 jaarEritreaBijstandsuitkering</v>
      </c>
      <c r="B702" s="159" t="s">
        <v>16</v>
      </c>
      <c r="C702" s="166">
        <v>42339</v>
      </c>
      <c r="D702" s="159" t="s">
        <v>7</v>
      </c>
      <c r="E702" s="159" t="s">
        <v>29</v>
      </c>
      <c r="F702" s="159" t="s">
        <v>53</v>
      </c>
      <c r="G702" s="159" t="s">
        <v>24</v>
      </c>
      <c r="H702" s="159" t="s">
        <v>51</v>
      </c>
      <c r="I702" s="181">
        <v>15</v>
      </c>
      <c r="J702" s="15"/>
    </row>
    <row r="703" spans="1:10" x14ac:dyDescent="0.25">
      <c r="A703" s="65" t="str">
        <f t="shared" si="10"/>
        <v>Cohort 201542339Den HaagVrouw18 tot 23 jaarEritreaGeen inkomen, schoolgaand of overig</v>
      </c>
      <c r="B703" s="159" t="s">
        <v>16</v>
      </c>
      <c r="C703" s="166">
        <v>42339</v>
      </c>
      <c r="D703" s="159" t="s">
        <v>7</v>
      </c>
      <c r="E703" s="159" t="s">
        <v>29</v>
      </c>
      <c r="F703" s="159" t="s">
        <v>53</v>
      </c>
      <c r="G703" s="159" t="s">
        <v>24</v>
      </c>
      <c r="H703" s="159" t="s">
        <v>52</v>
      </c>
      <c r="I703" s="181">
        <v>0</v>
      </c>
      <c r="J703" s="15"/>
    </row>
    <row r="704" spans="1:10" x14ac:dyDescent="0.25">
      <c r="A704" s="65" t="str">
        <f t="shared" si="10"/>
        <v>Cohort 201542339Den HaagVrouw18 tot 23 jaarOverigTotaal</v>
      </c>
      <c r="B704" s="159" t="s">
        <v>16</v>
      </c>
      <c r="C704" s="166">
        <v>42339</v>
      </c>
      <c r="D704" s="159" t="s">
        <v>7</v>
      </c>
      <c r="E704" s="159" t="s">
        <v>29</v>
      </c>
      <c r="F704" s="159" t="s">
        <v>53</v>
      </c>
      <c r="G704" s="159" t="s">
        <v>25</v>
      </c>
      <c r="H704" s="159" t="s">
        <v>8</v>
      </c>
      <c r="I704" s="181">
        <v>5</v>
      </c>
      <c r="J704" s="15"/>
    </row>
    <row r="705" spans="1:10" x14ac:dyDescent="0.25">
      <c r="A705" s="65" t="str">
        <f t="shared" si="10"/>
        <v>Cohort 201542339Den HaagVrouw18 tot 23 jaarOverigWerknemer of zelfstandige</v>
      </c>
      <c r="B705" s="159" t="s">
        <v>16</v>
      </c>
      <c r="C705" s="166">
        <v>42339</v>
      </c>
      <c r="D705" s="159" t="s">
        <v>7</v>
      </c>
      <c r="E705" s="159" t="s">
        <v>29</v>
      </c>
      <c r="F705" s="159" t="s">
        <v>53</v>
      </c>
      <c r="G705" s="159" t="s">
        <v>25</v>
      </c>
      <c r="H705" s="159" t="s">
        <v>50</v>
      </c>
      <c r="I705" s="181">
        <v>0</v>
      </c>
      <c r="J705" s="15"/>
    </row>
    <row r="706" spans="1:10" x14ac:dyDescent="0.25">
      <c r="A706" s="65" t="str">
        <f t="shared" si="10"/>
        <v>Cohort 201542339Den HaagVrouw18 tot 23 jaarOverigBijstandsuitkering</v>
      </c>
      <c r="B706" s="159" t="s">
        <v>16</v>
      </c>
      <c r="C706" s="166">
        <v>42339</v>
      </c>
      <c r="D706" s="159" t="s">
        <v>7</v>
      </c>
      <c r="E706" s="159" t="s">
        <v>29</v>
      </c>
      <c r="F706" s="159" t="s">
        <v>53</v>
      </c>
      <c r="G706" s="159" t="s">
        <v>25</v>
      </c>
      <c r="H706" s="159" t="s">
        <v>51</v>
      </c>
      <c r="I706" s="181">
        <v>5</v>
      </c>
      <c r="J706" s="15"/>
    </row>
    <row r="707" spans="1:10" x14ac:dyDescent="0.25">
      <c r="A707" s="65" t="str">
        <f t="shared" si="10"/>
        <v>Cohort 201542339Den HaagVrouw18 tot 23 jaarOverigGeen inkomen, schoolgaand of overig</v>
      </c>
      <c r="B707" s="159" t="s">
        <v>16</v>
      </c>
      <c r="C707" s="166">
        <v>42339</v>
      </c>
      <c r="D707" s="159" t="s">
        <v>7</v>
      </c>
      <c r="E707" s="159" t="s">
        <v>29</v>
      </c>
      <c r="F707" s="159" t="s">
        <v>53</v>
      </c>
      <c r="G707" s="159" t="s">
        <v>25</v>
      </c>
      <c r="H707" s="159" t="s">
        <v>52</v>
      </c>
      <c r="I707" s="181">
        <v>0</v>
      </c>
      <c r="J707" s="15"/>
    </row>
    <row r="708" spans="1:10" x14ac:dyDescent="0.25">
      <c r="A708" s="65" t="str">
        <f t="shared" si="10"/>
        <v>Cohort 201542339Den HaagVrouw23 tot 65 jaarTotaalTotaal</v>
      </c>
      <c r="B708" s="159" t="s">
        <v>16</v>
      </c>
      <c r="C708" s="166">
        <v>42339</v>
      </c>
      <c r="D708" s="159" t="s">
        <v>7</v>
      </c>
      <c r="E708" s="159" t="s">
        <v>29</v>
      </c>
      <c r="F708" s="159" t="s">
        <v>54</v>
      </c>
      <c r="G708" s="159" t="s">
        <v>8</v>
      </c>
      <c r="H708" s="159" t="s">
        <v>8</v>
      </c>
      <c r="I708" s="181">
        <v>110</v>
      </c>
      <c r="J708" s="15"/>
    </row>
    <row r="709" spans="1:10" x14ac:dyDescent="0.25">
      <c r="A709" s="65" t="str">
        <f t="shared" ref="A709:A772" si="11">B709&amp;C709&amp;D709&amp;E709&amp;F709&amp;G709&amp;H709</f>
        <v>Cohort 201542339Den HaagVrouw23 tot 65 jaarTotaalWerknemer of zelfstandige</v>
      </c>
      <c r="B709" s="159" t="s">
        <v>16</v>
      </c>
      <c r="C709" s="166">
        <v>42339</v>
      </c>
      <c r="D709" s="159" t="s">
        <v>7</v>
      </c>
      <c r="E709" s="159" t="s">
        <v>29</v>
      </c>
      <c r="F709" s="159" t="s">
        <v>54</v>
      </c>
      <c r="G709" s="159" t="s">
        <v>8</v>
      </c>
      <c r="H709" s="159" t="s">
        <v>50</v>
      </c>
      <c r="I709" s="181">
        <v>0</v>
      </c>
      <c r="J709" s="15"/>
    </row>
    <row r="710" spans="1:10" x14ac:dyDescent="0.25">
      <c r="A710" s="65" t="str">
        <f t="shared" si="11"/>
        <v>Cohort 201542339Den HaagVrouw23 tot 65 jaarTotaalBijstandsuitkering</v>
      </c>
      <c r="B710" s="159" t="s">
        <v>16</v>
      </c>
      <c r="C710" s="166">
        <v>42339</v>
      </c>
      <c r="D710" s="159" t="s">
        <v>7</v>
      </c>
      <c r="E710" s="159" t="s">
        <v>29</v>
      </c>
      <c r="F710" s="159" t="s">
        <v>54</v>
      </c>
      <c r="G710" s="159" t="s">
        <v>8</v>
      </c>
      <c r="H710" s="159" t="s">
        <v>51</v>
      </c>
      <c r="I710" s="181">
        <v>110</v>
      </c>
      <c r="J710" s="15"/>
    </row>
    <row r="711" spans="1:10" x14ac:dyDescent="0.25">
      <c r="A711" s="65" t="str">
        <f t="shared" si="11"/>
        <v>Cohort 201542339Den HaagVrouw23 tot 65 jaarTotaalGeen inkomen, schoolgaand of overig</v>
      </c>
      <c r="B711" s="159" t="s">
        <v>16</v>
      </c>
      <c r="C711" s="166">
        <v>42339</v>
      </c>
      <c r="D711" s="159" t="s">
        <v>7</v>
      </c>
      <c r="E711" s="159" t="s">
        <v>29</v>
      </c>
      <c r="F711" s="159" t="s">
        <v>54</v>
      </c>
      <c r="G711" s="159" t="s">
        <v>8</v>
      </c>
      <c r="H711" s="159" t="s">
        <v>52</v>
      </c>
      <c r="I711" s="181">
        <v>5</v>
      </c>
      <c r="J711" s="15"/>
    </row>
    <row r="712" spans="1:10" x14ac:dyDescent="0.25">
      <c r="A712" s="65" t="str">
        <f t="shared" si="11"/>
        <v>Cohort 201542339Den HaagVrouw23 tot 65 jaarSyriëTotaal</v>
      </c>
      <c r="B712" s="159" t="s">
        <v>16</v>
      </c>
      <c r="C712" s="166">
        <v>42339</v>
      </c>
      <c r="D712" s="159" t="s">
        <v>7</v>
      </c>
      <c r="E712" s="159" t="s">
        <v>29</v>
      </c>
      <c r="F712" s="159" t="s">
        <v>54</v>
      </c>
      <c r="G712" s="159" t="s">
        <v>23</v>
      </c>
      <c r="H712" s="159" t="s">
        <v>8</v>
      </c>
      <c r="I712" s="181">
        <v>50</v>
      </c>
      <c r="J712" s="15"/>
    </row>
    <row r="713" spans="1:10" x14ac:dyDescent="0.25">
      <c r="A713" s="65" t="str">
        <f t="shared" si="11"/>
        <v>Cohort 201542339Den HaagVrouw23 tot 65 jaarSyriëWerknemer of zelfstandige</v>
      </c>
      <c r="B713" s="159" t="s">
        <v>16</v>
      </c>
      <c r="C713" s="166">
        <v>42339</v>
      </c>
      <c r="D713" s="159" t="s">
        <v>7</v>
      </c>
      <c r="E713" s="159" t="s">
        <v>29</v>
      </c>
      <c r="F713" s="159" t="s">
        <v>54</v>
      </c>
      <c r="G713" s="159" t="s">
        <v>23</v>
      </c>
      <c r="H713" s="159" t="s">
        <v>50</v>
      </c>
      <c r="I713" s="181">
        <v>0</v>
      </c>
      <c r="J713" s="15"/>
    </row>
    <row r="714" spans="1:10" x14ac:dyDescent="0.25">
      <c r="A714" s="65" t="str">
        <f t="shared" si="11"/>
        <v>Cohort 201542339Den HaagVrouw23 tot 65 jaarSyriëBijstandsuitkering</v>
      </c>
      <c r="B714" s="159" t="s">
        <v>16</v>
      </c>
      <c r="C714" s="166">
        <v>42339</v>
      </c>
      <c r="D714" s="159" t="s">
        <v>7</v>
      </c>
      <c r="E714" s="159" t="s">
        <v>29</v>
      </c>
      <c r="F714" s="159" t="s">
        <v>54</v>
      </c>
      <c r="G714" s="159" t="s">
        <v>23</v>
      </c>
      <c r="H714" s="159" t="s">
        <v>51</v>
      </c>
      <c r="I714" s="181">
        <v>45</v>
      </c>
      <c r="J714" s="15"/>
    </row>
    <row r="715" spans="1:10" x14ac:dyDescent="0.25">
      <c r="A715" s="65" t="str">
        <f t="shared" si="11"/>
        <v>Cohort 201542339Den HaagVrouw23 tot 65 jaarSyriëGeen inkomen, schoolgaand of overig</v>
      </c>
      <c r="B715" s="159" t="s">
        <v>16</v>
      </c>
      <c r="C715" s="166">
        <v>42339</v>
      </c>
      <c r="D715" s="159" t="s">
        <v>7</v>
      </c>
      <c r="E715" s="159" t="s">
        <v>29</v>
      </c>
      <c r="F715" s="159" t="s">
        <v>54</v>
      </c>
      <c r="G715" s="159" t="s">
        <v>23</v>
      </c>
      <c r="H715" s="159" t="s">
        <v>52</v>
      </c>
      <c r="I715" s="181">
        <v>0</v>
      </c>
      <c r="J715" s="15"/>
    </row>
    <row r="716" spans="1:10" x14ac:dyDescent="0.25">
      <c r="A716" s="65" t="str">
        <f t="shared" si="11"/>
        <v>Cohort 201542339Den HaagVrouw23 tot 65 jaarEritreaTotaal</v>
      </c>
      <c r="B716" s="159" t="s">
        <v>16</v>
      </c>
      <c r="C716" s="166">
        <v>42339</v>
      </c>
      <c r="D716" s="159" t="s">
        <v>7</v>
      </c>
      <c r="E716" s="159" t="s">
        <v>29</v>
      </c>
      <c r="F716" s="159" t="s">
        <v>54</v>
      </c>
      <c r="G716" s="159" t="s">
        <v>24</v>
      </c>
      <c r="H716" s="159" t="s">
        <v>8</v>
      </c>
      <c r="I716" s="181">
        <v>30</v>
      </c>
      <c r="J716" s="15"/>
    </row>
    <row r="717" spans="1:10" x14ac:dyDescent="0.25">
      <c r="A717" s="65" t="str">
        <f t="shared" si="11"/>
        <v>Cohort 201542339Den HaagVrouw23 tot 65 jaarEritreaWerknemer of zelfstandige</v>
      </c>
      <c r="B717" s="159" t="s">
        <v>16</v>
      </c>
      <c r="C717" s="166">
        <v>42339</v>
      </c>
      <c r="D717" s="159" t="s">
        <v>7</v>
      </c>
      <c r="E717" s="159" t="s">
        <v>29</v>
      </c>
      <c r="F717" s="159" t="s">
        <v>54</v>
      </c>
      <c r="G717" s="159" t="s">
        <v>24</v>
      </c>
      <c r="H717" s="159" t="s">
        <v>50</v>
      </c>
      <c r="I717" s="181">
        <v>0</v>
      </c>
      <c r="J717" s="15"/>
    </row>
    <row r="718" spans="1:10" x14ac:dyDescent="0.25">
      <c r="A718" s="65" t="str">
        <f t="shared" si="11"/>
        <v>Cohort 201542339Den HaagVrouw23 tot 65 jaarEritreaBijstandsuitkering</v>
      </c>
      <c r="B718" s="159" t="s">
        <v>16</v>
      </c>
      <c r="C718" s="166">
        <v>42339</v>
      </c>
      <c r="D718" s="159" t="s">
        <v>7</v>
      </c>
      <c r="E718" s="159" t="s">
        <v>29</v>
      </c>
      <c r="F718" s="159" t="s">
        <v>54</v>
      </c>
      <c r="G718" s="159" t="s">
        <v>24</v>
      </c>
      <c r="H718" s="159" t="s">
        <v>51</v>
      </c>
      <c r="I718" s="181">
        <v>30</v>
      </c>
      <c r="J718" s="15"/>
    </row>
    <row r="719" spans="1:10" x14ac:dyDescent="0.25">
      <c r="A719" s="65" t="str">
        <f t="shared" si="11"/>
        <v>Cohort 201542339Den HaagVrouw23 tot 65 jaarEritreaGeen inkomen, schoolgaand of overig</v>
      </c>
      <c r="B719" s="159" t="s">
        <v>16</v>
      </c>
      <c r="C719" s="166">
        <v>42339</v>
      </c>
      <c r="D719" s="159" t="s">
        <v>7</v>
      </c>
      <c r="E719" s="159" t="s">
        <v>29</v>
      </c>
      <c r="F719" s="159" t="s">
        <v>54</v>
      </c>
      <c r="G719" s="159" t="s">
        <v>24</v>
      </c>
      <c r="H719" s="159" t="s">
        <v>52</v>
      </c>
      <c r="I719" s="181">
        <v>0</v>
      </c>
      <c r="J719" s="15"/>
    </row>
    <row r="720" spans="1:10" x14ac:dyDescent="0.25">
      <c r="A720" s="65" t="str">
        <f t="shared" si="11"/>
        <v>Cohort 201542339Den HaagVrouw23 tot 65 jaarOverigTotaal</v>
      </c>
      <c r="B720" s="159" t="s">
        <v>16</v>
      </c>
      <c r="C720" s="166">
        <v>42339</v>
      </c>
      <c r="D720" s="159" t="s">
        <v>7</v>
      </c>
      <c r="E720" s="159" t="s">
        <v>29</v>
      </c>
      <c r="F720" s="159" t="s">
        <v>54</v>
      </c>
      <c r="G720" s="159" t="s">
        <v>25</v>
      </c>
      <c r="H720" s="159" t="s">
        <v>8</v>
      </c>
      <c r="I720" s="181">
        <v>30</v>
      </c>
      <c r="J720" s="15"/>
    </row>
    <row r="721" spans="1:10" x14ac:dyDescent="0.25">
      <c r="A721" s="65" t="str">
        <f t="shared" si="11"/>
        <v>Cohort 201542339Den HaagVrouw23 tot 65 jaarOverigWerknemer of zelfstandige</v>
      </c>
      <c r="B721" s="159" t="s">
        <v>16</v>
      </c>
      <c r="C721" s="166">
        <v>42339</v>
      </c>
      <c r="D721" s="159" t="s">
        <v>7</v>
      </c>
      <c r="E721" s="159" t="s">
        <v>29</v>
      </c>
      <c r="F721" s="159" t="s">
        <v>54</v>
      </c>
      <c r="G721" s="159" t="s">
        <v>25</v>
      </c>
      <c r="H721" s="159" t="s">
        <v>50</v>
      </c>
      <c r="I721" s="181">
        <v>0</v>
      </c>
      <c r="J721" s="15"/>
    </row>
    <row r="722" spans="1:10" x14ac:dyDescent="0.25">
      <c r="A722" s="65" t="str">
        <f t="shared" si="11"/>
        <v>Cohort 201542339Den HaagVrouw23 tot 65 jaarOverigBijstandsuitkering</v>
      </c>
      <c r="B722" s="159" t="s">
        <v>16</v>
      </c>
      <c r="C722" s="166">
        <v>42339</v>
      </c>
      <c r="D722" s="159" t="s">
        <v>7</v>
      </c>
      <c r="E722" s="159" t="s">
        <v>29</v>
      </c>
      <c r="F722" s="159" t="s">
        <v>54</v>
      </c>
      <c r="G722" s="159" t="s">
        <v>25</v>
      </c>
      <c r="H722" s="159" t="s">
        <v>51</v>
      </c>
      <c r="I722" s="181">
        <v>30</v>
      </c>
      <c r="J722" s="15"/>
    </row>
    <row r="723" spans="1:10" x14ac:dyDescent="0.25">
      <c r="A723" s="65" t="str">
        <f t="shared" si="11"/>
        <v>Cohort 201542339Den HaagVrouw23 tot 65 jaarOverigGeen inkomen, schoolgaand of overig</v>
      </c>
      <c r="B723" s="159" t="s">
        <v>16</v>
      </c>
      <c r="C723" s="166">
        <v>42339</v>
      </c>
      <c r="D723" s="159" t="s">
        <v>7</v>
      </c>
      <c r="E723" s="159" t="s">
        <v>29</v>
      </c>
      <c r="F723" s="159" t="s">
        <v>54</v>
      </c>
      <c r="G723" s="159" t="s">
        <v>25</v>
      </c>
      <c r="H723" s="159" t="s">
        <v>52</v>
      </c>
      <c r="I723" s="181">
        <v>0</v>
      </c>
      <c r="J723" s="15"/>
    </row>
    <row r="724" spans="1:10" x14ac:dyDescent="0.25">
      <c r="A724" s="65" t="str">
        <f t="shared" si="11"/>
        <v>Cohort 201542339G4 (exclusief Den Haag)TotaalTotaalTotaalTotaal</v>
      </c>
      <c r="B724" s="159" t="s">
        <v>16</v>
      </c>
      <c r="C724" s="166">
        <v>42339</v>
      </c>
      <c r="D724" s="159" t="s">
        <v>15</v>
      </c>
      <c r="E724" s="159" t="s">
        <v>8</v>
      </c>
      <c r="F724" s="159" t="s">
        <v>8</v>
      </c>
      <c r="G724" s="159" t="s">
        <v>8</v>
      </c>
      <c r="H724" s="159" t="s">
        <v>8</v>
      </c>
      <c r="I724" s="181">
        <v>1675</v>
      </c>
      <c r="J724" s="15"/>
    </row>
    <row r="725" spans="1:10" x14ac:dyDescent="0.25">
      <c r="A725" s="65" t="str">
        <f t="shared" si="11"/>
        <v>Cohort 201542339G4 (exclusief Den Haag)TotaalTotaalTotaalWerknemer of zelfstandige</v>
      </c>
      <c r="B725" s="159" t="s">
        <v>16</v>
      </c>
      <c r="C725" s="166">
        <v>42339</v>
      </c>
      <c r="D725" s="159" t="s">
        <v>15</v>
      </c>
      <c r="E725" s="159" t="s">
        <v>8</v>
      </c>
      <c r="F725" s="159" t="s">
        <v>8</v>
      </c>
      <c r="G725" s="159" t="s">
        <v>8</v>
      </c>
      <c r="H725" s="159" t="s">
        <v>50</v>
      </c>
      <c r="I725" s="181">
        <v>20</v>
      </c>
      <c r="J725" s="15"/>
    </row>
    <row r="726" spans="1:10" x14ac:dyDescent="0.25">
      <c r="A726" s="65" t="str">
        <f t="shared" si="11"/>
        <v>Cohort 201542339G4 (exclusief Den Haag)TotaalTotaalTotaalBijstandsuitkering</v>
      </c>
      <c r="B726" s="159" t="s">
        <v>16</v>
      </c>
      <c r="C726" s="166">
        <v>42339</v>
      </c>
      <c r="D726" s="159" t="s">
        <v>15</v>
      </c>
      <c r="E726" s="159" t="s">
        <v>8</v>
      </c>
      <c r="F726" s="159" t="s">
        <v>8</v>
      </c>
      <c r="G726" s="159" t="s">
        <v>8</v>
      </c>
      <c r="H726" s="159" t="s">
        <v>51</v>
      </c>
      <c r="I726" s="181">
        <v>1600</v>
      </c>
      <c r="J726" s="15"/>
    </row>
    <row r="727" spans="1:10" x14ac:dyDescent="0.25">
      <c r="A727" s="65" t="str">
        <f t="shared" si="11"/>
        <v>Cohort 201542339G4 (exclusief Den Haag)TotaalTotaalTotaalGeen inkomen, schoolgaand of overig</v>
      </c>
      <c r="B727" s="159" t="s">
        <v>16</v>
      </c>
      <c r="C727" s="166">
        <v>42339</v>
      </c>
      <c r="D727" s="159" t="s">
        <v>15</v>
      </c>
      <c r="E727" s="159" t="s">
        <v>8</v>
      </c>
      <c r="F727" s="159" t="s">
        <v>8</v>
      </c>
      <c r="G727" s="159" t="s">
        <v>8</v>
      </c>
      <c r="H727" s="159" t="s">
        <v>52</v>
      </c>
      <c r="I727" s="181">
        <v>55</v>
      </c>
      <c r="J727" s="15"/>
    </row>
    <row r="728" spans="1:10" x14ac:dyDescent="0.25">
      <c r="A728" s="65" t="str">
        <f t="shared" si="11"/>
        <v>Cohort 201542339G4 (exclusief Den Haag)TotaalTotaalSyriëTotaal</v>
      </c>
      <c r="B728" s="159" t="s">
        <v>16</v>
      </c>
      <c r="C728" s="166">
        <v>42339</v>
      </c>
      <c r="D728" s="159" t="s">
        <v>15</v>
      </c>
      <c r="E728" s="159" t="s">
        <v>8</v>
      </c>
      <c r="F728" s="159" t="s">
        <v>8</v>
      </c>
      <c r="G728" s="159" t="s">
        <v>23</v>
      </c>
      <c r="H728" s="159" t="s">
        <v>8</v>
      </c>
      <c r="I728" s="181">
        <v>920</v>
      </c>
      <c r="J728" s="15"/>
    </row>
    <row r="729" spans="1:10" x14ac:dyDescent="0.25">
      <c r="A729" s="65" t="str">
        <f t="shared" si="11"/>
        <v>Cohort 201542339G4 (exclusief Den Haag)TotaalTotaalSyriëWerknemer of zelfstandige</v>
      </c>
      <c r="B729" s="159" t="s">
        <v>16</v>
      </c>
      <c r="C729" s="166">
        <v>42339</v>
      </c>
      <c r="D729" s="159" t="s">
        <v>15</v>
      </c>
      <c r="E729" s="159" t="s">
        <v>8</v>
      </c>
      <c r="F729" s="159" t="s">
        <v>8</v>
      </c>
      <c r="G729" s="159" t="s">
        <v>23</v>
      </c>
      <c r="H729" s="159" t="s">
        <v>50</v>
      </c>
      <c r="I729" s="181">
        <v>5</v>
      </c>
      <c r="J729" s="15"/>
    </row>
    <row r="730" spans="1:10" x14ac:dyDescent="0.25">
      <c r="A730" s="65" t="str">
        <f t="shared" si="11"/>
        <v>Cohort 201542339G4 (exclusief Den Haag)TotaalTotaalSyriëBijstandsuitkering</v>
      </c>
      <c r="B730" s="159" t="s">
        <v>16</v>
      </c>
      <c r="C730" s="166">
        <v>42339</v>
      </c>
      <c r="D730" s="159" t="s">
        <v>15</v>
      </c>
      <c r="E730" s="159" t="s">
        <v>8</v>
      </c>
      <c r="F730" s="159" t="s">
        <v>8</v>
      </c>
      <c r="G730" s="159" t="s">
        <v>23</v>
      </c>
      <c r="H730" s="159" t="s">
        <v>51</v>
      </c>
      <c r="I730" s="181">
        <v>900</v>
      </c>
      <c r="J730" s="15"/>
    </row>
    <row r="731" spans="1:10" x14ac:dyDescent="0.25">
      <c r="A731" s="65" t="str">
        <f t="shared" si="11"/>
        <v>Cohort 201542339G4 (exclusief Den Haag)TotaalTotaalSyriëGeen inkomen, schoolgaand of overig</v>
      </c>
      <c r="B731" s="159" t="s">
        <v>16</v>
      </c>
      <c r="C731" s="166">
        <v>42339</v>
      </c>
      <c r="D731" s="159" t="s">
        <v>15</v>
      </c>
      <c r="E731" s="159" t="s">
        <v>8</v>
      </c>
      <c r="F731" s="159" t="s">
        <v>8</v>
      </c>
      <c r="G731" s="159" t="s">
        <v>23</v>
      </c>
      <c r="H731" s="159" t="s">
        <v>52</v>
      </c>
      <c r="I731" s="181">
        <v>15</v>
      </c>
      <c r="J731" s="15"/>
    </row>
    <row r="732" spans="1:10" x14ac:dyDescent="0.25">
      <c r="A732" s="65" t="str">
        <f t="shared" si="11"/>
        <v>Cohort 201542339G4 (exclusief Den Haag)TotaalTotaalEritreaTotaal</v>
      </c>
      <c r="B732" s="159" t="s">
        <v>16</v>
      </c>
      <c r="C732" s="166">
        <v>42339</v>
      </c>
      <c r="D732" s="159" t="s">
        <v>15</v>
      </c>
      <c r="E732" s="159" t="s">
        <v>8</v>
      </c>
      <c r="F732" s="159" t="s">
        <v>8</v>
      </c>
      <c r="G732" s="159" t="s">
        <v>24</v>
      </c>
      <c r="H732" s="159" t="s">
        <v>8</v>
      </c>
      <c r="I732" s="181">
        <v>320</v>
      </c>
      <c r="J732" s="15"/>
    </row>
    <row r="733" spans="1:10" x14ac:dyDescent="0.25">
      <c r="A733" s="65" t="str">
        <f t="shared" si="11"/>
        <v>Cohort 201542339G4 (exclusief Den Haag)TotaalTotaalEritreaWerknemer of zelfstandige</v>
      </c>
      <c r="B733" s="159" t="s">
        <v>16</v>
      </c>
      <c r="C733" s="166">
        <v>42339</v>
      </c>
      <c r="D733" s="159" t="s">
        <v>15</v>
      </c>
      <c r="E733" s="159" t="s">
        <v>8</v>
      </c>
      <c r="F733" s="159" t="s">
        <v>8</v>
      </c>
      <c r="G733" s="159" t="s">
        <v>24</v>
      </c>
      <c r="H733" s="159" t="s">
        <v>50</v>
      </c>
      <c r="I733" s="181">
        <v>0</v>
      </c>
      <c r="J733" s="15"/>
    </row>
    <row r="734" spans="1:10" x14ac:dyDescent="0.25">
      <c r="A734" s="65" t="str">
        <f t="shared" si="11"/>
        <v>Cohort 201542339G4 (exclusief Den Haag)TotaalTotaalEritreaBijstandsuitkering</v>
      </c>
      <c r="B734" s="159" t="s">
        <v>16</v>
      </c>
      <c r="C734" s="166">
        <v>42339</v>
      </c>
      <c r="D734" s="159" t="s">
        <v>15</v>
      </c>
      <c r="E734" s="159" t="s">
        <v>8</v>
      </c>
      <c r="F734" s="159" t="s">
        <v>8</v>
      </c>
      <c r="G734" s="159" t="s">
        <v>24</v>
      </c>
      <c r="H734" s="159" t="s">
        <v>51</v>
      </c>
      <c r="I734" s="181">
        <v>315</v>
      </c>
      <c r="J734" s="15"/>
    </row>
    <row r="735" spans="1:10" x14ac:dyDescent="0.25">
      <c r="A735" s="65" t="str">
        <f t="shared" si="11"/>
        <v>Cohort 201542339G4 (exclusief Den Haag)TotaalTotaalEritreaGeen inkomen, schoolgaand of overig</v>
      </c>
      <c r="B735" s="159" t="s">
        <v>16</v>
      </c>
      <c r="C735" s="166">
        <v>42339</v>
      </c>
      <c r="D735" s="159" t="s">
        <v>15</v>
      </c>
      <c r="E735" s="159" t="s">
        <v>8</v>
      </c>
      <c r="F735" s="159" t="s">
        <v>8</v>
      </c>
      <c r="G735" s="159" t="s">
        <v>24</v>
      </c>
      <c r="H735" s="159" t="s">
        <v>52</v>
      </c>
      <c r="I735" s="181">
        <v>5</v>
      </c>
      <c r="J735" s="15"/>
    </row>
    <row r="736" spans="1:10" x14ac:dyDescent="0.25">
      <c r="A736" s="65" t="str">
        <f t="shared" si="11"/>
        <v>Cohort 201542339G4 (exclusief Den Haag)TotaalTotaalOverigTotaal</v>
      </c>
      <c r="B736" s="159" t="s">
        <v>16</v>
      </c>
      <c r="C736" s="166">
        <v>42339</v>
      </c>
      <c r="D736" s="159" t="s">
        <v>15</v>
      </c>
      <c r="E736" s="159" t="s">
        <v>8</v>
      </c>
      <c r="F736" s="159" t="s">
        <v>8</v>
      </c>
      <c r="G736" s="159" t="s">
        <v>25</v>
      </c>
      <c r="H736" s="159" t="s">
        <v>8</v>
      </c>
      <c r="I736" s="181">
        <v>430</v>
      </c>
      <c r="J736" s="15"/>
    </row>
    <row r="737" spans="1:10" x14ac:dyDescent="0.25">
      <c r="A737" s="65" t="str">
        <f t="shared" si="11"/>
        <v>Cohort 201542339G4 (exclusief Den Haag)TotaalTotaalOverigWerknemer of zelfstandige</v>
      </c>
      <c r="B737" s="159" t="s">
        <v>16</v>
      </c>
      <c r="C737" s="166">
        <v>42339</v>
      </c>
      <c r="D737" s="159" t="s">
        <v>15</v>
      </c>
      <c r="E737" s="159" t="s">
        <v>8</v>
      </c>
      <c r="F737" s="159" t="s">
        <v>8</v>
      </c>
      <c r="G737" s="159" t="s">
        <v>25</v>
      </c>
      <c r="H737" s="159" t="s">
        <v>50</v>
      </c>
      <c r="I737" s="181">
        <v>20</v>
      </c>
      <c r="J737" s="15"/>
    </row>
    <row r="738" spans="1:10" x14ac:dyDescent="0.25">
      <c r="A738" s="65" t="str">
        <f t="shared" si="11"/>
        <v>Cohort 201542339G4 (exclusief Den Haag)TotaalTotaalOverigBijstandsuitkering</v>
      </c>
      <c r="B738" s="159" t="s">
        <v>16</v>
      </c>
      <c r="C738" s="166">
        <v>42339</v>
      </c>
      <c r="D738" s="159" t="s">
        <v>15</v>
      </c>
      <c r="E738" s="159" t="s">
        <v>8</v>
      </c>
      <c r="F738" s="159" t="s">
        <v>8</v>
      </c>
      <c r="G738" s="159" t="s">
        <v>25</v>
      </c>
      <c r="H738" s="159" t="s">
        <v>51</v>
      </c>
      <c r="I738" s="181">
        <v>380</v>
      </c>
      <c r="J738" s="15"/>
    </row>
    <row r="739" spans="1:10" x14ac:dyDescent="0.25">
      <c r="A739" s="65" t="str">
        <f t="shared" si="11"/>
        <v>Cohort 201542339G4 (exclusief Den Haag)TotaalTotaalOverigGeen inkomen, schoolgaand of overig</v>
      </c>
      <c r="B739" s="159" t="s">
        <v>16</v>
      </c>
      <c r="C739" s="166">
        <v>42339</v>
      </c>
      <c r="D739" s="159" t="s">
        <v>15</v>
      </c>
      <c r="E739" s="159" t="s">
        <v>8</v>
      </c>
      <c r="F739" s="159" t="s">
        <v>8</v>
      </c>
      <c r="G739" s="159" t="s">
        <v>25</v>
      </c>
      <c r="H739" s="159" t="s">
        <v>52</v>
      </c>
      <c r="I739" s="181">
        <v>35</v>
      </c>
      <c r="J739" s="15"/>
    </row>
    <row r="740" spans="1:10" x14ac:dyDescent="0.25">
      <c r="A740" s="65" t="str">
        <f t="shared" si="11"/>
        <v>Cohort 201542339G4 (exclusief Den Haag)Totaal18 tot 23 jaarTotaalTotaal</v>
      </c>
      <c r="B740" s="159" t="s">
        <v>16</v>
      </c>
      <c r="C740" s="166">
        <v>42339</v>
      </c>
      <c r="D740" s="159" t="s">
        <v>15</v>
      </c>
      <c r="E740" s="159" t="s">
        <v>8</v>
      </c>
      <c r="F740" s="159" t="s">
        <v>53</v>
      </c>
      <c r="G740" s="159" t="s">
        <v>8</v>
      </c>
      <c r="H740" s="159" t="s">
        <v>8</v>
      </c>
      <c r="I740" s="181">
        <v>230</v>
      </c>
      <c r="J740" s="15"/>
    </row>
    <row r="741" spans="1:10" x14ac:dyDescent="0.25">
      <c r="A741" s="65" t="str">
        <f t="shared" si="11"/>
        <v>Cohort 201542339G4 (exclusief Den Haag)Totaal18 tot 23 jaarTotaalWerknemer of zelfstandige</v>
      </c>
      <c r="B741" s="159" t="s">
        <v>16</v>
      </c>
      <c r="C741" s="166">
        <v>42339</v>
      </c>
      <c r="D741" s="159" t="s">
        <v>15</v>
      </c>
      <c r="E741" s="159" t="s">
        <v>8</v>
      </c>
      <c r="F741" s="159" t="s">
        <v>53</v>
      </c>
      <c r="G741" s="159" t="s">
        <v>8</v>
      </c>
      <c r="H741" s="159" t="s">
        <v>50</v>
      </c>
      <c r="I741" s="181">
        <v>5</v>
      </c>
      <c r="J741" s="15"/>
    </row>
    <row r="742" spans="1:10" x14ac:dyDescent="0.25">
      <c r="A742" s="65" t="str">
        <f t="shared" si="11"/>
        <v>Cohort 201542339G4 (exclusief Den Haag)Totaal18 tot 23 jaarTotaalBijstandsuitkering</v>
      </c>
      <c r="B742" s="159" t="s">
        <v>16</v>
      </c>
      <c r="C742" s="166">
        <v>42339</v>
      </c>
      <c r="D742" s="159" t="s">
        <v>15</v>
      </c>
      <c r="E742" s="159" t="s">
        <v>8</v>
      </c>
      <c r="F742" s="159" t="s">
        <v>53</v>
      </c>
      <c r="G742" s="159" t="s">
        <v>8</v>
      </c>
      <c r="H742" s="159" t="s">
        <v>51</v>
      </c>
      <c r="I742" s="181">
        <v>205</v>
      </c>
      <c r="J742" s="15"/>
    </row>
    <row r="743" spans="1:10" x14ac:dyDescent="0.25">
      <c r="A743" s="65" t="str">
        <f t="shared" si="11"/>
        <v>Cohort 201542339G4 (exclusief Den Haag)Totaal18 tot 23 jaarTotaalGeen inkomen, schoolgaand of overig</v>
      </c>
      <c r="B743" s="159" t="s">
        <v>16</v>
      </c>
      <c r="C743" s="166">
        <v>42339</v>
      </c>
      <c r="D743" s="159" t="s">
        <v>15</v>
      </c>
      <c r="E743" s="159" t="s">
        <v>8</v>
      </c>
      <c r="F743" s="159" t="s">
        <v>53</v>
      </c>
      <c r="G743" s="159" t="s">
        <v>8</v>
      </c>
      <c r="H743" s="159" t="s">
        <v>52</v>
      </c>
      <c r="I743" s="181">
        <v>20</v>
      </c>
      <c r="J743" s="15"/>
    </row>
    <row r="744" spans="1:10" x14ac:dyDescent="0.25">
      <c r="A744" s="65" t="str">
        <f t="shared" si="11"/>
        <v>Cohort 201542339G4 (exclusief Den Haag)Totaal18 tot 23 jaarSyriëTotaal</v>
      </c>
      <c r="B744" s="159" t="s">
        <v>16</v>
      </c>
      <c r="C744" s="166">
        <v>42339</v>
      </c>
      <c r="D744" s="159" t="s">
        <v>15</v>
      </c>
      <c r="E744" s="159" t="s">
        <v>8</v>
      </c>
      <c r="F744" s="159" t="s">
        <v>53</v>
      </c>
      <c r="G744" s="159" t="s">
        <v>23</v>
      </c>
      <c r="H744" s="159" t="s">
        <v>8</v>
      </c>
      <c r="I744" s="181">
        <v>105</v>
      </c>
      <c r="J744" s="15"/>
    </row>
    <row r="745" spans="1:10" x14ac:dyDescent="0.25">
      <c r="A745" s="65" t="str">
        <f t="shared" si="11"/>
        <v>Cohort 201542339G4 (exclusief Den Haag)Totaal18 tot 23 jaarSyriëWerknemer of zelfstandige</v>
      </c>
      <c r="B745" s="159" t="s">
        <v>16</v>
      </c>
      <c r="C745" s="166">
        <v>42339</v>
      </c>
      <c r="D745" s="159" t="s">
        <v>15</v>
      </c>
      <c r="E745" s="159" t="s">
        <v>8</v>
      </c>
      <c r="F745" s="159" t="s">
        <v>53</v>
      </c>
      <c r="G745" s="159" t="s">
        <v>23</v>
      </c>
      <c r="H745" s="159" t="s">
        <v>50</v>
      </c>
      <c r="I745" s="181">
        <v>0</v>
      </c>
      <c r="J745" s="15"/>
    </row>
    <row r="746" spans="1:10" x14ac:dyDescent="0.25">
      <c r="A746" s="65" t="str">
        <f t="shared" si="11"/>
        <v>Cohort 201542339G4 (exclusief Den Haag)Totaal18 tot 23 jaarSyriëBijstandsuitkering</v>
      </c>
      <c r="B746" s="159" t="s">
        <v>16</v>
      </c>
      <c r="C746" s="166">
        <v>42339</v>
      </c>
      <c r="D746" s="159" t="s">
        <v>15</v>
      </c>
      <c r="E746" s="159" t="s">
        <v>8</v>
      </c>
      <c r="F746" s="159" t="s">
        <v>53</v>
      </c>
      <c r="G746" s="159" t="s">
        <v>23</v>
      </c>
      <c r="H746" s="159" t="s">
        <v>51</v>
      </c>
      <c r="I746" s="181">
        <v>100</v>
      </c>
      <c r="J746" s="15"/>
    </row>
    <row r="747" spans="1:10" x14ac:dyDescent="0.25">
      <c r="A747" s="65" t="str">
        <f t="shared" si="11"/>
        <v>Cohort 201542339G4 (exclusief Den Haag)Totaal18 tot 23 jaarSyriëGeen inkomen, schoolgaand of overig</v>
      </c>
      <c r="B747" s="159" t="s">
        <v>16</v>
      </c>
      <c r="C747" s="166">
        <v>42339</v>
      </c>
      <c r="D747" s="159" t="s">
        <v>15</v>
      </c>
      <c r="E747" s="159" t="s">
        <v>8</v>
      </c>
      <c r="F747" s="159" t="s">
        <v>53</v>
      </c>
      <c r="G747" s="159" t="s">
        <v>23</v>
      </c>
      <c r="H747" s="159" t="s">
        <v>52</v>
      </c>
      <c r="I747" s="181">
        <v>5</v>
      </c>
      <c r="J747" s="15"/>
    </row>
    <row r="748" spans="1:10" x14ac:dyDescent="0.25">
      <c r="A748" s="65" t="str">
        <f t="shared" si="11"/>
        <v>Cohort 201542339G4 (exclusief Den Haag)Totaal18 tot 23 jaarEritreaTotaal</v>
      </c>
      <c r="B748" s="159" t="s">
        <v>16</v>
      </c>
      <c r="C748" s="166">
        <v>42339</v>
      </c>
      <c r="D748" s="159" t="s">
        <v>15</v>
      </c>
      <c r="E748" s="159" t="s">
        <v>8</v>
      </c>
      <c r="F748" s="159" t="s">
        <v>53</v>
      </c>
      <c r="G748" s="159" t="s">
        <v>24</v>
      </c>
      <c r="H748" s="159" t="s">
        <v>8</v>
      </c>
      <c r="I748" s="181">
        <v>75</v>
      </c>
      <c r="J748" s="15"/>
    </row>
    <row r="749" spans="1:10" x14ac:dyDescent="0.25">
      <c r="A749" s="65" t="str">
        <f t="shared" si="11"/>
        <v>Cohort 201542339G4 (exclusief Den Haag)Totaal18 tot 23 jaarEritreaWerknemer of zelfstandige</v>
      </c>
      <c r="B749" s="159" t="s">
        <v>16</v>
      </c>
      <c r="C749" s="166">
        <v>42339</v>
      </c>
      <c r="D749" s="159" t="s">
        <v>15</v>
      </c>
      <c r="E749" s="159" t="s">
        <v>8</v>
      </c>
      <c r="F749" s="159" t="s">
        <v>53</v>
      </c>
      <c r="G749" s="159" t="s">
        <v>24</v>
      </c>
      <c r="H749" s="159" t="s">
        <v>50</v>
      </c>
      <c r="I749" s="181">
        <v>0</v>
      </c>
      <c r="J749" s="15"/>
    </row>
    <row r="750" spans="1:10" x14ac:dyDescent="0.25">
      <c r="A750" s="65" t="str">
        <f t="shared" si="11"/>
        <v>Cohort 201542339G4 (exclusief Den Haag)Totaal18 tot 23 jaarEritreaBijstandsuitkering</v>
      </c>
      <c r="B750" s="159" t="s">
        <v>16</v>
      </c>
      <c r="C750" s="166">
        <v>42339</v>
      </c>
      <c r="D750" s="159" t="s">
        <v>15</v>
      </c>
      <c r="E750" s="159" t="s">
        <v>8</v>
      </c>
      <c r="F750" s="159" t="s">
        <v>53</v>
      </c>
      <c r="G750" s="159" t="s">
        <v>24</v>
      </c>
      <c r="H750" s="159" t="s">
        <v>51</v>
      </c>
      <c r="I750" s="181">
        <v>70</v>
      </c>
      <c r="J750" s="15"/>
    </row>
    <row r="751" spans="1:10" x14ac:dyDescent="0.25">
      <c r="A751" s="65" t="str">
        <f t="shared" si="11"/>
        <v>Cohort 201542339G4 (exclusief Den Haag)Totaal18 tot 23 jaarEritreaGeen inkomen, schoolgaand of overig</v>
      </c>
      <c r="B751" s="159" t="s">
        <v>16</v>
      </c>
      <c r="C751" s="166">
        <v>42339</v>
      </c>
      <c r="D751" s="159" t="s">
        <v>15</v>
      </c>
      <c r="E751" s="159" t="s">
        <v>8</v>
      </c>
      <c r="F751" s="159" t="s">
        <v>53</v>
      </c>
      <c r="G751" s="159" t="s">
        <v>24</v>
      </c>
      <c r="H751" s="159" t="s">
        <v>52</v>
      </c>
      <c r="I751" s="181">
        <v>5</v>
      </c>
      <c r="J751" s="15"/>
    </row>
    <row r="752" spans="1:10" x14ac:dyDescent="0.25">
      <c r="A752" s="65" t="str">
        <f t="shared" si="11"/>
        <v>Cohort 201542339G4 (exclusief Den Haag)Totaal18 tot 23 jaarOverigTotaal</v>
      </c>
      <c r="B752" s="159" t="s">
        <v>16</v>
      </c>
      <c r="C752" s="166">
        <v>42339</v>
      </c>
      <c r="D752" s="159" t="s">
        <v>15</v>
      </c>
      <c r="E752" s="159" t="s">
        <v>8</v>
      </c>
      <c r="F752" s="159" t="s">
        <v>53</v>
      </c>
      <c r="G752" s="159" t="s">
        <v>25</v>
      </c>
      <c r="H752" s="159" t="s">
        <v>8</v>
      </c>
      <c r="I752" s="181">
        <v>50</v>
      </c>
      <c r="J752" s="15"/>
    </row>
    <row r="753" spans="1:10" x14ac:dyDescent="0.25">
      <c r="A753" s="65" t="str">
        <f t="shared" si="11"/>
        <v>Cohort 201542339G4 (exclusief Den Haag)Totaal18 tot 23 jaarOverigWerknemer of zelfstandige</v>
      </c>
      <c r="B753" s="159" t="s">
        <v>16</v>
      </c>
      <c r="C753" s="166">
        <v>42339</v>
      </c>
      <c r="D753" s="159" t="s">
        <v>15</v>
      </c>
      <c r="E753" s="159" t="s">
        <v>8</v>
      </c>
      <c r="F753" s="159" t="s">
        <v>53</v>
      </c>
      <c r="G753" s="159" t="s">
        <v>25</v>
      </c>
      <c r="H753" s="159" t="s">
        <v>50</v>
      </c>
      <c r="I753" s="181">
        <v>5</v>
      </c>
      <c r="J753" s="15"/>
    </row>
    <row r="754" spans="1:10" x14ac:dyDescent="0.25">
      <c r="A754" s="65" t="str">
        <f t="shared" si="11"/>
        <v>Cohort 201542339G4 (exclusief Den Haag)Totaal18 tot 23 jaarOverigBijstandsuitkering</v>
      </c>
      <c r="B754" s="159" t="s">
        <v>16</v>
      </c>
      <c r="C754" s="166">
        <v>42339</v>
      </c>
      <c r="D754" s="159" t="s">
        <v>15</v>
      </c>
      <c r="E754" s="159" t="s">
        <v>8</v>
      </c>
      <c r="F754" s="159" t="s">
        <v>53</v>
      </c>
      <c r="G754" s="159" t="s">
        <v>25</v>
      </c>
      <c r="H754" s="159" t="s">
        <v>51</v>
      </c>
      <c r="I754" s="181">
        <v>35</v>
      </c>
      <c r="J754" s="15"/>
    </row>
    <row r="755" spans="1:10" x14ac:dyDescent="0.25">
      <c r="A755" s="65" t="str">
        <f t="shared" si="11"/>
        <v>Cohort 201542339G4 (exclusief Den Haag)Totaal18 tot 23 jaarOverigGeen inkomen, schoolgaand of overig</v>
      </c>
      <c r="B755" s="159" t="s">
        <v>16</v>
      </c>
      <c r="C755" s="166">
        <v>42339</v>
      </c>
      <c r="D755" s="159" t="s">
        <v>15</v>
      </c>
      <c r="E755" s="159" t="s">
        <v>8</v>
      </c>
      <c r="F755" s="159" t="s">
        <v>53</v>
      </c>
      <c r="G755" s="159" t="s">
        <v>25</v>
      </c>
      <c r="H755" s="159" t="s">
        <v>52</v>
      </c>
      <c r="I755" s="181">
        <v>15</v>
      </c>
      <c r="J755" s="15"/>
    </row>
    <row r="756" spans="1:10" x14ac:dyDescent="0.25">
      <c r="A756" s="65" t="str">
        <f t="shared" si="11"/>
        <v>Cohort 201542339G4 (exclusief Den Haag)Totaal23 tot 65 jaarTotaalTotaal</v>
      </c>
      <c r="B756" s="159" t="s">
        <v>16</v>
      </c>
      <c r="C756" s="166">
        <v>42339</v>
      </c>
      <c r="D756" s="159" t="s">
        <v>15</v>
      </c>
      <c r="E756" s="159" t="s">
        <v>8</v>
      </c>
      <c r="F756" s="159" t="s">
        <v>54</v>
      </c>
      <c r="G756" s="159" t="s">
        <v>8</v>
      </c>
      <c r="H756" s="159" t="s">
        <v>8</v>
      </c>
      <c r="I756" s="181">
        <v>1440</v>
      </c>
      <c r="J756" s="15"/>
    </row>
    <row r="757" spans="1:10" x14ac:dyDescent="0.25">
      <c r="A757" s="65" t="str">
        <f t="shared" si="11"/>
        <v>Cohort 201542339G4 (exclusief Den Haag)Totaal23 tot 65 jaarTotaalWerknemer of zelfstandige</v>
      </c>
      <c r="B757" s="159" t="s">
        <v>16</v>
      </c>
      <c r="C757" s="166">
        <v>42339</v>
      </c>
      <c r="D757" s="159" t="s">
        <v>15</v>
      </c>
      <c r="E757" s="159" t="s">
        <v>8</v>
      </c>
      <c r="F757" s="159" t="s">
        <v>54</v>
      </c>
      <c r="G757" s="159" t="s">
        <v>8</v>
      </c>
      <c r="H757" s="159" t="s">
        <v>50</v>
      </c>
      <c r="I757" s="181">
        <v>20</v>
      </c>
      <c r="J757" s="15"/>
    </row>
    <row r="758" spans="1:10" x14ac:dyDescent="0.25">
      <c r="A758" s="65" t="str">
        <f t="shared" si="11"/>
        <v>Cohort 201542339G4 (exclusief Den Haag)Totaal23 tot 65 jaarTotaalBijstandsuitkering</v>
      </c>
      <c r="B758" s="159" t="s">
        <v>16</v>
      </c>
      <c r="C758" s="166">
        <v>42339</v>
      </c>
      <c r="D758" s="159" t="s">
        <v>15</v>
      </c>
      <c r="E758" s="159" t="s">
        <v>8</v>
      </c>
      <c r="F758" s="159" t="s">
        <v>54</v>
      </c>
      <c r="G758" s="159" t="s">
        <v>8</v>
      </c>
      <c r="H758" s="159" t="s">
        <v>51</v>
      </c>
      <c r="I758" s="181">
        <v>1390</v>
      </c>
      <c r="J758" s="15"/>
    </row>
    <row r="759" spans="1:10" x14ac:dyDescent="0.25">
      <c r="A759" s="65" t="str">
        <f t="shared" si="11"/>
        <v>Cohort 201542339G4 (exclusief Den Haag)Totaal23 tot 65 jaarTotaalGeen inkomen, schoolgaand of overig</v>
      </c>
      <c r="B759" s="159" t="s">
        <v>16</v>
      </c>
      <c r="C759" s="166">
        <v>42339</v>
      </c>
      <c r="D759" s="159" t="s">
        <v>15</v>
      </c>
      <c r="E759" s="159" t="s">
        <v>8</v>
      </c>
      <c r="F759" s="159" t="s">
        <v>54</v>
      </c>
      <c r="G759" s="159" t="s">
        <v>8</v>
      </c>
      <c r="H759" s="159" t="s">
        <v>52</v>
      </c>
      <c r="I759" s="181">
        <v>30</v>
      </c>
      <c r="J759" s="15"/>
    </row>
    <row r="760" spans="1:10" x14ac:dyDescent="0.25">
      <c r="A760" s="65" t="str">
        <f t="shared" si="11"/>
        <v>Cohort 201542339G4 (exclusief Den Haag)Totaal23 tot 65 jaarSyriëTotaal</v>
      </c>
      <c r="B760" s="159" t="s">
        <v>16</v>
      </c>
      <c r="C760" s="166">
        <v>42339</v>
      </c>
      <c r="D760" s="159" t="s">
        <v>15</v>
      </c>
      <c r="E760" s="159" t="s">
        <v>8</v>
      </c>
      <c r="F760" s="159" t="s">
        <v>54</v>
      </c>
      <c r="G760" s="159" t="s">
        <v>23</v>
      </c>
      <c r="H760" s="159" t="s">
        <v>8</v>
      </c>
      <c r="I760" s="181">
        <v>815</v>
      </c>
      <c r="J760" s="15"/>
    </row>
    <row r="761" spans="1:10" x14ac:dyDescent="0.25">
      <c r="A761" s="65" t="str">
        <f t="shared" si="11"/>
        <v>Cohort 201542339G4 (exclusief Den Haag)Totaal23 tot 65 jaarSyriëWerknemer of zelfstandige</v>
      </c>
      <c r="B761" s="159" t="s">
        <v>16</v>
      </c>
      <c r="C761" s="166">
        <v>42339</v>
      </c>
      <c r="D761" s="159" t="s">
        <v>15</v>
      </c>
      <c r="E761" s="159" t="s">
        <v>8</v>
      </c>
      <c r="F761" s="159" t="s">
        <v>54</v>
      </c>
      <c r="G761" s="159" t="s">
        <v>23</v>
      </c>
      <c r="H761" s="159" t="s">
        <v>50</v>
      </c>
      <c r="I761" s="181">
        <v>5</v>
      </c>
      <c r="J761" s="15"/>
    </row>
    <row r="762" spans="1:10" x14ac:dyDescent="0.25">
      <c r="A762" s="65" t="str">
        <f t="shared" si="11"/>
        <v>Cohort 201542339G4 (exclusief Den Haag)Totaal23 tot 65 jaarSyriëBijstandsuitkering</v>
      </c>
      <c r="B762" s="159" t="s">
        <v>16</v>
      </c>
      <c r="C762" s="166">
        <v>42339</v>
      </c>
      <c r="D762" s="159" t="s">
        <v>15</v>
      </c>
      <c r="E762" s="159" t="s">
        <v>8</v>
      </c>
      <c r="F762" s="159" t="s">
        <v>54</v>
      </c>
      <c r="G762" s="159" t="s">
        <v>23</v>
      </c>
      <c r="H762" s="159" t="s">
        <v>51</v>
      </c>
      <c r="I762" s="181">
        <v>800</v>
      </c>
      <c r="J762" s="15"/>
    </row>
    <row r="763" spans="1:10" x14ac:dyDescent="0.25">
      <c r="A763" s="65" t="str">
        <f t="shared" si="11"/>
        <v>Cohort 201542339G4 (exclusief Den Haag)Totaal23 tot 65 jaarSyriëGeen inkomen, schoolgaand of overig</v>
      </c>
      <c r="B763" s="159" t="s">
        <v>16</v>
      </c>
      <c r="C763" s="166">
        <v>42339</v>
      </c>
      <c r="D763" s="159" t="s">
        <v>15</v>
      </c>
      <c r="E763" s="159" t="s">
        <v>8</v>
      </c>
      <c r="F763" s="159" t="s">
        <v>54</v>
      </c>
      <c r="G763" s="159" t="s">
        <v>23</v>
      </c>
      <c r="H763" s="159" t="s">
        <v>52</v>
      </c>
      <c r="I763" s="181">
        <v>10</v>
      </c>
      <c r="J763" s="15"/>
    </row>
    <row r="764" spans="1:10" x14ac:dyDescent="0.25">
      <c r="A764" s="65" t="str">
        <f t="shared" si="11"/>
        <v>Cohort 201542339G4 (exclusief Den Haag)Totaal23 tot 65 jaarEritreaTotaal</v>
      </c>
      <c r="B764" s="159" t="s">
        <v>16</v>
      </c>
      <c r="C764" s="166">
        <v>42339</v>
      </c>
      <c r="D764" s="159" t="s">
        <v>15</v>
      </c>
      <c r="E764" s="159" t="s">
        <v>8</v>
      </c>
      <c r="F764" s="159" t="s">
        <v>54</v>
      </c>
      <c r="G764" s="159" t="s">
        <v>24</v>
      </c>
      <c r="H764" s="159" t="s">
        <v>8</v>
      </c>
      <c r="I764" s="181">
        <v>245</v>
      </c>
      <c r="J764" s="15"/>
    </row>
    <row r="765" spans="1:10" x14ac:dyDescent="0.25">
      <c r="A765" s="65" t="str">
        <f t="shared" si="11"/>
        <v>Cohort 201542339G4 (exclusief Den Haag)Totaal23 tot 65 jaarEritreaWerknemer of zelfstandige</v>
      </c>
      <c r="B765" s="159" t="s">
        <v>16</v>
      </c>
      <c r="C765" s="166">
        <v>42339</v>
      </c>
      <c r="D765" s="159" t="s">
        <v>15</v>
      </c>
      <c r="E765" s="159" t="s">
        <v>8</v>
      </c>
      <c r="F765" s="159" t="s">
        <v>54</v>
      </c>
      <c r="G765" s="159" t="s">
        <v>24</v>
      </c>
      <c r="H765" s="159" t="s">
        <v>50</v>
      </c>
      <c r="I765" s="181">
        <v>0</v>
      </c>
      <c r="J765" s="15"/>
    </row>
    <row r="766" spans="1:10" x14ac:dyDescent="0.25">
      <c r="A766" s="65" t="str">
        <f t="shared" si="11"/>
        <v>Cohort 201542339G4 (exclusief Den Haag)Totaal23 tot 65 jaarEritreaBijstandsuitkering</v>
      </c>
      <c r="B766" s="159" t="s">
        <v>16</v>
      </c>
      <c r="C766" s="166">
        <v>42339</v>
      </c>
      <c r="D766" s="159" t="s">
        <v>15</v>
      </c>
      <c r="E766" s="159" t="s">
        <v>8</v>
      </c>
      <c r="F766" s="159" t="s">
        <v>54</v>
      </c>
      <c r="G766" s="159" t="s">
        <v>24</v>
      </c>
      <c r="H766" s="159" t="s">
        <v>51</v>
      </c>
      <c r="I766" s="181">
        <v>245</v>
      </c>
      <c r="J766" s="15"/>
    </row>
    <row r="767" spans="1:10" x14ac:dyDescent="0.25">
      <c r="A767" s="65" t="str">
        <f t="shared" si="11"/>
        <v>Cohort 201542339G4 (exclusief Den Haag)Totaal23 tot 65 jaarEritreaGeen inkomen, schoolgaand of overig</v>
      </c>
      <c r="B767" s="159" t="s">
        <v>16</v>
      </c>
      <c r="C767" s="166">
        <v>42339</v>
      </c>
      <c r="D767" s="159" t="s">
        <v>15</v>
      </c>
      <c r="E767" s="159" t="s">
        <v>8</v>
      </c>
      <c r="F767" s="159" t="s">
        <v>54</v>
      </c>
      <c r="G767" s="159" t="s">
        <v>24</v>
      </c>
      <c r="H767" s="159" t="s">
        <v>52</v>
      </c>
      <c r="I767" s="181">
        <v>0</v>
      </c>
      <c r="J767" s="15"/>
    </row>
    <row r="768" spans="1:10" x14ac:dyDescent="0.25">
      <c r="A768" s="65" t="str">
        <f t="shared" si="11"/>
        <v>Cohort 201542339G4 (exclusief Den Haag)Totaal23 tot 65 jaarOverigTotaal</v>
      </c>
      <c r="B768" s="159" t="s">
        <v>16</v>
      </c>
      <c r="C768" s="166">
        <v>42339</v>
      </c>
      <c r="D768" s="159" t="s">
        <v>15</v>
      </c>
      <c r="E768" s="159" t="s">
        <v>8</v>
      </c>
      <c r="F768" s="159" t="s">
        <v>54</v>
      </c>
      <c r="G768" s="159" t="s">
        <v>25</v>
      </c>
      <c r="H768" s="159" t="s">
        <v>8</v>
      </c>
      <c r="I768" s="181">
        <v>380</v>
      </c>
      <c r="J768" s="15"/>
    </row>
    <row r="769" spans="1:10" x14ac:dyDescent="0.25">
      <c r="A769" s="65" t="str">
        <f t="shared" si="11"/>
        <v>Cohort 201542339G4 (exclusief Den Haag)Totaal23 tot 65 jaarOverigWerknemer of zelfstandige</v>
      </c>
      <c r="B769" s="159" t="s">
        <v>16</v>
      </c>
      <c r="C769" s="166">
        <v>42339</v>
      </c>
      <c r="D769" s="159" t="s">
        <v>15</v>
      </c>
      <c r="E769" s="159" t="s">
        <v>8</v>
      </c>
      <c r="F769" s="159" t="s">
        <v>54</v>
      </c>
      <c r="G769" s="159" t="s">
        <v>25</v>
      </c>
      <c r="H769" s="159" t="s">
        <v>50</v>
      </c>
      <c r="I769" s="181">
        <v>15</v>
      </c>
      <c r="J769" s="15"/>
    </row>
    <row r="770" spans="1:10" x14ac:dyDescent="0.25">
      <c r="A770" s="65" t="str">
        <f t="shared" si="11"/>
        <v>Cohort 201542339G4 (exclusief Den Haag)Totaal23 tot 65 jaarOverigBijstandsuitkering</v>
      </c>
      <c r="B770" s="159" t="s">
        <v>16</v>
      </c>
      <c r="C770" s="166">
        <v>42339</v>
      </c>
      <c r="D770" s="159" t="s">
        <v>15</v>
      </c>
      <c r="E770" s="159" t="s">
        <v>8</v>
      </c>
      <c r="F770" s="159" t="s">
        <v>54</v>
      </c>
      <c r="G770" s="159" t="s">
        <v>25</v>
      </c>
      <c r="H770" s="159" t="s">
        <v>51</v>
      </c>
      <c r="I770" s="181">
        <v>345</v>
      </c>
      <c r="J770" s="15"/>
    </row>
    <row r="771" spans="1:10" x14ac:dyDescent="0.25">
      <c r="A771" s="65" t="str">
        <f t="shared" si="11"/>
        <v>Cohort 201542339G4 (exclusief Den Haag)Totaal23 tot 65 jaarOverigGeen inkomen, schoolgaand of overig</v>
      </c>
      <c r="B771" s="159" t="s">
        <v>16</v>
      </c>
      <c r="C771" s="166">
        <v>42339</v>
      </c>
      <c r="D771" s="159" t="s">
        <v>15</v>
      </c>
      <c r="E771" s="159" t="s">
        <v>8</v>
      </c>
      <c r="F771" s="159" t="s">
        <v>54</v>
      </c>
      <c r="G771" s="159" t="s">
        <v>25</v>
      </c>
      <c r="H771" s="159" t="s">
        <v>52</v>
      </c>
      <c r="I771" s="181">
        <v>20</v>
      </c>
      <c r="J771" s="15"/>
    </row>
    <row r="772" spans="1:10" x14ac:dyDescent="0.25">
      <c r="A772" s="65" t="str">
        <f t="shared" si="11"/>
        <v>Cohort 201542339G4 (exclusief Den Haag)ManTotaalTotaalTotaal</v>
      </c>
      <c r="B772" s="159" t="s">
        <v>16</v>
      </c>
      <c r="C772" s="166">
        <v>42339</v>
      </c>
      <c r="D772" s="159" t="s">
        <v>15</v>
      </c>
      <c r="E772" s="159" t="s">
        <v>28</v>
      </c>
      <c r="F772" s="159" t="s">
        <v>8</v>
      </c>
      <c r="G772" s="159" t="s">
        <v>8</v>
      </c>
      <c r="H772" s="159" t="s">
        <v>8</v>
      </c>
      <c r="I772" s="181">
        <v>1170</v>
      </c>
      <c r="J772" s="15"/>
    </row>
    <row r="773" spans="1:10" x14ac:dyDescent="0.25">
      <c r="A773" s="65" t="str">
        <f t="shared" ref="A773:A836" si="12">B773&amp;C773&amp;D773&amp;E773&amp;F773&amp;G773&amp;H773</f>
        <v>Cohort 201542339G4 (exclusief Den Haag)ManTotaalTotaalWerknemer of zelfstandige</v>
      </c>
      <c r="B773" s="159" t="s">
        <v>16</v>
      </c>
      <c r="C773" s="166">
        <v>42339</v>
      </c>
      <c r="D773" s="159" t="s">
        <v>15</v>
      </c>
      <c r="E773" s="159" t="s">
        <v>28</v>
      </c>
      <c r="F773" s="159" t="s">
        <v>8</v>
      </c>
      <c r="G773" s="159" t="s">
        <v>8</v>
      </c>
      <c r="H773" s="159" t="s">
        <v>50</v>
      </c>
      <c r="I773" s="181">
        <v>20</v>
      </c>
      <c r="J773" s="15"/>
    </row>
    <row r="774" spans="1:10" x14ac:dyDescent="0.25">
      <c r="A774" s="65" t="str">
        <f t="shared" si="12"/>
        <v>Cohort 201542339G4 (exclusief Den Haag)ManTotaalTotaalBijstandsuitkering</v>
      </c>
      <c r="B774" s="159" t="s">
        <v>16</v>
      </c>
      <c r="C774" s="166">
        <v>42339</v>
      </c>
      <c r="D774" s="159" t="s">
        <v>15</v>
      </c>
      <c r="E774" s="159" t="s">
        <v>28</v>
      </c>
      <c r="F774" s="159" t="s">
        <v>8</v>
      </c>
      <c r="G774" s="159" t="s">
        <v>8</v>
      </c>
      <c r="H774" s="159" t="s">
        <v>51</v>
      </c>
      <c r="I774" s="181">
        <v>1120</v>
      </c>
      <c r="J774" s="15"/>
    </row>
    <row r="775" spans="1:10" x14ac:dyDescent="0.25">
      <c r="A775" s="65" t="str">
        <f t="shared" si="12"/>
        <v>Cohort 201542339G4 (exclusief Den Haag)ManTotaalTotaalGeen inkomen, schoolgaand of overig</v>
      </c>
      <c r="B775" s="159" t="s">
        <v>16</v>
      </c>
      <c r="C775" s="166">
        <v>42339</v>
      </c>
      <c r="D775" s="159" t="s">
        <v>15</v>
      </c>
      <c r="E775" s="159" t="s">
        <v>28</v>
      </c>
      <c r="F775" s="159" t="s">
        <v>8</v>
      </c>
      <c r="G775" s="159" t="s">
        <v>8</v>
      </c>
      <c r="H775" s="159" t="s">
        <v>52</v>
      </c>
      <c r="I775" s="181">
        <v>35</v>
      </c>
      <c r="J775" s="15"/>
    </row>
    <row r="776" spans="1:10" x14ac:dyDescent="0.25">
      <c r="A776" s="65" t="str">
        <f t="shared" si="12"/>
        <v>Cohort 201542339G4 (exclusief Den Haag)ManTotaalSyriëTotaal</v>
      </c>
      <c r="B776" s="159" t="s">
        <v>16</v>
      </c>
      <c r="C776" s="166">
        <v>42339</v>
      </c>
      <c r="D776" s="159" t="s">
        <v>15</v>
      </c>
      <c r="E776" s="159" t="s">
        <v>28</v>
      </c>
      <c r="F776" s="159" t="s">
        <v>8</v>
      </c>
      <c r="G776" s="159" t="s">
        <v>23</v>
      </c>
      <c r="H776" s="159" t="s">
        <v>8</v>
      </c>
      <c r="I776" s="181">
        <v>655</v>
      </c>
      <c r="J776" s="15"/>
    </row>
    <row r="777" spans="1:10" x14ac:dyDescent="0.25">
      <c r="A777" s="65" t="str">
        <f t="shared" si="12"/>
        <v>Cohort 201542339G4 (exclusief Den Haag)ManTotaalSyriëWerknemer of zelfstandige</v>
      </c>
      <c r="B777" s="159" t="s">
        <v>16</v>
      </c>
      <c r="C777" s="166">
        <v>42339</v>
      </c>
      <c r="D777" s="159" t="s">
        <v>15</v>
      </c>
      <c r="E777" s="159" t="s">
        <v>28</v>
      </c>
      <c r="F777" s="159" t="s">
        <v>8</v>
      </c>
      <c r="G777" s="159" t="s">
        <v>23</v>
      </c>
      <c r="H777" s="159" t="s">
        <v>50</v>
      </c>
      <c r="I777" s="181">
        <v>5</v>
      </c>
      <c r="J777" s="15"/>
    </row>
    <row r="778" spans="1:10" x14ac:dyDescent="0.25">
      <c r="A778" s="65" t="str">
        <f t="shared" si="12"/>
        <v>Cohort 201542339G4 (exclusief Den Haag)ManTotaalSyriëBijstandsuitkering</v>
      </c>
      <c r="B778" s="159" t="s">
        <v>16</v>
      </c>
      <c r="C778" s="166">
        <v>42339</v>
      </c>
      <c r="D778" s="159" t="s">
        <v>15</v>
      </c>
      <c r="E778" s="159" t="s">
        <v>28</v>
      </c>
      <c r="F778" s="159" t="s">
        <v>8</v>
      </c>
      <c r="G778" s="159" t="s">
        <v>23</v>
      </c>
      <c r="H778" s="159" t="s">
        <v>51</v>
      </c>
      <c r="I778" s="181">
        <v>645</v>
      </c>
      <c r="J778" s="15"/>
    </row>
    <row r="779" spans="1:10" x14ac:dyDescent="0.25">
      <c r="A779" s="65" t="str">
        <f t="shared" si="12"/>
        <v>Cohort 201542339G4 (exclusief Den Haag)ManTotaalSyriëGeen inkomen, schoolgaand of overig</v>
      </c>
      <c r="B779" s="159" t="s">
        <v>16</v>
      </c>
      <c r="C779" s="166">
        <v>42339</v>
      </c>
      <c r="D779" s="159" t="s">
        <v>15</v>
      </c>
      <c r="E779" s="159" t="s">
        <v>28</v>
      </c>
      <c r="F779" s="159" t="s">
        <v>8</v>
      </c>
      <c r="G779" s="159" t="s">
        <v>23</v>
      </c>
      <c r="H779" s="159" t="s">
        <v>52</v>
      </c>
      <c r="I779" s="181">
        <v>10</v>
      </c>
      <c r="J779" s="15"/>
    </row>
    <row r="780" spans="1:10" x14ac:dyDescent="0.25">
      <c r="A780" s="65" t="str">
        <f t="shared" si="12"/>
        <v>Cohort 201542339G4 (exclusief Den Haag)ManTotaalEritreaTotaal</v>
      </c>
      <c r="B780" s="159" t="s">
        <v>16</v>
      </c>
      <c r="C780" s="166">
        <v>42339</v>
      </c>
      <c r="D780" s="159" t="s">
        <v>15</v>
      </c>
      <c r="E780" s="159" t="s">
        <v>28</v>
      </c>
      <c r="F780" s="159" t="s">
        <v>8</v>
      </c>
      <c r="G780" s="159" t="s">
        <v>24</v>
      </c>
      <c r="H780" s="159" t="s">
        <v>8</v>
      </c>
      <c r="I780" s="181">
        <v>235</v>
      </c>
      <c r="J780" s="15"/>
    </row>
    <row r="781" spans="1:10" x14ac:dyDescent="0.25">
      <c r="A781" s="65" t="str">
        <f t="shared" si="12"/>
        <v>Cohort 201542339G4 (exclusief Den Haag)ManTotaalEritreaWerknemer of zelfstandige</v>
      </c>
      <c r="B781" s="159" t="s">
        <v>16</v>
      </c>
      <c r="C781" s="166">
        <v>42339</v>
      </c>
      <c r="D781" s="159" t="s">
        <v>15</v>
      </c>
      <c r="E781" s="159" t="s">
        <v>28</v>
      </c>
      <c r="F781" s="159" t="s">
        <v>8</v>
      </c>
      <c r="G781" s="159" t="s">
        <v>24</v>
      </c>
      <c r="H781" s="159" t="s">
        <v>50</v>
      </c>
      <c r="I781" s="181">
        <v>0</v>
      </c>
      <c r="J781" s="15"/>
    </row>
    <row r="782" spans="1:10" x14ac:dyDescent="0.25">
      <c r="A782" s="65" t="str">
        <f t="shared" si="12"/>
        <v>Cohort 201542339G4 (exclusief Den Haag)ManTotaalEritreaBijstandsuitkering</v>
      </c>
      <c r="B782" s="159" t="s">
        <v>16</v>
      </c>
      <c r="C782" s="166">
        <v>42339</v>
      </c>
      <c r="D782" s="159" t="s">
        <v>15</v>
      </c>
      <c r="E782" s="159" t="s">
        <v>28</v>
      </c>
      <c r="F782" s="159" t="s">
        <v>8</v>
      </c>
      <c r="G782" s="159" t="s">
        <v>24</v>
      </c>
      <c r="H782" s="159" t="s">
        <v>51</v>
      </c>
      <c r="I782" s="181">
        <v>230</v>
      </c>
      <c r="J782" s="15"/>
    </row>
    <row r="783" spans="1:10" x14ac:dyDescent="0.25">
      <c r="A783" s="65" t="str">
        <f t="shared" si="12"/>
        <v>Cohort 201542339G4 (exclusief Den Haag)ManTotaalEritreaGeen inkomen, schoolgaand of overig</v>
      </c>
      <c r="B783" s="159" t="s">
        <v>16</v>
      </c>
      <c r="C783" s="166">
        <v>42339</v>
      </c>
      <c r="D783" s="159" t="s">
        <v>15</v>
      </c>
      <c r="E783" s="159" t="s">
        <v>28</v>
      </c>
      <c r="F783" s="159" t="s">
        <v>8</v>
      </c>
      <c r="G783" s="159" t="s">
        <v>24</v>
      </c>
      <c r="H783" s="159" t="s">
        <v>52</v>
      </c>
      <c r="I783" s="181">
        <v>5</v>
      </c>
      <c r="J783" s="15"/>
    </row>
    <row r="784" spans="1:10" x14ac:dyDescent="0.25">
      <c r="A784" s="65" t="str">
        <f t="shared" si="12"/>
        <v>Cohort 201542339G4 (exclusief Den Haag)ManTotaalOverigTotaal</v>
      </c>
      <c r="B784" s="159" t="s">
        <v>16</v>
      </c>
      <c r="C784" s="166">
        <v>42339</v>
      </c>
      <c r="D784" s="159" t="s">
        <v>15</v>
      </c>
      <c r="E784" s="159" t="s">
        <v>28</v>
      </c>
      <c r="F784" s="159" t="s">
        <v>8</v>
      </c>
      <c r="G784" s="159" t="s">
        <v>25</v>
      </c>
      <c r="H784" s="159" t="s">
        <v>8</v>
      </c>
      <c r="I784" s="181">
        <v>280</v>
      </c>
      <c r="J784" s="15"/>
    </row>
    <row r="785" spans="1:10" x14ac:dyDescent="0.25">
      <c r="A785" s="65" t="str">
        <f t="shared" si="12"/>
        <v>Cohort 201542339G4 (exclusief Den Haag)ManTotaalOverigWerknemer of zelfstandige</v>
      </c>
      <c r="B785" s="159" t="s">
        <v>16</v>
      </c>
      <c r="C785" s="166">
        <v>42339</v>
      </c>
      <c r="D785" s="159" t="s">
        <v>15</v>
      </c>
      <c r="E785" s="159" t="s">
        <v>28</v>
      </c>
      <c r="F785" s="159" t="s">
        <v>8</v>
      </c>
      <c r="G785" s="159" t="s">
        <v>25</v>
      </c>
      <c r="H785" s="159" t="s">
        <v>50</v>
      </c>
      <c r="I785" s="181">
        <v>15</v>
      </c>
      <c r="J785" s="15"/>
    </row>
    <row r="786" spans="1:10" x14ac:dyDescent="0.25">
      <c r="A786" s="65" t="str">
        <f t="shared" si="12"/>
        <v>Cohort 201542339G4 (exclusief Den Haag)ManTotaalOverigBijstandsuitkering</v>
      </c>
      <c r="B786" s="159" t="s">
        <v>16</v>
      </c>
      <c r="C786" s="166">
        <v>42339</v>
      </c>
      <c r="D786" s="159" t="s">
        <v>15</v>
      </c>
      <c r="E786" s="159" t="s">
        <v>28</v>
      </c>
      <c r="F786" s="159" t="s">
        <v>8</v>
      </c>
      <c r="G786" s="159" t="s">
        <v>25</v>
      </c>
      <c r="H786" s="159" t="s">
        <v>51</v>
      </c>
      <c r="I786" s="181">
        <v>240</v>
      </c>
      <c r="J786" s="15"/>
    </row>
    <row r="787" spans="1:10" x14ac:dyDescent="0.25">
      <c r="A787" s="65" t="str">
        <f t="shared" si="12"/>
        <v>Cohort 201542339G4 (exclusief Den Haag)ManTotaalOverigGeen inkomen, schoolgaand of overig</v>
      </c>
      <c r="B787" s="159" t="s">
        <v>16</v>
      </c>
      <c r="C787" s="166">
        <v>42339</v>
      </c>
      <c r="D787" s="159" t="s">
        <v>15</v>
      </c>
      <c r="E787" s="159" t="s">
        <v>28</v>
      </c>
      <c r="F787" s="159" t="s">
        <v>8</v>
      </c>
      <c r="G787" s="159" t="s">
        <v>25</v>
      </c>
      <c r="H787" s="159" t="s">
        <v>52</v>
      </c>
      <c r="I787" s="181">
        <v>25</v>
      </c>
      <c r="J787" s="15"/>
    </row>
    <row r="788" spans="1:10" x14ac:dyDescent="0.25">
      <c r="A788" s="65" t="str">
        <f t="shared" si="12"/>
        <v>Cohort 201542339G4 (exclusief Den Haag)Man18 tot 23 jaarTotaalTotaal</v>
      </c>
      <c r="B788" s="159" t="s">
        <v>16</v>
      </c>
      <c r="C788" s="166">
        <v>42339</v>
      </c>
      <c r="D788" s="159" t="s">
        <v>15</v>
      </c>
      <c r="E788" s="159" t="s">
        <v>28</v>
      </c>
      <c r="F788" s="159" t="s">
        <v>53</v>
      </c>
      <c r="G788" s="159" t="s">
        <v>8</v>
      </c>
      <c r="H788" s="159" t="s">
        <v>8</v>
      </c>
      <c r="I788" s="181">
        <v>150</v>
      </c>
      <c r="J788" s="15"/>
    </row>
    <row r="789" spans="1:10" x14ac:dyDescent="0.25">
      <c r="A789" s="65" t="str">
        <f t="shared" si="12"/>
        <v>Cohort 201542339G4 (exclusief Den Haag)Man18 tot 23 jaarTotaalWerknemer of zelfstandige</v>
      </c>
      <c r="B789" s="159" t="s">
        <v>16</v>
      </c>
      <c r="C789" s="166">
        <v>42339</v>
      </c>
      <c r="D789" s="159" t="s">
        <v>15</v>
      </c>
      <c r="E789" s="159" t="s">
        <v>28</v>
      </c>
      <c r="F789" s="159" t="s">
        <v>53</v>
      </c>
      <c r="G789" s="159" t="s">
        <v>8</v>
      </c>
      <c r="H789" s="159" t="s">
        <v>50</v>
      </c>
      <c r="I789" s="181">
        <v>0</v>
      </c>
      <c r="J789" s="15"/>
    </row>
    <row r="790" spans="1:10" x14ac:dyDescent="0.25">
      <c r="A790" s="65" t="str">
        <f t="shared" si="12"/>
        <v>Cohort 201542339G4 (exclusief Den Haag)Man18 tot 23 jaarTotaalBijstandsuitkering</v>
      </c>
      <c r="B790" s="159" t="s">
        <v>16</v>
      </c>
      <c r="C790" s="166">
        <v>42339</v>
      </c>
      <c r="D790" s="159" t="s">
        <v>15</v>
      </c>
      <c r="E790" s="159" t="s">
        <v>28</v>
      </c>
      <c r="F790" s="159" t="s">
        <v>53</v>
      </c>
      <c r="G790" s="159" t="s">
        <v>8</v>
      </c>
      <c r="H790" s="159" t="s">
        <v>51</v>
      </c>
      <c r="I790" s="181">
        <v>130</v>
      </c>
      <c r="J790" s="15"/>
    </row>
    <row r="791" spans="1:10" x14ac:dyDescent="0.25">
      <c r="A791" s="65" t="str">
        <f t="shared" si="12"/>
        <v>Cohort 201542339G4 (exclusief Den Haag)Man18 tot 23 jaarTotaalGeen inkomen, schoolgaand of overig</v>
      </c>
      <c r="B791" s="159" t="s">
        <v>16</v>
      </c>
      <c r="C791" s="166">
        <v>42339</v>
      </c>
      <c r="D791" s="159" t="s">
        <v>15</v>
      </c>
      <c r="E791" s="159" t="s">
        <v>28</v>
      </c>
      <c r="F791" s="159" t="s">
        <v>53</v>
      </c>
      <c r="G791" s="159" t="s">
        <v>8</v>
      </c>
      <c r="H791" s="159" t="s">
        <v>52</v>
      </c>
      <c r="I791" s="181">
        <v>15</v>
      </c>
      <c r="J791" s="15"/>
    </row>
    <row r="792" spans="1:10" x14ac:dyDescent="0.25">
      <c r="A792" s="65" t="str">
        <f t="shared" si="12"/>
        <v>Cohort 201542339G4 (exclusief Den Haag)Man18 tot 23 jaarSyriëTotaal</v>
      </c>
      <c r="B792" s="159" t="s">
        <v>16</v>
      </c>
      <c r="C792" s="166">
        <v>42339</v>
      </c>
      <c r="D792" s="159" t="s">
        <v>15</v>
      </c>
      <c r="E792" s="159" t="s">
        <v>28</v>
      </c>
      <c r="F792" s="159" t="s">
        <v>53</v>
      </c>
      <c r="G792" s="159" t="s">
        <v>23</v>
      </c>
      <c r="H792" s="159" t="s">
        <v>8</v>
      </c>
      <c r="I792" s="181">
        <v>65</v>
      </c>
      <c r="J792" s="15"/>
    </row>
    <row r="793" spans="1:10" x14ac:dyDescent="0.25">
      <c r="A793" s="65" t="str">
        <f t="shared" si="12"/>
        <v>Cohort 201542339G4 (exclusief Den Haag)Man18 tot 23 jaarSyriëWerknemer of zelfstandige</v>
      </c>
      <c r="B793" s="159" t="s">
        <v>16</v>
      </c>
      <c r="C793" s="166">
        <v>42339</v>
      </c>
      <c r="D793" s="159" t="s">
        <v>15</v>
      </c>
      <c r="E793" s="159" t="s">
        <v>28</v>
      </c>
      <c r="F793" s="159" t="s">
        <v>53</v>
      </c>
      <c r="G793" s="159" t="s">
        <v>23</v>
      </c>
      <c r="H793" s="159" t="s">
        <v>50</v>
      </c>
      <c r="I793" s="181">
        <v>0</v>
      </c>
      <c r="J793" s="15"/>
    </row>
    <row r="794" spans="1:10" x14ac:dyDescent="0.25">
      <c r="A794" s="65" t="str">
        <f t="shared" si="12"/>
        <v>Cohort 201542339G4 (exclusief Den Haag)Man18 tot 23 jaarSyriëBijstandsuitkering</v>
      </c>
      <c r="B794" s="159" t="s">
        <v>16</v>
      </c>
      <c r="C794" s="166">
        <v>42339</v>
      </c>
      <c r="D794" s="159" t="s">
        <v>15</v>
      </c>
      <c r="E794" s="159" t="s">
        <v>28</v>
      </c>
      <c r="F794" s="159" t="s">
        <v>53</v>
      </c>
      <c r="G794" s="159" t="s">
        <v>23</v>
      </c>
      <c r="H794" s="159" t="s">
        <v>51</v>
      </c>
      <c r="I794" s="181">
        <v>60</v>
      </c>
      <c r="J794" s="15"/>
    </row>
    <row r="795" spans="1:10" x14ac:dyDescent="0.25">
      <c r="A795" s="65" t="str">
        <f t="shared" si="12"/>
        <v>Cohort 201542339G4 (exclusief Den Haag)Man18 tot 23 jaarSyriëGeen inkomen, schoolgaand of overig</v>
      </c>
      <c r="B795" s="159" t="s">
        <v>16</v>
      </c>
      <c r="C795" s="166">
        <v>42339</v>
      </c>
      <c r="D795" s="159" t="s">
        <v>15</v>
      </c>
      <c r="E795" s="159" t="s">
        <v>28</v>
      </c>
      <c r="F795" s="159" t="s">
        <v>53</v>
      </c>
      <c r="G795" s="159" t="s">
        <v>23</v>
      </c>
      <c r="H795" s="159" t="s">
        <v>52</v>
      </c>
      <c r="I795" s="181">
        <v>5</v>
      </c>
      <c r="J795" s="15"/>
    </row>
    <row r="796" spans="1:10" x14ac:dyDescent="0.25">
      <c r="A796" s="65" t="str">
        <f t="shared" si="12"/>
        <v>Cohort 201542339G4 (exclusief Den Haag)Man18 tot 23 jaarEritreaTotaal</v>
      </c>
      <c r="B796" s="159" t="s">
        <v>16</v>
      </c>
      <c r="C796" s="166">
        <v>42339</v>
      </c>
      <c r="D796" s="159" t="s">
        <v>15</v>
      </c>
      <c r="E796" s="159" t="s">
        <v>28</v>
      </c>
      <c r="F796" s="159" t="s">
        <v>53</v>
      </c>
      <c r="G796" s="159" t="s">
        <v>24</v>
      </c>
      <c r="H796" s="159" t="s">
        <v>8</v>
      </c>
      <c r="I796" s="181">
        <v>55</v>
      </c>
      <c r="J796" s="15"/>
    </row>
    <row r="797" spans="1:10" x14ac:dyDescent="0.25">
      <c r="A797" s="65" t="str">
        <f t="shared" si="12"/>
        <v>Cohort 201542339G4 (exclusief Den Haag)Man18 tot 23 jaarEritreaWerknemer of zelfstandige</v>
      </c>
      <c r="B797" s="159" t="s">
        <v>16</v>
      </c>
      <c r="C797" s="166">
        <v>42339</v>
      </c>
      <c r="D797" s="159" t="s">
        <v>15</v>
      </c>
      <c r="E797" s="159" t="s">
        <v>28</v>
      </c>
      <c r="F797" s="159" t="s">
        <v>53</v>
      </c>
      <c r="G797" s="159" t="s">
        <v>24</v>
      </c>
      <c r="H797" s="159" t="s">
        <v>50</v>
      </c>
      <c r="I797" s="181">
        <v>0</v>
      </c>
      <c r="J797" s="15"/>
    </row>
    <row r="798" spans="1:10" x14ac:dyDescent="0.25">
      <c r="A798" s="65" t="str">
        <f t="shared" si="12"/>
        <v>Cohort 201542339G4 (exclusief Den Haag)Man18 tot 23 jaarEritreaBijstandsuitkering</v>
      </c>
      <c r="B798" s="159" t="s">
        <v>16</v>
      </c>
      <c r="C798" s="166">
        <v>42339</v>
      </c>
      <c r="D798" s="159" t="s">
        <v>15</v>
      </c>
      <c r="E798" s="159" t="s">
        <v>28</v>
      </c>
      <c r="F798" s="159" t="s">
        <v>53</v>
      </c>
      <c r="G798" s="159" t="s">
        <v>24</v>
      </c>
      <c r="H798" s="159" t="s">
        <v>51</v>
      </c>
      <c r="I798" s="181">
        <v>50</v>
      </c>
      <c r="J798" s="15"/>
    </row>
    <row r="799" spans="1:10" x14ac:dyDescent="0.25">
      <c r="A799" s="65" t="str">
        <f t="shared" si="12"/>
        <v>Cohort 201542339G4 (exclusief Den Haag)Man18 tot 23 jaarEritreaGeen inkomen, schoolgaand of overig</v>
      </c>
      <c r="B799" s="159" t="s">
        <v>16</v>
      </c>
      <c r="C799" s="166">
        <v>42339</v>
      </c>
      <c r="D799" s="159" t="s">
        <v>15</v>
      </c>
      <c r="E799" s="159" t="s">
        <v>28</v>
      </c>
      <c r="F799" s="159" t="s">
        <v>53</v>
      </c>
      <c r="G799" s="159" t="s">
        <v>24</v>
      </c>
      <c r="H799" s="159" t="s">
        <v>52</v>
      </c>
      <c r="I799" s="181">
        <v>5</v>
      </c>
      <c r="J799" s="15"/>
    </row>
    <row r="800" spans="1:10" x14ac:dyDescent="0.25">
      <c r="A800" s="65" t="str">
        <f t="shared" si="12"/>
        <v>Cohort 201542339G4 (exclusief Den Haag)Man18 tot 23 jaarOverigTotaal</v>
      </c>
      <c r="B800" s="159" t="s">
        <v>16</v>
      </c>
      <c r="C800" s="166">
        <v>42339</v>
      </c>
      <c r="D800" s="159" t="s">
        <v>15</v>
      </c>
      <c r="E800" s="159" t="s">
        <v>28</v>
      </c>
      <c r="F800" s="159" t="s">
        <v>53</v>
      </c>
      <c r="G800" s="159" t="s">
        <v>25</v>
      </c>
      <c r="H800" s="159" t="s">
        <v>8</v>
      </c>
      <c r="I800" s="181">
        <v>30</v>
      </c>
      <c r="J800" s="15"/>
    </row>
    <row r="801" spans="1:10" x14ac:dyDescent="0.25">
      <c r="A801" s="65" t="str">
        <f t="shared" si="12"/>
        <v>Cohort 201542339G4 (exclusief Den Haag)Man18 tot 23 jaarOverigWerknemer of zelfstandige</v>
      </c>
      <c r="B801" s="159" t="s">
        <v>16</v>
      </c>
      <c r="C801" s="166">
        <v>42339</v>
      </c>
      <c r="D801" s="159" t="s">
        <v>15</v>
      </c>
      <c r="E801" s="159" t="s">
        <v>28</v>
      </c>
      <c r="F801" s="159" t="s">
        <v>53</v>
      </c>
      <c r="G801" s="159" t="s">
        <v>25</v>
      </c>
      <c r="H801" s="159" t="s">
        <v>50</v>
      </c>
      <c r="I801" s="181">
        <v>0</v>
      </c>
      <c r="J801" s="15"/>
    </row>
    <row r="802" spans="1:10" x14ac:dyDescent="0.25">
      <c r="A802" s="65" t="str">
        <f t="shared" si="12"/>
        <v>Cohort 201542339G4 (exclusief Den Haag)Man18 tot 23 jaarOverigBijstandsuitkering</v>
      </c>
      <c r="B802" s="159" t="s">
        <v>16</v>
      </c>
      <c r="C802" s="166">
        <v>42339</v>
      </c>
      <c r="D802" s="159" t="s">
        <v>15</v>
      </c>
      <c r="E802" s="159" t="s">
        <v>28</v>
      </c>
      <c r="F802" s="159" t="s">
        <v>53</v>
      </c>
      <c r="G802" s="159" t="s">
        <v>25</v>
      </c>
      <c r="H802" s="159" t="s">
        <v>51</v>
      </c>
      <c r="I802" s="181">
        <v>20</v>
      </c>
      <c r="J802" s="15"/>
    </row>
    <row r="803" spans="1:10" x14ac:dyDescent="0.25">
      <c r="A803" s="65" t="str">
        <f t="shared" si="12"/>
        <v>Cohort 201542339G4 (exclusief Den Haag)Man18 tot 23 jaarOverigGeen inkomen, schoolgaand of overig</v>
      </c>
      <c r="B803" s="159" t="s">
        <v>16</v>
      </c>
      <c r="C803" s="166">
        <v>42339</v>
      </c>
      <c r="D803" s="159" t="s">
        <v>15</v>
      </c>
      <c r="E803" s="159" t="s">
        <v>28</v>
      </c>
      <c r="F803" s="159" t="s">
        <v>53</v>
      </c>
      <c r="G803" s="159" t="s">
        <v>25</v>
      </c>
      <c r="H803" s="159" t="s">
        <v>52</v>
      </c>
      <c r="I803" s="181">
        <v>10</v>
      </c>
      <c r="J803" s="15"/>
    </row>
    <row r="804" spans="1:10" x14ac:dyDescent="0.25">
      <c r="A804" s="65" t="str">
        <f t="shared" si="12"/>
        <v>Cohort 201542339G4 (exclusief Den Haag)Man23 tot 65 jaarTotaalTotaal</v>
      </c>
      <c r="B804" s="159" t="s">
        <v>16</v>
      </c>
      <c r="C804" s="166">
        <v>42339</v>
      </c>
      <c r="D804" s="159" t="s">
        <v>15</v>
      </c>
      <c r="E804" s="159" t="s">
        <v>28</v>
      </c>
      <c r="F804" s="159" t="s">
        <v>54</v>
      </c>
      <c r="G804" s="159" t="s">
        <v>8</v>
      </c>
      <c r="H804" s="159" t="s">
        <v>8</v>
      </c>
      <c r="I804" s="181">
        <v>1025</v>
      </c>
      <c r="J804" s="15"/>
    </row>
    <row r="805" spans="1:10" x14ac:dyDescent="0.25">
      <c r="A805" s="65" t="str">
        <f t="shared" si="12"/>
        <v>Cohort 201542339G4 (exclusief Den Haag)Man23 tot 65 jaarTotaalWerknemer of zelfstandige</v>
      </c>
      <c r="B805" s="159" t="s">
        <v>16</v>
      </c>
      <c r="C805" s="166">
        <v>42339</v>
      </c>
      <c r="D805" s="159" t="s">
        <v>15</v>
      </c>
      <c r="E805" s="159" t="s">
        <v>28</v>
      </c>
      <c r="F805" s="159" t="s">
        <v>54</v>
      </c>
      <c r="G805" s="159" t="s">
        <v>8</v>
      </c>
      <c r="H805" s="159" t="s">
        <v>50</v>
      </c>
      <c r="I805" s="181">
        <v>15</v>
      </c>
      <c r="J805" s="15"/>
    </row>
    <row r="806" spans="1:10" x14ac:dyDescent="0.25">
      <c r="A806" s="65" t="str">
        <f t="shared" si="12"/>
        <v>Cohort 201542339G4 (exclusief Den Haag)Man23 tot 65 jaarTotaalBijstandsuitkering</v>
      </c>
      <c r="B806" s="159" t="s">
        <v>16</v>
      </c>
      <c r="C806" s="166">
        <v>42339</v>
      </c>
      <c r="D806" s="159" t="s">
        <v>15</v>
      </c>
      <c r="E806" s="159" t="s">
        <v>28</v>
      </c>
      <c r="F806" s="159" t="s">
        <v>54</v>
      </c>
      <c r="G806" s="159" t="s">
        <v>8</v>
      </c>
      <c r="H806" s="159" t="s">
        <v>51</v>
      </c>
      <c r="I806" s="181">
        <v>990</v>
      </c>
      <c r="J806" s="15"/>
    </row>
    <row r="807" spans="1:10" x14ac:dyDescent="0.25">
      <c r="A807" s="65" t="str">
        <f t="shared" si="12"/>
        <v>Cohort 201542339G4 (exclusief Den Haag)Man23 tot 65 jaarTotaalGeen inkomen, schoolgaand of overig</v>
      </c>
      <c r="B807" s="159" t="s">
        <v>16</v>
      </c>
      <c r="C807" s="166">
        <v>42339</v>
      </c>
      <c r="D807" s="159" t="s">
        <v>15</v>
      </c>
      <c r="E807" s="159" t="s">
        <v>28</v>
      </c>
      <c r="F807" s="159" t="s">
        <v>54</v>
      </c>
      <c r="G807" s="159" t="s">
        <v>8</v>
      </c>
      <c r="H807" s="159" t="s">
        <v>52</v>
      </c>
      <c r="I807" s="181">
        <v>20</v>
      </c>
      <c r="J807" s="15"/>
    </row>
    <row r="808" spans="1:10" x14ac:dyDescent="0.25">
      <c r="A808" s="65" t="str">
        <f t="shared" si="12"/>
        <v>Cohort 201542339G4 (exclusief Den Haag)Man23 tot 65 jaarSyriëTotaal</v>
      </c>
      <c r="B808" s="159" t="s">
        <v>16</v>
      </c>
      <c r="C808" s="166">
        <v>42339</v>
      </c>
      <c r="D808" s="159" t="s">
        <v>15</v>
      </c>
      <c r="E808" s="159" t="s">
        <v>28</v>
      </c>
      <c r="F808" s="159" t="s">
        <v>54</v>
      </c>
      <c r="G808" s="159" t="s">
        <v>23</v>
      </c>
      <c r="H808" s="159" t="s">
        <v>8</v>
      </c>
      <c r="I808" s="181">
        <v>595</v>
      </c>
      <c r="J808" s="15"/>
    </row>
    <row r="809" spans="1:10" x14ac:dyDescent="0.25">
      <c r="A809" s="65" t="str">
        <f t="shared" si="12"/>
        <v>Cohort 201542339G4 (exclusief Den Haag)Man23 tot 65 jaarSyriëWerknemer of zelfstandige</v>
      </c>
      <c r="B809" s="159" t="s">
        <v>16</v>
      </c>
      <c r="C809" s="166">
        <v>42339</v>
      </c>
      <c r="D809" s="159" t="s">
        <v>15</v>
      </c>
      <c r="E809" s="159" t="s">
        <v>28</v>
      </c>
      <c r="F809" s="159" t="s">
        <v>54</v>
      </c>
      <c r="G809" s="159" t="s">
        <v>23</v>
      </c>
      <c r="H809" s="159" t="s">
        <v>50</v>
      </c>
      <c r="I809" s="181">
        <v>5</v>
      </c>
      <c r="J809" s="15"/>
    </row>
    <row r="810" spans="1:10" x14ac:dyDescent="0.25">
      <c r="A810" s="65" t="str">
        <f t="shared" si="12"/>
        <v>Cohort 201542339G4 (exclusief Den Haag)Man23 tot 65 jaarSyriëBijstandsuitkering</v>
      </c>
      <c r="B810" s="159" t="s">
        <v>16</v>
      </c>
      <c r="C810" s="166">
        <v>42339</v>
      </c>
      <c r="D810" s="159" t="s">
        <v>15</v>
      </c>
      <c r="E810" s="159" t="s">
        <v>28</v>
      </c>
      <c r="F810" s="159" t="s">
        <v>54</v>
      </c>
      <c r="G810" s="159" t="s">
        <v>23</v>
      </c>
      <c r="H810" s="159" t="s">
        <v>51</v>
      </c>
      <c r="I810" s="181">
        <v>585</v>
      </c>
      <c r="J810" s="15"/>
    </row>
    <row r="811" spans="1:10" x14ac:dyDescent="0.25">
      <c r="A811" s="65" t="str">
        <f t="shared" si="12"/>
        <v>Cohort 201542339G4 (exclusief Den Haag)Man23 tot 65 jaarSyriëGeen inkomen, schoolgaand of overig</v>
      </c>
      <c r="B811" s="159" t="s">
        <v>16</v>
      </c>
      <c r="C811" s="166">
        <v>42339</v>
      </c>
      <c r="D811" s="159" t="s">
        <v>15</v>
      </c>
      <c r="E811" s="159" t="s">
        <v>28</v>
      </c>
      <c r="F811" s="159" t="s">
        <v>54</v>
      </c>
      <c r="G811" s="159" t="s">
        <v>23</v>
      </c>
      <c r="H811" s="159" t="s">
        <v>52</v>
      </c>
      <c r="I811" s="181">
        <v>5</v>
      </c>
      <c r="J811" s="15"/>
    </row>
    <row r="812" spans="1:10" x14ac:dyDescent="0.25">
      <c r="A812" s="65" t="str">
        <f t="shared" si="12"/>
        <v>Cohort 201542339G4 (exclusief Den Haag)Man23 tot 65 jaarEritreaTotaal</v>
      </c>
      <c r="B812" s="159" t="s">
        <v>16</v>
      </c>
      <c r="C812" s="166">
        <v>42339</v>
      </c>
      <c r="D812" s="159" t="s">
        <v>15</v>
      </c>
      <c r="E812" s="159" t="s">
        <v>28</v>
      </c>
      <c r="F812" s="159" t="s">
        <v>54</v>
      </c>
      <c r="G812" s="159" t="s">
        <v>24</v>
      </c>
      <c r="H812" s="159" t="s">
        <v>8</v>
      </c>
      <c r="I812" s="181">
        <v>180</v>
      </c>
      <c r="J812" s="15"/>
    </row>
    <row r="813" spans="1:10" x14ac:dyDescent="0.25">
      <c r="A813" s="65" t="str">
        <f t="shared" si="12"/>
        <v>Cohort 201542339G4 (exclusief Den Haag)Man23 tot 65 jaarEritreaWerknemer of zelfstandige</v>
      </c>
      <c r="B813" s="159" t="s">
        <v>16</v>
      </c>
      <c r="C813" s="166">
        <v>42339</v>
      </c>
      <c r="D813" s="159" t="s">
        <v>15</v>
      </c>
      <c r="E813" s="159" t="s">
        <v>28</v>
      </c>
      <c r="F813" s="159" t="s">
        <v>54</v>
      </c>
      <c r="G813" s="159" t="s">
        <v>24</v>
      </c>
      <c r="H813" s="159" t="s">
        <v>50</v>
      </c>
      <c r="I813" s="181">
        <v>0</v>
      </c>
      <c r="J813" s="15"/>
    </row>
    <row r="814" spans="1:10" x14ac:dyDescent="0.25">
      <c r="A814" s="65" t="str">
        <f t="shared" si="12"/>
        <v>Cohort 201542339G4 (exclusief Den Haag)Man23 tot 65 jaarEritreaBijstandsuitkering</v>
      </c>
      <c r="B814" s="159" t="s">
        <v>16</v>
      </c>
      <c r="C814" s="166">
        <v>42339</v>
      </c>
      <c r="D814" s="159" t="s">
        <v>15</v>
      </c>
      <c r="E814" s="159" t="s">
        <v>28</v>
      </c>
      <c r="F814" s="159" t="s">
        <v>54</v>
      </c>
      <c r="G814" s="159" t="s">
        <v>24</v>
      </c>
      <c r="H814" s="159" t="s">
        <v>51</v>
      </c>
      <c r="I814" s="181">
        <v>180</v>
      </c>
      <c r="J814" s="15"/>
    </row>
    <row r="815" spans="1:10" x14ac:dyDescent="0.25">
      <c r="A815" s="65" t="str">
        <f t="shared" si="12"/>
        <v>Cohort 201542339G4 (exclusief Den Haag)Man23 tot 65 jaarEritreaGeen inkomen, schoolgaand of overig</v>
      </c>
      <c r="B815" s="159" t="s">
        <v>16</v>
      </c>
      <c r="C815" s="166">
        <v>42339</v>
      </c>
      <c r="D815" s="159" t="s">
        <v>15</v>
      </c>
      <c r="E815" s="159" t="s">
        <v>28</v>
      </c>
      <c r="F815" s="159" t="s">
        <v>54</v>
      </c>
      <c r="G815" s="159" t="s">
        <v>24</v>
      </c>
      <c r="H815" s="159" t="s">
        <v>52</v>
      </c>
      <c r="I815" s="181">
        <v>0</v>
      </c>
      <c r="J815" s="15"/>
    </row>
    <row r="816" spans="1:10" x14ac:dyDescent="0.25">
      <c r="A816" s="65" t="str">
        <f t="shared" si="12"/>
        <v>Cohort 201542339G4 (exclusief Den Haag)Man23 tot 65 jaarOverigTotaal</v>
      </c>
      <c r="B816" s="159" t="s">
        <v>16</v>
      </c>
      <c r="C816" s="166">
        <v>42339</v>
      </c>
      <c r="D816" s="159" t="s">
        <v>15</v>
      </c>
      <c r="E816" s="159" t="s">
        <v>28</v>
      </c>
      <c r="F816" s="159" t="s">
        <v>54</v>
      </c>
      <c r="G816" s="159" t="s">
        <v>25</v>
      </c>
      <c r="H816" s="159" t="s">
        <v>8</v>
      </c>
      <c r="I816" s="181">
        <v>250</v>
      </c>
      <c r="J816" s="15"/>
    </row>
    <row r="817" spans="1:10" x14ac:dyDescent="0.25">
      <c r="A817" s="65" t="str">
        <f t="shared" si="12"/>
        <v>Cohort 201542339G4 (exclusief Den Haag)Man23 tot 65 jaarOverigWerknemer of zelfstandige</v>
      </c>
      <c r="B817" s="159" t="s">
        <v>16</v>
      </c>
      <c r="C817" s="166">
        <v>42339</v>
      </c>
      <c r="D817" s="159" t="s">
        <v>15</v>
      </c>
      <c r="E817" s="159" t="s">
        <v>28</v>
      </c>
      <c r="F817" s="159" t="s">
        <v>54</v>
      </c>
      <c r="G817" s="159" t="s">
        <v>25</v>
      </c>
      <c r="H817" s="159" t="s">
        <v>50</v>
      </c>
      <c r="I817" s="181">
        <v>15</v>
      </c>
      <c r="J817" s="15"/>
    </row>
    <row r="818" spans="1:10" x14ac:dyDescent="0.25">
      <c r="A818" s="65" t="str">
        <f t="shared" si="12"/>
        <v>Cohort 201542339G4 (exclusief Den Haag)Man23 tot 65 jaarOverigBijstandsuitkering</v>
      </c>
      <c r="B818" s="159" t="s">
        <v>16</v>
      </c>
      <c r="C818" s="166">
        <v>42339</v>
      </c>
      <c r="D818" s="159" t="s">
        <v>15</v>
      </c>
      <c r="E818" s="159" t="s">
        <v>28</v>
      </c>
      <c r="F818" s="159" t="s">
        <v>54</v>
      </c>
      <c r="G818" s="159" t="s">
        <v>25</v>
      </c>
      <c r="H818" s="159" t="s">
        <v>51</v>
      </c>
      <c r="I818" s="181">
        <v>225</v>
      </c>
      <c r="J818" s="15"/>
    </row>
    <row r="819" spans="1:10" x14ac:dyDescent="0.25">
      <c r="A819" s="65" t="str">
        <f t="shared" si="12"/>
        <v>Cohort 201542339G4 (exclusief Den Haag)Man23 tot 65 jaarOverigGeen inkomen, schoolgaand of overig</v>
      </c>
      <c r="B819" s="159" t="s">
        <v>16</v>
      </c>
      <c r="C819" s="166">
        <v>42339</v>
      </c>
      <c r="D819" s="159" t="s">
        <v>15</v>
      </c>
      <c r="E819" s="159" t="s">
        <v>28</v>
      </c>
      <c r="F819" s="159" t="s">
        <v>54</v>
      </c>
      <c r="G819" s="159" t="s">
        <v>25</v>
      </c>
      <c r="H819" s="159" t="s">
        <v>52</v>
      </c>
      <c r="I819" s="181">
        <v>15</v>
      </c>
      <c r="J819" s="15"/>
    </row>
    <row r="820" spans="1:10" x14ac:dyDescent="0.25">
      <c r="A820" s="65" t="str">
        <f t="shared" si="12"/>
        <v>Cohort 201542339G4 (exclusief Den Haag)VrouwTotaalTotaalTotaal</v>
      </c>
      <c r="B820" s="159" t="s">
        <v>16</v>
      </c>
      <c r="C820" s="166">
        <v>42339</v>
      </c>
      <c r="D820" s="159" t="s">
        <v>15</v>
      </c>
      <c r="E820" s="159" t="s">
        <v>29</v>
      </c>
      <c r="F820" s="159" t="s">
        <v>8</v>
      </c>
      <c r="G820" s="159" t="s">
        <v>8</v>
      </c>
      <c r="H820" s="159" t="s">
        <v>8</v>
      </c>
      <c r="I820" s="181">
        <v>500</v>
      </c>
      <c r="J820" s="15"/>
    </row>
    <row r="821" spans="1:10" x14ac:dyDescent="0.25">
      <c r="A821" s="65" t="str">
        <f t="shared" si="12"/>
        <v>Cohort 201542339G4 (exclusief Den Haag)VrouwTotaalTotaalWerknemer of zelfstandige</v>
      </c>
      <c r="B821" s="159" t="s">
        <v>16</v>
      </c>
      <c r="C821" s="166">
        <v>42339</v>
      </c>
      <c r="D821" s="159" t="s">
        <v>15</v>
      </c>
      <c r="E821" s="159" t="s">
        <v>29</v>
      </c>
      <c r="F821" s="159" t="s">
        <v>8</v>
      </c>
      <c r="G821" s="159" t="s">
        <v>8</v>
      </c>
      <c r="H821" s="159" t="s">
        <v>50</v>
      </c>
      <c r="I821" s="181">
        <v>5</v>
      </c>
      <c r="J821" s="15"/>
    </row>
    <row r="822" spans="1:10" x14ac:dyDescent="0.25">
      <c r="A822" s="65" t="str">
        <f t="shared" si="12"/>
        <v>Cohort 201542339G4 (exclusief Den Haag)VrouwTotaalTotaalBijstandsuitkering</v>
      </c>
      <c r="B822" s="159" t="s">
        <v>16</v>
      </c>
      <c r="C822" s="166">
        <v>42339</v>
      </c>
      <c r="D822" s="159" t="s">
        <v>15</v>
      </c>
      <c r="E822" s="159" t="s">
        <v>29</v>
      </c>
      <c r="F822" s="159" t="s">
        <v>8</v>
      </c>
      <c r="G822" s="159" t="s">
        <v>8</v>
      </c>
      <c r="H822" s="159" t="s">
        <v>51</v>
      </c>
      <c r="I822" s="181">
        <v>480</v>
      </c>
      <c r="J822" s="15"/>
    </row>
    <row r="823" spans="1:10" x14ac:dyDescent="0.25">
      <c r="A823" s="65" t="str">
        <f t="shared" si="12"/>
        <v>Cohort 201542339G4 (exclusief Den Haag)VrouwTotaalTotaalGeen inkomen, schoolgaand of overig</v>
      </c>
      <c r="B823" s="159" t="s">
        <v>16</v>
      </c>
      <c r="C823" s="166">
        <v>42339</v>
      </c>
      <c r="D823" s="159" t="s">
        <v>15</v>
      </c>
      <c r="E823" s="159" t="s">
        <v>29</v>
      </c>
      <c r="F823" s="159" t="s">
        <v>8</v>
      </c>
      <c r="G823" s="159" t="s">
        <v>8</v>
      </c>
      <c r="H823" s="159" t="s">
        <v>52</v>
      </c>
      <c r="I823" s="181">
        <v>20</v>
      </c>
      <c r="J823" s="15"/>
    </row>
    <row r="824" spans="1:10" x14ac:dyDescent="0.25">
      <c r="A824" s="65" t="str">
        <f t="shared" si="12"/>
        <v>Cohort 201542339G4 (exclusief Den Haag)VrouwTotaalSyriëTotaal</v>
      </c>
      <c r="B824" s="159" t="s">
        <v>16</v>
      </c>
      <c r="C824" s="166">
        <v>42339</v>
      </c>
      <c r="D824" s="159" t="s">
        <v>15</v>
      </c>
      <c r="E824" s="159" t="s">
        <v>29</v>
      </c>
      <c r="F824" s="159" t="s">
        <v>8</v>
      </c>
      <c r="G824" s="159" t="s">
        <v>23</v>
      </c>
      <c r="H824" s="159" t="s">
        <v>8</v>
      </c>
      <c r="I824" s="181">
        <v>265</v>
      </c>
      <c r="J824" s="15"/>
    </row>
    <row r="825" spans="1:10" x14ac:dyDescent="0.25">
      <c r="A825" s="65" t="str">
        <f t="shared" si="12"/>
        <v>Cohort 201542339G4 (exclusief Den Haag)VrouwTotaalSyriëWerknemer of zelfstandige</v>
      </c>
      <c r="B825" s="159" t="s">
        <v>16</v>
      </c>
      <c r="C825" s="166">
        <v>42339</v>
      </c>
      <c r="D825" s="159" t="s">
        <v>15</v>
      </c>
      <c r="E825" s="159" t="s">
        <v>29</v>
      </c>
      <c r="F825" s="159" t="s">
        <v>8</v>
      </c>
      <c r="G825" s="159" t="s">
        <v>23</v>
      </c>
      <c r="H825" s="159" t="s">
        <v>50</v>
      </c>
      <c r="I825" s="181">
        <v>0</v>
      </c>
      <c r="J825" s="15"/>
    </row>
    <row r="826" spans="1:10" x14ac:dyDescent="0.25">
      <c r="A826" s="65" t="str">
        <f t="shared" si="12"/>
        <v>Cohort 201542339G4 (exclusief Den Haag)VrouwTotaalSyriëBijstandsuitkering</v>
      </c>
      <c r="B826" s="159" t="s">
        <v>16</v>
      </c>
      <c r="C826" s="166">
        <v>42339</v>
      </c>
      <c r="D826" s="159" t="s">
        <v>15</v>
      </c>
      <c r="E826" s="159" t="s">
        <v>29</v>
      </c>
      <c r="F826" s="159" t="s">
        <v>8</v>
      </c>
      <c r="G826" s="159" t="s">
        <v>23</v>
      </c>
      <c r="H826" s="159" t="s">
        <v>51</v>
      </c>
      <c r="I826" s="181">
        <v>255</v>
      </c>
      <c r="J826" s="15"/>
    </row>
    <row r="827" spans="1:10" x14ac:dyDescent="0.25">
      <c r="A827" s="65" t="str">
        <f t="shared" si="12"/>
        <v>Cohort 201542339G4 (exclusief Den Haag)VrouwTotaalSyriëGeen inkomen, schoolgaand of overig</v>
      </c>
      <c r="B827" s="159" t="s">
        <v>16</v>
      </c>
      <c r="C827" s="166">
        <v>42339</v>
      </c>
      <c r="D827" s="159" t="s">
        <v>15</v>
      </c>
      <c r="E827" s="159" t="s">
        <v>29</v>
      </c>
      <c r="F827" s="159" t="s">
        <v>8</v>
      </c>
      <c r="G827" s="159" t="s">
        <v>23</v>
      </c>
      <c r="H827" s="159" t="s">
        <v>52</v>
      </c>
      <c r="I827" s="181">
        <v>5</v>
      </c>
      <c r="J827" s="15"/>
    </row>
    <row r="828" spans="1:10" x14ac:dyDescent="0.25">
      <c r="A828" s="65" t="str">
        <f t="shared" si="12"/>
        <v>Cohort 201542339G4 (exclusief Den Haag)VrouwTotaalEritreaTotaal</v>
      </c>
      <c r="B828" s="159" t="s">
        <v>16</v>
      </c>
      <c r="C828" s="166">
        <v>42339</v>
      </c>
      <c r="D828" s="159" t="s">
        <v>15</v>
      </c>
      <c r="E828" s="159" t="s">
        <v>29</v>
      </c>
      <c r="F828" s="159" t="s">
        <v>8</v>
      </c>
      <c r="G828" s="159" t="s">
        <v>24</v>
      </c>
      <c r="H828" s="159" t="s">
        <v>8</v>
      </c>
      <c r="I828" s="181">
        <v>85</v>
      </c>
      <c r="J828" s="15"/>
    </row>
    <row r="829" spans="1:10" x14ac:dyDescent="0.25">
      <c r="A829" s="65" t="str">
        <f t="shared" si="12"/>
        <v>Cohort 201542339G4 (exclusief Den Haag)VrouwTotaalEritreaWerknemer of zelfstandige</v>
      </c>
      <c r="B829" s="159" t="s">
        <v>16</v>
      </c>
      <c r="C829" s="166">
        <v>42339</v>
      </c>
      <c r="D829" s="159" t="s">
        <v>15</v>
      </c>
      <c r="E829" s="159" t="s">
        <v>29</v>
      </c>
      <c r="F829" s="159" t="s">
        <v>8</v>
      </c>
      <c r="G829" s="159" t="s">
        <v>24</v>
      </c>
      <c r="H829" s="159" t="s">
        <v>50</v>
      </c>
      <c r="I829" s="181">
        <v>0</v>
      </c>
      <c r="J829" s="15"/>
    </row>
    <row r="830" spans="1:10" x14ac:dyDescent="0.25">
      <c r="A830" s="65" t="str">
        <f t="shared" si="12"/>
        <v>Cohort 201542339G4 (exclusief Den Haag)VrouwTotaalEritreaBijstandsuitkering</v>
      </c>
      <c r="B830" s="159" t="s">
        <v>16</v>
      </c>
      <c r="C830" s="166">
        <v>42339</v>
      </c>
      <c r="D830" s="159" t="s">
        <v>15</v>
      </c>
      <c r="E830" s="159" t="s">
        <v>29</v>
      </c>
      <c r="F830" s="159" t="s">
        <v>8</v>
      </c>
      <c r="G830" s="159" t="s">
        <v>24</v>
      </c>
      <c r="H830" s="159" t="s">
        <v>51</v>
      </c>
      <c r="I830" s="181">
        <v>85</v>
      </c>
      <c r="J830" s="15"/>
    </row>
    <row r="831" spans="1:10" x14ac:dyDescent="0.25">
      <c r="A831" s="65" t="str">
        <f t="shared" si="12"/>
        <v>Cohort 201542339G4 (exclusief Den Haag)VrouwTotaalEritreaGeen inkomen, schoolgaand of overig</v>
      </c>
      <c r="B831" s="159" t="s">
        <v>16</v>
      </c>
      <c r="C831" s="166">
        <v>42339</v>
      </c>
      <c r="D831" s="159" t="s">
        <v>15</v>
      </c>
      <c r="E831" s="159" t="s">
        <v>29</v>
      </c>
      <c r="F831" s="159" t="s">
        <v>8</v>
      </c>
      <c r="G831" s="159" t="s">
        <v>24</v>
      </c>
      <c r="H831" s="159" t="s">
        <v>52</v>
      </c>
      <c r="I831" s="181">
        <v>0</v>
      </c>
      <c r="J831" s="15"/>
    </row>
    <row r="832" spans="1:10" x14ac:dyDescent="0.25">
      <c r="A832" s="65" t="str">
        <f t="shared" si="12"/>
        <v>Cohort 201542339G4 (exclusief Den Haag)VrouwTotaalOverigTotaal</v>
      </c>
      <c r="B832" s="159" t="s">
        <v>16</v>
      </c>
      <c r="C832" s="166">
        <v>42339</v>
      </c>
      <c r="D832" s="159" t="s">
        <v>15</v>
      </c>
      <c r="E832" s="159" t="s">
        <v>29</v>
      </c>
      <c r="F832" s="159" t="s">
        <v>8</v>
      </c>
      <c r="G832" s="159" t="s">
        <v>25</v>
      </c>
      <c r="H832" s="159" t="s">
        <v>8</v>
      </c>
      <c r="I832" s="181">
        <v>155</v>
      </c>
      <c r="J832" s="15"/>
    </row>
    <row r="833" spans="1:10" x14ac:dyDescent="0.25">
      <c r="A833" s="65" t="str">
        <f t="shared" si="12"/>
        <v>Cohort 201542339G4 (exclusief Den Haag)VrouwTotaalOverigWerknemer of zelfstandige</v>
      </c>
      <c r="B833" s="159" t="s">
        <v>16</v>
      </c>
      <c r="C833" s="166">
        <v>42339</v>
      </c>
      <c r="D833" s="159" t="s">
        <v>15</v>
      </c>
      <c r="E833" s="159" t="s">
        <v>29</v>
      </c>
      <c r="F833" s="159" t="s">
        <v>8</v>
      </c>
      <c r="G833" s="159" t="s">
        <v>25</v>
      </c>
      <c r="H833" s="159" t="s">
        <v>50</v>
      </c>
      <c r="I833" s="181">
        <v>5</v>
      </c>
      <c r="J833" s="15"/>
    </row>
    <row r="834" spans="1:10" x14ac:dyDescent="0.25">
      <c r="A834" s="65" t="str">
        <f t="shared" si="12"/>
        <v>Cohort 201542339G4 (exclusief Den Haag)VrouwTotaalOverigBijstandsuitkering</v>
      </c>
      <c r="B834" s="159" t="s">
        <v>16</v>
      </c>
      <c r="C834" s="166">
        <v>42339</v>
      </c>
      <c r="D834" s="159" t="s">
        <v>15</v>
      </c>
      <c r="E834" s="159" t="s">
        <v>29</v>
      </c>
      <c r="F834" s="159" t="s">
        <v>8</v>
      </c>
      <c r="G834" s="159" t="s">
        <v>25</v>
      </c>
      <c r="H834" s="159" t="s">
        <v>51</v>
      </c>
      <c r="I834" s="181">
        <v>140</v>
      </c>
      <c r="J834" s="15"/>
    </row>
    <row r="835" spans="1:10" x14ac:dyDescent="0.25">
      <c r="A835" s="65" t="str">
        <f t="shared" si="12"/>
        <v>Cohort 201542339G4 (exclusief Den Haag)VrouwTotaalOverigGeen inkomen, schoolgaand of overig</v>
      </c>
      <c r="B835" s="159" t="s">
        <v>16</v>
      </c>
      <c r="C835" s="166">
        <v>42339</v>
      </c>
      <c r="D835" s="159" t="s">
        <v>15</v>
      </c>
      <c r="E835" s="159" t="s">
        <v>29</v>
      </c>
      <c r="F835" s="159" t="s">
        <v>8</v>
      </c>
      <c r="G835" s="159" t="s">
        <v>25</v>
      </c>
      <c r="H835" s="159" t="s">
        <v>52</v>
      </c>
      <c r="I835" s="181">
        <v>10</v>
      </c>
      <c r="J835" s="15"/>
    </row>
    <row r="836" spans="1:10" x14ac:dyDescent="0.25">
      <c r="A836" s="65" t="str">
        <f t="shared" si="12"/>
        <v>Cohort 201542339G4 (exclusief Den Haag)Vrouw18 tot 23 jaarTotaalTotaal</v>
      </c>
      <c r="B836" s="159" t="s">
        <v>16</v>
      </c>
      <c r="C836" s="166">
        <v>42339</v>
      </c>
      <c r="D836" s="159" t="s">
        <v>15</v>
      </c>
      <c r="E836" s="159" t="s">
        <v>29</v>
      </c>
      <c r="F836" s="159" t="s">
        <v>53</v>
      </c>
      <c r="G836" s="159" t="s">
        <v>8</v>
      </c>
      <c r="H836" s="159" t="s">
        <v>8</v>
      </c>
      <c r="I836" s="181">
        <v>85</v>
      </c>
      <c r="J836" s="15"/>
    </row>
    <row r="837" spans="1:10" x14ac:dyDescent="0.25">
      <c r="A837" s="65" t="str">
        <f t="shared" ref="A837:A900" si="13">B837&amp;C837&amp;D837&amp;E837&amp;F837&amp;G837&amp;H837</f>
        <v>Cohort 201542339G4 (exclusief Den Haag)Vrouw18 tot 23 jaarTotaalWerknemer of zelfstandige</v>
      </c>
      <c r="B837" s="159" t="s">
        <v>16</v>
      </c>
      <c r="C837" s="166">
        <v>42339</v>
      </c>
      <c r="D837" s="159" t="s">
        <v>15</v>
      </c>
      <c r="E837" s="159" t="s">
        <v>29</v>
      </c>
      <c r="F837" s="159" t="s">
        <v>53</v>
      </c>
      <c r="G837" s="159" t="s">
        <v>8</v>
      </c>
      <c r="H837" s="159" t="s">
        <v>50</v>
      </c>
      <c r="I837" s="181">
        <v>0</v>
      </c>
      <c r="J837" s="15"/>
    </row>
    <row r="838" spans="1:10" x14ac:dyDescent="0.25">
      <c r="A838" s="65" t="str">
        <f t="shared" si="13"/>
        <v>Cohort 201542339G4 (exclusief Den Haag)Vrouw18 tot 23 jaarTotaalBijstandsuitkering</v>
      </c>
      <c r="B838" s="159" t="s">
        <v>16</v>
      </c>
      <c r="C838" s="166">
        <v>42339</v>
      </c>
      <c r="D838" s="159" t="s">
        <v>15</v>
      </c>
      <c r="E838" s="159" t="s">
        <v>29</v>
      </c>
      <c r="F838" s="159" t="s">
        <v>53</v>
      </c>
      <c r="G838" s="159" t="s">
        <v>8</v>
      </c>
      <c r="H838" s="159" t="s">
        <v>51</v>
      </c>
      <c r="I838" s="181">
        <v>75</v>
      </c>
      <c r="J838" s="15"/>
    </row>
    <row r="839" spans="1:10" x14ac:dyDescent="0.25">
      <c r="A839" s="65" t="str">
        <f t="shared" si="13"/>
        <v>Cohort 201542339G4 (exclusief Den Haag)Vrouw18 tot 23 jaarTotaalGeen inkomen, schoolgaand of overig</v>
      </c>
      <c r="B839" s="159" t="s">
        <v>16</v>
      </c>
      <c r="C839" s="166">
        <v>42339</v>
      </c>
      <c r="D839" s="159" t="s">
        <v>15</v>
      </c>
      <c r="E839" s="159" t="s">
        <v>29</v>
      </c>
      <c r="F839" s="159" t="s">
        <v>53</v>
      </c>
      <c r="G839" s="159" t="s">
        <v>8</v>
      </c>
      <c r="H839" s="159" t="s">
        <v>52</v>
      </c>
      <c r="I839" s="181">
        <v>5</v>
      </c>
      <c r="J839" s="15"/>
    </row>
    <row r="840" spans="1:10" x14ac:dyDescent="0.25">
      <c r="A840" s="65" t="str">
        <f t="shared" si="13"/>
        <v>Cohort 201542339G4 (exclusief Den Haag)Vrouw18 tot 23 jaarSyriëTotaal</v>
      </c>
      <c r="B840" s="159" t="s">
        <v>16</v>
      </c>
      <c r="C840" s="166">
        <v>42339</v>
      </c>
      <c r="D840" s="159" t="s">
        <v>15</v>
      </c>
      <c r="E840" s="159" t="s">
        <v>29</v>
      </c>
      <c r="F840" s="159" t="s">
        <v>53</v>
      </c>
      <c r="G840" s="159" t="s">
        <v>23</v>
      </c>
      <c r="H840" s="159" t="s">
        <v>8</v>
      </c>
      <c r="I840" s="181">
        <v>40</v>
      </c>
      <c r="J840" s="15"/>
    </row>
    <row r="841" spans="1:10" x14ac:dyDescent="0.25">
      <c r="A841" s="65" t="str">
        <f t="shared" si="13"/>
        <v>Cohort 201542339G4 (exclusief Den Haag)Vrouw18 tot 23 jaarSyriëWerknemer of zelfstandige</v>
      </c>
      <c r="B841" s="159" t="s">
        <v>16</v>
      </c>
      <c r="C841" s="166">
        <v>42339</v>
      </c>
      <c r="D841" s="159" t="s">
        <v>15</v>
      </c>
      <c r="E841" s="159" t="s">
        <v>29</v>
      </c>
      <c r="F841" s="159" t="s">
        <v>53</v>
      </c>
      <c r="G841" s="159" t="s">
        <v>23</v>
      </c>
      <c r="H841" s="159" t="s">
        <v>50</v>
      </c>
      <c r="I841" s="181">
        <v>0</v>
      </c>
      <c r="J841" s="15"/>
    </row>
    <row r="842" spans="1:10" x14ac:dyDescent="0.25">
      <c r="A842" s="65" t="str">
        <f t="shared" si="13"/>
        <v>Cohort 201542339G4 (exclusief Den Haag)Vrouw18 tot 23 jaarSyriëBijstandsuitkering</v>
      </c>
      <c r="B842" s="159" t="s">
        <v>16</v>
      </c>
      <c r="C842" s="166">
        <v>42339</v>
      </c>
      <c r="D842" s="159" t="s">
        <v>15</v>
      </c>
      <c r="E842" s="159" t="s">
        <v>29</v>
      </c>
      <c r="F842" s="159" t="s">
        <v>53</v>
      </c>
      <c r="G842" s="159" t="s">
        <v>23</v>
      </c>
      <c r="H842" s="159" t="s">
        <v>51</v>
      </c>
      <c r="I842" s="181">
        <v>40</v>
      </c>
      <c r="J842" s="15"/>
    </row>
    <row r="843" spans="1:10" x14ac:dyDescent="0.25">
      <c r="A843" s="65" t="str">
        <f t="shared" si="13"/>
        <v>Cohort 201542339G4 (exclusief Den Haag)Vrouw18 tot 23 jaarSyriëGeen inkomen, schoolgaand of overig</v>
      </c>
      <c r="B843" s="159" t="s">
        <v>16</v>
      </c>
      <c r="C843" s="166">
        <v>42339</v>
      </c>
      <c r="D843" s="159" t="s">
        <v>15</v>
      </c>
      <c r="E843" s="159" t="s">
        <v>29</v>
      </c>
      <c r="F843" s="159" t="s">
        <v>53</v>
      </c>
      <c r="G843" s="159" t="s">
        <v>23</v>
      </c>
      <c r="H843" s="159" t="s">
        <v>52</v>
      </c>
      <c r="I843" s="181">
        <v>0</v>
      </c>
      <c r="J843" s="15"/>
    </row>
    <row r="844" spans="1:10" x14ac:dyDescent="0.25">
      <c r="A844" s="65" t="str">
        <f t="shared" si="13"/>
        <v>Cohort 201542339G4 (exclusief Den Haag)Vrouw18 tot 23 jaarEritreaTotaal</v>
      </c>
      <c r="B844" s="159" t="s">
        <v>16</v>
      </c>
      <c r="C844" s="166">
        <v>42339</v>
      </c>
      <c r="D844" s="159" t="s">
        <v>15</v>
      </c>
      <c r="E844" s="159" t="s">
        <v>29</v>
      </c>
      <c r="F844" s="159" t="s">
        <v>53</v>
      </c>
      <c r="G844" s="159" t="s">
        <v>24</v>
      </c>
      <c r="H844" s="159" t="s">
        <v>8</v>
      </c>
      <c r="I844" s="181">
        <v>20</v>
      </c>
      <c r="J844" s="15"/>
    </row>
    <row r="845" spans="1:10" x14ac:dyDescent="0.25">
      <c r="A845" s="65" t="str">
        <f t="shared" si="13"/>
        <v>Cohort 201542339G4 (exclusief Den Haag)Vrouw18 tot 23 jaarEritreaWerknemer of zelfstandige</v>
      </c>
      <c r="B845" s="159" t="s">
        <v>16</v>
      </c>
      <c r="C845" s="166">
        <v>42339</v>
      </c>
      <c r="D845" s="159" t="s">
        <v>15</v>
      </c>
      <c r="E845" s="159" t="s">
        <v>29</v>
      </c>
      <c r="F845" s="159" t="s">
        <v>53</v>
      </c>
      <c r="G845" s="159" t="s">
        <v>24</v>
      </c>
      <c r="H845" s="159" t="s">
        <v>50</v>
      </c>
      <c r="I845" s="181">
        <v>0</v>
      </c>
      <c r="J845" s="15"/>
    </row>
    <row r="846" spans="1:10" x14ac:dyDescent="0.25">
      <c r="A846" s="65" t="str">
        <f t="shared" si="13"/>
        <v>Cohort 201542339G4 (exclusief Den Haag)Vrouw18 tot 23 jaarEritreaBijstandsuitkering</v>
      </c>
      <c r="B846" s="159" t="s">
        <v>16</v>
      </c>
      <c r="C846" s="166">
        <v>42339</v>
      </c>
      <c r="D846" s="159" t="s">
        <v>15</v>
      </c>
      <c r="E846" s="159" t="s">
        <v>29</v>
      </c>
      <c r="F846" s="159" t="s">
        <v>53</v>
      </c>
      <c r="G846" s="159" t="s">
        <v>24</v>
      </c>
      <c r="H846" s="159" t="s">
        <v>51</v>
      </c>
      <c r="I846" s="181">
        <v>20</v>
      </c>
      <c r="J846" s="15"/>
    </row>
    <row r="847" spans="1:10" x14ac:dyDescent="0.25">
      <c r="A847" s="65" t="str">
        <f t="shared" si="13"/>
        <v>Cohort 201542339G4 (exclusief Den Haag)Vrouw18 tot 23 jaarEritreaGeen inkomen, schoolgaand of overig</v>
      </c>
      <c r="B847" s="159" t="s">
        <v>16</v>
      </c>
      <c r="C847" s="166">
        <v>42339</v>
      </c>
      <c r="D847" s="159" t="s">
        <v>15</v>
      </c>
      <c r="E847" s="159" t="s">
        <v>29</v>
      </c>
      <c r="F847" s="159" t="s">
        <v>53</v>
      </c>
      <c r="G847" s="159" t="s">
        <v>24</v>
      </c>
      <c r="H847" s="159" t="s">
        <v>52</v>
      </c>
      <c r="I847" s="181">
        <v>0</v>
      </c>
      <c r="J847" s="15"/>
    </row>
    <row r="848" spans="1:10" x14ac:dyDescent="0.25">
      <c r="A848" s="65" t="str">
        <f t="shared" si="13"/>
        <v>Cohort 201542339G4 (exclusief Den Haag)Vrouw18 tot 23 jaarOverigTotaal</v>
      </c>
      <c r="B848" s="159" t="s">
        <v>16</v>
      </c>
      <c r="C848" s="166">
        <v>42339</v>
      </c>
      <c r="D848" s="159" t="s">
        <v>15</v>
      </c>
      <c r="E848" s="159" t="s">
        <v>29</v>
      </c>
      <c r="F848" s="159" t="s">
        <v>53</v>
      </c>
      <c r="G848" s="159" t="s">
        <v>25</v>
      </c>
      <c r="H848" s="159" t="s">
        <v>8</v>
      </c>
      <c r="I848" s="181">
        <v>20</v>
      </c>
      <c r="J848" s="15"/>
    </row>
    <row r="849" spans="1:10" x14ac:dyDescent="0.25">
      <c r="A849" s="65" t="str">
        <f t="shared" si="13"/>
        <v>Cohort 201542339G4 (exclusief Den Haag)Vrouw18 tot 23 jaarOverigWerknemer of zelfstandige</v>
      </c>
      <c r="B849" s="159" t="s">
        <v>16</v>
      </c>
      <c r="C849" s="166">
        <v>42339</v>
      </c>
      <c r="D849" s="159" t="s">
        <v>15</v>
      </c>
      <c r="E849" s="159" t="s">
        <v>29</v>
      </c>
      <c r="F849" s="159" t="s">
        <v>53</v>
      </c>
      <c r="G849" s="159" t="s">
        <v>25</v>
      </c>
      <c r="H849" s="159" t="s">
        <v>50</v>
      </c>
      <c r="I849" s="181">
        <v>0</v>
      </c>
      <c r="J849" s="15"/>
    </row>
    <row r="850" spans="1:10" x14ac:dyDescent="0.25">
      <c r="A850" s="65" t="str">
        <f t="shared" si="13"/>
        <v>Cohort 201542339G4 (exclusief Den Haag)Vrouw18 tot 23 jaarOverigBijstandsuitkering</v>
      </c>
      <c r="B850" s="159" t="s">
        <v>16</v>
      </c>
      <c r="C850" s="166">
        <v>42339</v>
      </c>
      <c r="D850" s="159" t="s">
        <v>15</v>
      </c>
      <c r="E850" s="159" t="s">
        <v>29</v>
      </c>
      <c r="F850" s="159" t="s">
        <v>53</v>
      </c>
      <c r="G850" s="159" t="s">
        <v>25</v>
      </c>
      <c r="H850" s="159" t="s">
        <v>51</v>
      </c>
      <c r="I850" s="181">
        <v>15</v>
      </c>
      <c r="J850" s="15"/>
    </row>
    <row r="851" spans="1:10" x14ac:dyDescent="0.25">
      <c r="A851" s="65" t="str">
        <f t="shared" si="13"/>
        <v>Cohort 201542339G4 (exclusief Den Haag)Vrouw18 tot 23 jaarOverigGeen inkomen, schoolgaand of overig</v>
      </c>
      <c r="B851" s="159" t="s">
        <v>16</v>
      </c>
      <c r="C851" s="166">
        <v>42339</v>
      </c>
      <c r="D851" s="159" t="s">
        <v>15</v>
      </c>
      <c r="E851" s="159" t="s">
        <v>29</v>
      </c>
      <c r="F851" s="159" t="s">
        <v>53</v>
      </c>
      <c r="G851" s="159" t="s">
        <v>25</v>
      </c>
      <c r="H851" s="159" t="s">
        <v>52</v>
      </c>
      <c r="I851" s="181">
        <v>5</v>
      </c>
      <c r="J851" s="15"/>
    </row>
    <row r="852" spans="1:10" x14ac:dyDescent="0.25">
      <c r="A852" s="65" t="str">
        <f t="shared" si="13"/>
        <v>Cohort 201542339G4 (exclusief Den Haag)Vrouw23 tot 65 jaarTotaalTotaal</v>
      </c>
      <c r="B852" s="159" t="s">
        <v>16</v>
      </c>
      <c r="C852" s="166">
        <v>42339</v>
      </c>
      <c r="D852" s="159" t="s">
        <v>15</v>
      </c>
      <c r="E852" s="159" t="s">
        <v>29</v>
      </c>
      <c r="F852" s="159" t="s">
        <v>54</v>
      </c>
      <c r="G852" s="159" t="s">
        <v>8</v>
      </c>
      <c r="H852" s="159" t="s">
        <v>8</v>
      </c>
      <c r="I852" s="181">
        <v>420</v>
      </c>
      <c r="J852" s="15"/>
    </row>
    <row r="853" spans="1:10" x14ac:dyDescent="0.25">
      <c r="A853" s="65" t="str">
        <f t="shared" si="13"/>
        <v>Cohort 201542339G4 (exclusief Den Haag)Vrouw23 tot 65 jaarTotaalWerknemer of zelfstandige</v>
      </c>
      <c r="B853" s="159" t="s">
        <v>16</v>
      </c>
      <c r="C853" s="166">
        <v>42339</v>
      </c>
      <c r="D853" s="159" t="s">
        <v>15</v>
      </c>
      <c r="E853" s="159" t="s">
        <v>29</v>
      </c>
      <c r="F853" s="159" t="s">
        <v>54</v>
      </c>
      <c r="G853" s="159" t="s">
        <v>8</v>
      </c>
      <c r="H853" s="159" t="s">
        <v>50</v>
      </c>
      <c r="I853" s="181">
        <v>0</v>
      </c>
      <c r="J853" s="15"/>
    </row>
    <row r="854" spans="1:10" x14ac:dyDescent="0.25">
      <c r="A854" s="65" t="str">
        <f t="shared" si="13"/>
        <v>Cohort 201542339G4 (exclusief Den Haag)Vrouw23 tot 65 jaarTotaalBijstandsuitkering</v>
      </c>
      <c r="B854" s="159" t="s">
        <v>16</v>
      </c>
      <c r="C854" s="166">
        <v>42339</v>
      </c>
      <c r="D854" s="159" t="s">
        <v>15</v>
      </c>
      <c r="E854" s="159" t="s">
        <v>29</v>
      </c>
      <c r="F854" s="159" t="s">
        <v>54</v>
      </c>
      <c r="G854" s="159" t="s">
        <v>8</v>
      </c>
      <c r="H854" s="159" t="s">
        <v>51</v>
      </c>
      <c r="I854" s="181">
        <v>405</v>
      </c>
      <c r="J854" s="15"/>
    </row>
    <row r="855" spans="1:10" x14ac:dyDescent="0.25">
      <c r="A855" s="65" t="str">
        <f t="shared" si="13"/>
        <v>Cohort 201542339G4 (exclusief Den Haag)Vrouw23 tot 65 jaarTotaalGeen inkomen, schoolgaand of overig</v>
      </c>
      <c r="B855" s="159" t="s">
        <v>16</v>
      </c>
      <c r="C855" s="166">
        <v>42339</v>
      </c>
      <c r="D855" s="159" t="s">
        <v>15</v>
      </c>
      <c r="E855" s="159" t="s">
        <v>29</v>
      </c>
      <c r="F855" s="159" t="s">
        <v>54</v>
      </c>
      <c r="G855" s="159" t="s">
        <v>8</v>
      </c>
      <c r="H855" s="159" t="s">
        <v>52</v>
      </c>
      <c r="I855" s="181">
        <v>15</v>
      </c>
      <c r="J855" s="15"/>
    </row>
    <row r="856" spans="1:10" x14ac:dyDescent="0.25">
      <c r="A856" s="65" t="str">
        <f t="shared" si="13"/>
        <v>Cohort 201542339G4 (exclusief Den Haag)Vrouw23 tot 65 jaarSyriëTotaal</v>
      </c>
      <c r="B856" s="159" t="s">
        <v>16</v>
      </c>
      <c r="C856" s="166">
        <v>42339</v>
      </c>
      <c r="D856" s="159" t="s">
        <v>15</v>
      </c>
      <c r="E856" s="159" t="s">
        <v>29</v>
      </c>
      <c r="F856" s="159" t="s">
        <v>54</v>
      </c>
      <c r="G856" s="159" t="s">
        <v>23</v>
      </c>
      <c r="H856" s="159" t="s">
        <v>8</v>
      </c>
      <c r="I856" s="181">
        <v>225</v>
      </c>
      <c r="J856" s="15"/>
    </row>
    <row r="857" spans="1:10" x14ac:dyDescent="0.25">
      <c r="A857" s="65" t="str">
        <f t="shared" si="13"/>
        <v>Cohort 201542339G4 (exclusief Den Haag)Vrouw23 tot 65 jaarSyriëWerknemer of zelfstandige</v>
      </c>
      <c r="B857" s="159" t="s">
        <v>16</v>
      </c>
      <c r="C857" s="166">
        <v>42339</v>
      </c>
      <c r="D857" s="159" t="s">
        <v>15</v>
      </c>
      <c r="E857" s="159" t="s">
        <v>29</v>
      </c>
      <c r="F857" s="159" t="s">
        <v>54</v>
      </c>
      <c r="G857" s="159" t="s">
        <v>23</v>
      </c>
      <c r="H857" s="159" t="s">
        <v>50</v>
      </c>
      <c r="I857" s="181">
        <v>0</v>
      </c>
      <c r="J857" s="15"/>
    </row>
    <row r="858" spans="1:10" x14ac:dyDescent="0.25">
      <c r="A858" s="65" t="str">
        <f t="shared" si="13"/>
        <v>Cohort 201542339G4 (exclusief Den Haag)Vrouw23 tot 65 jaarSyriëBijstandsuitkering</v>
      </c>
      <c r="B858" s="159" t="s">
        <v>16</v>
      </c>
      <c r="C858" s="166">
        <v>42339</v>
      </c>
      <c r="D858" s="159" t="s">
        <v>15</v>
      </c>
      <c r="E858" s="159" t="s">
        <v>29</v>
      </c>
      <c r="F858" s="159" t="s">
        <v>54</v>
      </c>
      <c r="G858" s="159" t="s">
        <v>23</v>
      </c>
      <c r="H858" s="159" t="s">
        <v>51</v>
      </c>
      <c r="I858" s="181">
        <v>215</v>
      </c>
      <c r="J858" s="15"/>
    </row>
    <row r="859" spans="1:10" x14ac:dyDescent="0.25">
      <c r="A859" s="65" t="str">
        <f t="shared" si="13"/>
        <v>Cohort 201542339G4 (exclusief Den Haag)Vrouw23 tot 65 jaarSyriëGeen inkomen, schoolgaand of overig</v>
      </c>
      <c r="B859" s="159" t="s">
        <v>16</v>
      </c>
      <c r="C859" s="166">
        <v>42339</v>
      </c>
      <c r="D859" s="159" t="s">
        <v>15</v>
      </c>
      <c r="E859" s="159" t="s">
        <v>29</v>
      </c>
      <c r="F859" s="159" t="s">
        <v>54</v>
      </c>
      <c r="G859" s="159" t="s">
        <v>23</v>
      </c>
      <c r="H859" s="159" t="s">
        <v>52</v>
      </c>
      <c r="I859" s="181">
        <v>5</v>
      </c>
      <c r="J859" s="15"/>
    </row>
    <row r="860" spans="1:10" x14ac:dyDescent="0.25">
      <c r="A860" s="65" t="str">
        <f t="shared" si="13"/>
        <v>Cohort 201542339G4 (exclusief Den Haag)Vrouw23 tot 65 jaarEritreaTotaal</v>
      </c>
      <c r="B860" s="159" t="s">
        <v>16</v>
      </c>
      <c r="C860" s="166">
        <v>42339</v>
      </c>
      <c r="D860" s="159" t="s">
        <v>15</v>
      </c>
      <c r="E860" s="159" t="s">
        <v>29</v>
      </c>
      <c r="F860" s="159" t="s">
        <v>54</v>
      </c>
      <c r="G860" s="159" t="s">
        <v>24</v>
      </c>
      <c r="H860" s="159" t="s">
        <v>8</v>
      </c>
      <c r="I860" s="181">
        <v>65</v>
      </c>
      <c r="J860" s="15"/>
    </row>
    <row r="861" spans="1:10" x14ac:dyDescent="0.25">
      <c r="A861" s="65" t="str">
        <f t="shared" si="13"/>
        <v>Cohort 201542339G4 (exclusief Den Haag)Vrouw23 tot 65 jaarEritreaWerknemer of zelfstandige</v>
      </c>
      <c r="B861" s="159" t="s">
        <v>16</v>
      </c>
      <c r="C861" s="166">
        <v>42339</v>
      </c>
      <c r="D861" s="159" t="s">
        <v>15</v>
      </c>
      <c r="E861" s="159" t="s">
        <v>29</v>
      </c>
      <c r="F861" s="159" t="s">
        <v>54</v>
      </c>
      <c r="G861" s="159" t="s">
        <v>24</v>
      </c>
      <c r="H861" s="159" t="s">
        <v>50</v>
      </c>
      <c r="I861" s="181">
        <v>0</v>
      </c>
      <c r="J861" s="15"/>
    </row>
    <row r="862" spans="1:10" x14ac:dyDescent="0.25">
      <c r="A862" s="65" t="str">
        <f t="shared" si="13"/>
        <v>Cohort 201542339G4 (exclusief Den Haag)Vrouw23 tot 65 jaarEritreaBijstandsuitkering</v>
      </c>
      <c r="B862" s="159" t="s">
        <v>16</v>
      </c>
      <c r="C862" s="166">
        <v>42339</v>
      </c>
      <c r="D862" s="159" t="s">
        <v>15</v>
      </c>
      <c r="E862" s="159" t="s">
        <v>29</v>
      </c>
      <c r="F862" s="159" t="s">
        <v>54</v>
      </c>
      <c r="G862" s="159" t="s">
        <v>24</v>
      </c>
      <c r="H862" s="159" t="s">
        <v>51</v>
      </c>
      <c r="I862" s="181">
        <v>65</v>
      </c>
      <c r="J862" s="15"/>
    </row>
    <row r="863" spans="1:10" x14ac:dyDescent="0.25">
      <c r="A863" s="65" t="str">
        <f t="shared" si="13"/>
        <v>Cohort 201542339G4 (exclusief Den Haag)Vrouw23 tot 65 jaarEritreaGeen inkomen, schoolgaand of overig</v>
      </c>
      <c r="B863" s="159" t="s">
        <v>16</v>
      </c>
      <c r="C863" s="166">
        <v>42339</v>
      </c>
      <c r="D863" s="159" t="s">
        <v>15</v>
      </c>
      <c r="E863" s="159" t="s">
        <v>29</v>
      </c>
      <c r="F863" s="159" t="s">
        <v>54</v>
      </c>
      <c r="G863" s="159" t="s">
        <v>24</v>
      </c>
      <c r="H863" s="159" t="s">
        <v>52</v>
      </c>
      <c r="I863" s="181">
        <v>0</v>
      </c>
      <c r="J863" s="15"/>
    </row>
    <row r="864" spans="1:10" x14ac:dyDescent="0.25">
      <c r="A864" s="65" t="str">
        <f t="shared" si="13"/>
        <v>Cohort 201542339G4 (exclusief Den Haag)Vrouw23 tot 65 jaarOverigTotaal</v>
      </c>
      <c r="B864" s="159" t="s">
        <v>16</v>
      </c>
      <c r="C864" s="166">
        <v>42339</v>
      </c>
      <c r="D864" s="159" t="s">
        <v>15</v>
      </c>
      <c r="E864" s="159" t="s">
        <v>29</v>
      </c>
      <c r="F864" s="159" t="s">
        <v>54</v>
      </c>
      <c r="G864" s="159" t="s">
        <v>25</v>
      </c>
      <c r="H864" s="159" t="s">
        <v>8</v>
      </c>
      <c r="I864" s="181">
        <v>130</v>
      </c>
      <c r="J864" s="15"/>
    </row>
    <row r="865" spans="1:10" x14ac:dyDescent="0.25">
      <c r="A865" s="65" t="str">
        <f t="shared" si="13"/>
        <v>Cohort 201542339G4 (exclusief Den Haag)Vrouw23 tot 65 jaarOverigWerknemer of zelfstandige</v>
      </c>
      <c r="B865" s="159" t="s">
        <v>16</v>
      </c>
      <c r="C865" s="166">
        <v>42339</v>
      </c>
      <c r="D865" s="159" t="s">
        <v>15</v>
      </c>
      <c r="E865" s="159" t="s">
        <v>29</v>
      </c>
      <c r="F865" s="159" t="s">
        <v>54</v>
      </c>
      <c r="G865" s="159" t="s">
        <v>25</v>
      </c>
      <c r="H865" s="159" t="s">
        <v>50</v>
      </c>
      <c r="I865" s="181">
        <v>0</v>
      </c>
      <c r="J865" s="15"/>
    </row>
    <row r="866" spans="1:10" x14ac:dyDescent="0.25">
      <c r="A866" s="65" t="str">
        <f t="shared" si="13"/>
        <v>Cohort 201542339G4 (exclusief Den Haag)Vrouw23 tot 65 jaarOverigBijstandsuitkering</v>
      </c>
      <c r="B866" s="159" t="s">
        <v>16</v>
      </c>
      <c r="C866" s="166">
        <v>42339</v>
      </c>
      <c r="D866" s="159" t="s">
        <v>15</v>
      </c>
      <c r="E866" s="159" t="s">
        <v>29</v>
      </c>
      <c r="F866" s="159" t="s">
        <v>54</v>
      </c>
      <c r="G866" s="159" t="s">
        <v>25</v>
      </c>
      <c r="H866" s="159" t="s">
        <v>51</v>
      </c>
      <c r="I866" s="181">
        <v>120</v>
      </c>
      <c r="J866" s="15"/>
    </row>
    <row r="867" spans="1:10" x14ac:dyDescent="0.25">
      <c r="A867" s="65" t="str">
        <f t="shared" si="13"/>
        <v>Cohort 201542339G4 (exclusief Den Haag)Vrouw23 tot 65 jaarOverigGeen inkomen, schoolgaand of overig</v>
      </c>
      <c r="B867" s="159" t="s">
        <v>16</v>
      </c>
      <c r="C867" s="166">
        <v>42339</v>
      </c>
      <c r="D867" s="159" t="s">
        <v>15</v>
      </c>
      <c r="E867" s="159" t="s">
        <v>29</v>
      </c>
      <c r="F867" s="159" t="s">
        <v>54</v>
      </c>
      <c r="G867" s="159" t="s">
        <v>25</v>
      </c>
      <c r="H867" s="159" t="s">
        <v>52</v>
      </c>
      <c r="I867" s="181">
        <v>5</v>
      </c>
      <c r="J867" s="15"/>
    </row>
    <row r="868" spans="1:10" x14ac:dyDescent="0.25">
      <c r="A868" s="65" t="str">
        <f t="shared" si="13"/>
        <v>Cohort 201542705Den HaagTotaalTotaalTotaalTotaal</v>
      </c>
      <c r="B868" s="159" t="s">
        <v>16</v>
      </c>
      <c r="C868" s="166">
        <v>42705</v>
      </c>
      <c r="D868" s="159" t="s">
        <v>7</v>
      </c>
      <c r="E868" s="159" t="s">
        <v>8</v>
      </c>
      <c r="F868" s="159" t="s">
        <v>8</v>
      </c>
      <c r="G868" s="159" t="s">
        <v>8</v>
      </c>
      <c r="H868" s="159" t="s">
        <v>8</v>
      </c>
      <c r="I868" s="181">
        <v>560</v>
      </c>
      <c r="J868" s="15"/>
    </row>
    <row r="869" spans="1:10" x14ac:dyDescent="0.25">
      <c r="A869" s="65" t="str">
        <f t="shared" si="13"/>
        <v>Cohort 201542705Den HaagTotaalTotaalTotaalWerknemer of zelfstandige</v>
      </c>
      <c r="B869" s="159" t="s">
        <v>16</v>
      </c>
      <c r="C869" s="166">
        <v>42705</v>
      </c>
      <c r="D869" s="159" t="s">
        <v>7</v>
      </c>
      <c r="E869" s="159" t="s">
        <v>8</v>
      </c>
      <c r="F869" s="159" t="s">
        <v>8</v>
      </c>
      <c r="G869" s="159" t="s">
        <v>8</v>
      </c>
      <c r="H869" s="159" t="s">
        <v>50</v>
      </c>
      <c r="I869" s="181">
        <v>20</v>
      </c>
      <c r="J869" s="15"/>
    </row>
    <row r="870" spans="1:10" x14ac:dyDescent="0.25">
      <c r="A870" s="65" t="str">
        <f t="shared" si="13"/>
        <v>Cohort 201542705Den HaagTotaalTotaalTotaalBijstandsuitkering</v>
      </c>
      <c r="B870" s="159" t="s">
        <v>16</v>
      </c>
      <c r="C870" s="166">
        <v>42705</v>
      </c>
      <c r="D870" s="159" t="s">
        <v>7</v>
      </c>
      <c r="E870" s="159" t="s">
        <v>8</v>
      </c>
      <c r="F870" s="159" t="s">
        <v>8</v>
      </c>
      <c r="G870" s="159" t="s">
        <v>8</v>
      </c>
      <c r="H870" s="159" t="s">
        <v>51</v>
      </c>
      <c r="I870" s="181">
        <v>525</v>
      </c>
      <c r="J870" s="15"/>
    </row>
    <row r="871" spans="1:10" x14ac:dyDescent="0.25">
      <c r="A871" s="65" t="str">
        <f t="shared" si="13"/>
        <v>Cohort 201542705Den HaagTotaalTotaalTotaalGeen inkomen, schoolgaand of overig</v>
      </c>
      <c r="B871" s="159" t="s">
        <v>16</v>
      </c>
      <c r="C871" s="166">
        <v>42705</v>
      </c>
      <c r="D871" s="159" t="s">
        <v>7</v>
      </c>
      <c r="E871" s="159" t="s">
        <v>8</v>
      </c>
      <c r="F871" s="159" t="s">
        <v>8</v>
      </c>
      <c r="G871" s="159" t="s">
        <v>8</v>
      </c>
      <c r="H871" s="159" t="s">
        <v>52</v>
      </c>
      <c r="I871" s="181">
        <v>20</v>
      </c>
      <c r="J871" s="15"/>
    </row>
    <row r="872" spans="1:10" x14ac:dyDescent="0.25">
      <c r="A872" s="65" t="str">
        <f t="shared" si="13"/>
        <v>Cohort 201542705Den HaagTotaalTotaalSyriëTotaal</v>
      </c>
      <c r="B872" s="159" t="s">
        <v>16</v>
      </c>
      <c r="C872" s="166">
        <v>42705</v>
      </c>
      <c r="D872" s="159" t="s">
        <v>7</v>
      </c>
      <c r="E872" s="159" t="s">
        <v>8</v>
      </c>
      <c r="F872" s="159" t="s">
        <v>8</v>
      </c>
      <c r="G872" s="159" t="s">
        <v>23</v>
      </c>
      <c r="H872" s="159" t="s">
        <v>8</v>
      </c>
      <c r="I872" s="181">
        <v>230</v>
      </c>
      <c r="J872" s="15"/>
    </row>
    <row r="873" spans="1:10" x14ac:dyDescent="0.25">
      <c r="A873" s="65" t="str">
        <f t="shared" si="13"/>
        <v>Cohort 201542705Den HaagTotaalTotaalSyriëWerknemer of zelfstandige</v>
      </c>
      <c r="B873" s="159" t="s">
        <v>16</v>
      </c>
      <c r="C873" s="166">
        <v>42705</v>
      </c>
      <c r="D873" s="159" t="s">
        <v>7</v>
      </c>
      <c r="E873" s="159" t="s">
        <v>8</v>
      </c>
      <c r="F873" s="159" t="s">
        <v>8</v>
      </c>
      <c r="G873" s="159" t="s">
        <v>23</v>
      </c>
      <c r="H873" s="159" t="s">
        <v>50</v>
      </c>
      <c r="I873" s="181">
        <v>15</v>
      </c>
      <c r="J873" s="15"/>
    </row>
    <row r="874" spans="1:10" x14ac:dyDescent="0.25">
      <c r="A874" s="65" t="str">
        <f t="shared" si="13"/>
        <v>Cohort 201542705Den HaagTotaalTotaalSyriëBijstandsuitkering</v>
      </c>
      <c r="B874" s="159" t="s">
        <v>16</v>
      </c>
      <c r="C874" s="166">
        <v>42705</v>
      </c>
      <c r="D874" s="159" t="s">
        <v>7</v>
      </c>
      <c r="E874" s="159" t="s">
        <v>8</v>
      </c>
      <c r="F874" s="159" t="s">
        <v>8</v>
      </c>
      <c r="G874" s="159" t="s">
        <v>23</v>
      </c>
      <c r="H874" s="159" t="s">
        <v>51</v>
      </c>
      <c r="I874" s="181">
        <v>205</v>
      </c>
      <c r="J874" s="15"/>
    </row>
    <row r="875" spans="1:10" x14ac:dyDescent="0.25">
      <c r="A875" s="65" t="str">
        <f t="shared" si="13"/>
        <v>Cohort 201542705Den HaagTotaalTotaalSyriëGeen inkomen, schoolgaand of overig</v>
      </c>
      <c r="B875" s="159" t="s">
        <v>16</v>
      </c>
      <c r="C875" s="166">
        <v>42705</v>
      </c>
      <c r="D875" s="159" t="s">
        <v>7</v>
      </c>
      <c r="E875" s="159" t="s">
        <v>8</v>
      </c>
      <c r="F875" s="159" t="s">
        <v>8</v>
      </c>
      <c r="G875" s="159" t="s">
        <v>23</v>
      </c>
      <c r="H875" s="159" t="s">
        <v>52</v>
      </c>
      <c r="I875" s="181">
        <v>10</v>
      </c>
      <c r="J875" s="15"/>
    </row>
    <row r="876" spans="1:10" x14ac:dyDescent="0.25">
      <c r="A876" s="65" t="str">
        <f t="shared" si="13"/>
        <v>Cohort 201542705Den HaagTotaalTotaalEritreaTotaal</v>
      </c>
      <c r="B876" s="159" t="s">
        <v>16</v>
      </c>
      <c r="C876" s="166">
        <v>42705</v>
      </c>
      <c r="D876" s="159" t="s">
        <v>7</v>
      </c>
      <c r="E876" s="159" t="s">
        <v>8</v>
      </c>
      <c r="F876" s="159" t="s">
        <v>8</v>
      </c>
      <c r="G876" s="159" t="s">
        <v>24</v>
      </c>
      <c r="H876" s="159" t="s">
        <v>8</v>
      </c>
      <c r="I876" s="181">
        <v>230</v>
      </c>
      <c r="J876" s="15"/>
    </row>
    <row r="877" spans="1:10" x14ac:dyDescent="0.25">
      <c r="A877" s="65" t="str">
        <f t="shared" si="13"/>
        <v>Cohort 201542705Den HaagTotaalTotaalEritreaWerknemer of zelfstandige</v>
      </c>
      <c r="B877" s="159" t="s">
        <v>16</v>
      </c>
      <c r="C877" s="166">
        <v>42705</v>
      </c>
      <c r="D877" s="159" t="s">
        <v>7</v>
      </c>
      <c r="E877" s="159" t="s">
        <v>8</v>
      </c>
      <c r="F877" s="159" t="s">
        <v>8</v>
      </c>
      <c r="G877" s="159" t="s">
        <v>24</v>
      </c>
      <c r="H877" s="159" t="s">
        <v>50</v>
      </c>
      <c r="I877" s="181">
        <v>0</v>
      </c>
      <c r="J877" s="15"/>
    </row>
    <row r="878" spans="1:10" x14ac:dyDescent="0.25">
      <c r="A878" s="65" t="str">
        <f t="shared" si="13"/>
        <v>Cohort 201542705Den HaagTotaalTotaalEritreaBijstandsuitkering</v>
      </c>
      <c r="B878" s="159" t="s">
        <v>16</v>
      </c>
      <c r="C878" s="166">
        <v>42705</v>
      </c>
      <c r="D878" s="159" t="s">
        <v>7</v>
      </c>
      <c r="E878" s="159" t="s">
        <v>8</v>
      </c>
      <c r="F878" s="159" t="s">
        <v>8</v>
      </c>
      <c r="G878" s="159" t="s">
        <v>24</v>
      </c>
      <c r="H878" s="159" t="s">
        <v>51</v>
      </c>
      <c r="I878" s="181">
        <v>225</v>
      </c>
      <c r="J878" s="15"/>
    </row>
    <row r="879" spans="1:10" x14ac:dyDescent="0.25">
      <c r="A879" s="65" t="str">
        <f t="shared" si="13"/>
        <v>Cohort 201542705Den HaagTotaalTotaalEritreaGeen inkomen, schoolgaand of overig</v>
      </c>
      <c r="B879" s="159" t="s">
        <v>16</v>
      </c>
      <c r="C879" s="166">
        <v>42705</v>
      </c>
      <c r="D879" s="159" t="s">
        <v>7</v>
      </c>
      <c r="E879" s="159" t="s">
        <v>8</v>
      </c>
      <c r="F879" s="159" t="s">
        <v>8</v>
      </c>
      <c r="G879" s="159" t="s">
        <v>24</v>
      </c>
      <c r="H879" s="159" t="s">
        <v>52</v>
      </c>
      <c r="I879" s="181">
        <v>0</v>
      </c>
      <c r="J879" s="15"/>
    </row>
    <row r="880" spans="1:10" x14ac:dyDescent="0.25">
      <c r="A880" s="65" t="str">
        <f t="shared" si="13"/>
        <v>Cohort 201542705Den HaagTotaalTotaalOverigTotaal</v>
      </c>
      <c r="B880" s="159" t="s">
        <v>16</v>
      </c>
      <c r="C880" s="166">
        <v>42705</v>
      </c>
      <c r="D880" s="159" t="s">
        <v>7</v>
      </c>
      <c r="E880" s="159" t="s">
        <v>8</v>
      </c>
      <c r="F880" s="159" t="s">
        <v>8</v>
      </c>
      <c r="G880" s="159" t="s">
        <v>25</v>
      </c>
      <c r="H880" s="159" t="s">
        <v>8</v>
      </c>
      <c r="I880" s="181">
        <v>105</v>
      </c>
      <c r="J880" s="15"/>
    </row>
    <row r="881" spans="1:10" x14ac:dyDescent="0.25">
      <c r="A881" s="65" t="str">
        <f t="shared" si="13"/>
        <v>Cohort 201542705Den HaagTotaalTotaalOverigWerknemer of zelfstandige</v>
      </c>
      <c r="B881" s="159" t="s">
        <v>16</v>
      </c>
      <c r="C881" s="166">
        <v>42705</v>
      </c>
      <c r="D881" s="159" t="s">
        <v>7</v>
      </c>
      <c r="E881" s="159" t="s">
        <v>8</v>
      </c>
      <c r="F881" s="159" t="s">
        <v>8</v>
      </c>
      <c r="G881" s="159" t="s">
        <v>25</v>
      </c>
      <c r="H881" s="159" t="s">
        <v>50</v>
      </c>
      <c r="I881" s="181">
        <v>5</v>
      </c>
      <c r="J881" s="15"/>
    </row>
    <row r="882" spans="1:10" x14ac:dyDescent="0.25">
      <c r="A882" s="65" t="str">
        <f t="shared" si="13"/>
        <v>Cohort 201542705Den HaagTotaalTotaalOverigBijstandsuitkering</v>
      </c>
      <c r="B882" s="159" t="s">
        <v>16</v>
      </c>
      <c r="C882" s="166">
        <v>42705</v>
      </c>
      <c r="D882" s="159" t="s">
        <v>7</v>
      </c>
      <c r="E882" s="159" t="s">
        <v>8</v>
      </c>
      <c r="F882" s="159" t="s">
        <v>8</v>
      </c>
      <c r="G882" s="159" t="s">
        <v>25</v>
      </c>
      <c r="H882" s="159" t="s">
        <v>51</v>
      </c>
      <c r="I882" s="181">
        <v>95</v>
      </c>
      <c r="J882" s="15"/>
    </row>
    <row r="883" spans="1:10" x14ac:dyDescent="0.25">
      <c r="A883" s="65" t="str">
        <f t="shared" si="13"/>
        <v>Cohort 201542705Den HaagTotaalTotaalOverigGeen inkomen, schoolgaand of overig</v>
      </c>
      <c r="B883" s="159" t="s">
        <v>16</v>
      </c>
      <c r="C883" s="166">
        <v>42705</v>
      </c>
      <c r="D883" s="159" t="s">
        <v>7</v>
      </c>
      <c r="E883" s="159" t="s">
        <v>8</v>
      </c>
      <c r="F883" s="159" t="s">
        <v>8</v>
      </c>
      <c r="G883" s="159" t="s">
        <v>25</v>
      </c>
      <c r="H883" s="159" t="s">
        <v>52</v>
      </c>
      <c r="I883" s="181">
        <v>5</v>
      </c>
      <c r="J883" s="15"/>
    </row>
    <row r="884" spans="1:10" x14ac:dyDescent="0.25">
      <c r="A884" s="65" t="str">
        <f t="shared" si="13"/>
        <v>Cohort 201542705Den HaagTotaal18 tot 23 jaarTotaalTotaal</v>
      </c>
      <c r="B884" s="159" t="s">
        <v>16</v>
      </c>
      <c r="C884" s="166">
        <v>42705</v>
      </c>
      <c r="D884" s="159" t="s">
        <v>7</v>
      </c>
      <c r="E884" s="159" t="s">
        <v>8</v>
      </c>
      <c r="F884" s="159" t="s">
        <v>53</v>
      </c>
      <c r="G884" s="159" t="s">
        <v>8</v>
      </c>
      <c r="H884" s="159" t="s">
        <v>8</v>
      </c>
      <c r="I884" s="181">
        <v>85</v>
      </c>
      <c r="J884" s="15"/>
    </row>
    <row r="885" spans="1:10" x14ac:dyDescent="0.25">
      <c r="A885" s="65" t="str">
        <f t="shared" si="13"/>
        <v>Cohort 201542705Den HaagTotaal18 tot 23 jaarTotaalWerknemer of zelfstandige</v>
      </c>
      <c r="B885" s="159" t="s">
        <v>16</v>
      </c>
      <c r="C885" s="166">
        <v>42705</v>
      </c>
      <c r="D885" s="159" t="s">
        <v>7</v>
      </c>
      <c r="E885" s="159" t="s">
        <v>8</v>
      </c>
      <c r="F885" s="159" t="s">
        <v>53</v>
      </c>
      <c r="G885" s="159" t="s">
        <v>8</v>
      </c>
      <c r="H885" s="159" t="s">
        <v>50</v>
      </c>
      <c r="I885" s="181">
        <v>0</v>
      </c>
      <c r="J885" s="15"/>
    </row>
    <row r="886" spans="1:10" x14ac:dyDescent="0.25">
      <c r="A886" s="65" t="str">
        <f t="shared" si="13"/>
        <v>Cohort 201542705Den HaagTotaal18 tot 23 jaarTotaalBijstandsuitkering</v>
      </c>
      <c r="B886" s="159" t="s">
        <v>16</v>
      </c>
      <c r="C886" s="166">
        <v>42705</v>
      </c>
      <c r="D886" s="159" t="s">
        <v>7</v>
      </c>
      <c r="E886" s="159" t="s">
        <v>8</v>
      </c>
      <c r="F886" s="159" t="s">
        <v>53</v>
      </c>
      <c r="G886" s="159" t="s">
        <v>8</v>
      </c>
      <c r="H886" s="159" t="s">
        <v>51</v>
      </c>
      <c r="I886" s="181">
        <v>75</v>
      </c>
      <c r="J886" s="15"/>
    </row>
    <row r="887" spans="1:10" x14ac:dyDescent="0.25">
      <c r="A887" s="65" t="str">
        <f t="shared" si="13"/>
        <v>Cohort 201542705Den HaagTotaal18 tot 23 jaarTotaalGeen inkomen, schoolgaand of overig</v>
      </c>
      <c r="B887" s="159" t="s">
        <v>16</v>
      </c>
      <c r="C887" s="166">
        <v>42705</v>
      </c>
      <c r="D887" s="159" t="s">
        <v>7</v>
      </c>
      <c r="E887" s="159" t="s">
        <v>8</v>
      </c>
      <c r="F887" s="159" t="s">
        <v>53</v>
      </c>
      <c r="G887" s="159" t="s">
        <v>8</v>
      </c>
      <c r="H887" s="159" t="s">
        <v>52</v>
      </c>
      <c r="I887" s="181">
        <v>10</v>
      </c>
      <c r="J887" s="15"/>
    </row>
    <row r="888" spans="1:10" x14ac:dyDescent="0.25">
      <c r="A888" s="65" t="str">
        <f t="shared" si="13"/>
        <v>Cohort 201542705Den HaagTotaal18 tot 23 jaarSyriëTotaal</v>
      </c>
      <c r="B888" s="159" t="s">
        <v>16</v>
      </c>
      <c r="C888" s="166">
        <v>42705</v>
      </c>
      <c r="D888" s="159" t="s">
        <v>7</v>
      </c>
      <c r="E888" s="159" t="s">
        <v>8</v>
      </c>
      <c r="F888" s="159" t="s">
        <v>53</v>
      </c>
      <c r="G888" s="159" t="s">
        <v>23</v>
      </c>
      <c r="H888" s="159" t="s">
        <v>8</v>
      </c>
      <c r="I888" s="181">
        <v>25</v>
      </c>
      <c r="J888" s="15"/>
    </row>
    <row r="889" spans="1:10" x14ac:dyDescent="0.25">
      <c r="A889" s="65" t="str">
        <f t="shared" si="13"/>
        <v>Cohort 201542705Den HaagTotaal18 tot 23 jaarSyriëWerknemer of zelfstandige</v>
      </c>
      <c r="B889" s="159" t="s">
        <v>16</v>
      </c>
      <c r="C889" s="166">
        <v>42705</v>
      </c>
      <c r="D889" s="159" t="s">
        <v>7</v>
      </c>
      <c r="E889" s="159" t="s">
        <v>8</v>
      </c>
      <c r="F889" s="159" t="s">
        <v>53</v>
      </c>
      <c r="G889" s="159" t="s">
        <v>23</v>
      </c>
      <c r="H889" s="159" t="s">
        <v>50</v>
      </c>
      <c r="I889" s="181">
        <v>0</v>
      </c>
      <c r="J889" s="15"/>
    </row>
    <row r="890" spans="1:10" x14ac:dyDescent="0.25">
      <c r="A890" s="65" t="str">
        <f t="shared" si="13"/>
        <v>Cohort 201542705Den HaagTotaal18 tot 23 jaarSyriëBijstandsuitkering</v>
      </c>
      <c r="B890" s="159" t="s">
        <v>16</v>
      </c>
      <c r="C890" s="166">
        <v>42705</v>
      </c>
      <c r="D890" s="159" t="s">
        <v>7</v>
      </c>
      <c r="E890" s="159" t="s">
        <v>8</v>
      </c>
      <c r="F890" s="159" t="s">
        <v>53</v>
      </c>
      <c r="G890" s="159" t="s">
        <v>23</v>
      </c>
      <c r="H890" s="159" t="s">
        <v>51</v>
      </c>
      <c r="I890" s="181">
        <v>20</v>
      </c>
      <c r="J890" s="15"/>
    </row>
    <row r="891" spans="1:10" x14ac:dyDescent="0.25">
      <c r="A891" s="65" t="str">
        <f t="shared" si="13"/>
        <v>Cohort 201542705Den HaagTotaal18 tot 23 jaarSyriëGeen inkomen, schoolgaand of overig</v>
      </c>
      <c r="B891" s="159" t="s">
        <v>16</v>
      </c>
      <c r="C891" s="166">
        <v>42705</v>
      </c>
      <c r="D891" s="159" t="s">
        <v>7</v>
      </c>
      <c r="E891" s="159" t="s">
        <v>8</v>
      </c>
      <c r="F891" s="159" t="s">
        <v>53</v>
      </c>
      <c r="G891" s="159" t="s">
        <v>23</v>
      </c>
      <c r="H891" s="159" t="s">
        <v>52</v>
      </c>
      <c r="I891" s="181">
        <v>5</v>
      </c>
      <c r="J891" s="15"/>
    </row>
    <row r="892" spans="1:10" x14ac:dyDescent="0.25">
      <c r="A892" s="65" t="str">
        <f t="shared" si="13"/>
        <v>Cohort 201542705Den HaagTotaal18 tot 23 jaarEritreaTotaal</v>
      </c>
      <c r="B892" s="159" t="s">
        <v>16</v>
      </c>
      <c r="C892" s="166">
        <v>42705</v>
      </c>
      <c r="D892" s="159" t="s">
        <v>7</v>
      </c>
      <c r="E892" s="159" t="s">
        <v>8</v>
      </c>
      <c r="F892" s="159" t="s">
        <v>53</v>
      </c>
      <c r="G892" s="159" t="s">
        <v>24</v>
      </c>
      <c r="H892" s="159" t="s">
        <v>8</v>
      </c>
      <c r="I892" s="181">
        <v>45</v>
      </c>
      <c r="J892" s="15"/>
    </row>
    <row r="893" spans="1:10" x14ac:dyDescent="0.25">
      <c r="A893" s="65" t="str">
        <f t="shared" si="13"/>
        <v>Cohort 201542705Den HaagTotaal18 tot 23 jaarEritreaWerknemer of zelfstandige</v>
      </c>
      <c r="B893" s="159" t="s">
        <v>16</v>
      </c>
      <c r="C893" s="166">
        <v>42705</v>
      </c>
      <c r="D893" s="159" t="s">
        <v>7</v>
      </c>
      <c r="E893" s="159" t="s">
        <v>8</v>
      </c>
      <c r="F893" s="159" t="s">
        <v>53</v>
      </c>
      <c r="G893" s="159" t="s">
        <v>24</v>
      </c>
      <c r="H893" s="159" t="s">
        <v>50</v>
      </c>
      <c r="I893" s="181">
        <v>0</v>
      </c>
      <c r="J893" s="15"/>
    </row>
    <row r="894" spans="1:10" x14ac:dyDescent="0.25">
      <c r="A894" s="65" t="str">
        <f t="shared" si="13"/>
        <v>Cohort 201542705Den HaagTotaal18 tot 23 jaarEritreaBijstandsuitkering</v>
      </c>
      <c r="B894" s="159" t="s">
        <v>16</v>
      </c>
      <c r="C894" s="166">
        <v>42705</v>
      </c>
      <c r="D894" s="159" t="s">
        <v>7</v>
      </c>
      <c r="E894" s="159" t="s">
        <v>8</v>
      </c>
      <c r="F894" s="159" t="s">
        <v>53</v>
      </c>
      <c r="G894" s="159" t="s">
        <v>24</v>
      </c>
      <c r="H894" s="159" t="s">
        <v>51</v>
      </c>
      <c r="I894" s="181">
        <v>45</v>
      </c>
      <c r="J894" s="15"/>
    </row>
    <row r="895" spans="1:10" x14ac:dyDescent="0.25">
      <c r="A895" s="65" t="str">
        <f t="shared" si="13"/>
        <v>Cohort 201542705Den HaagTotaal18 tot 23 jaarEritreaGeen inkomen, schoolgaand of overig</v>
      </c>
      <c r="B895" s="159" t="s">
        <v>16</v>
      </c>
      <c r="C895" s="166">
        <v>42705</v>
      </c>
      <c r="D895" s="159" t="s">
        <v>7</v>
      </c>
      <c r="E895" s="159" t="s">
        <v>8</v>
      </c>
      <c r="F895" s="159" t="s">
        <v>53</v>
      </c>
      <c r="G895" s="159" t="s">
        <v>24</v>
      </c>
      <c r="H895" s="159" t="s">
        <v>52</v>
      </c>
      <c r="I895" s="181">
        <v>0</v>
      </c>
      <c r="J895" s="15"/>
    </row>
    <row r="896" spans="1:10" x14ac:dyDescent="0.25">
      <c r="A896" s="65" t="str">
        <f t="shared" si="13"/>
        <v>Cohort 201542705Den HaagTotaal18 tot 23 jaarOverigTotaal</v>
      </c>
      <c r="B896" s="159" t="s">
        <v>16</v>
      </c>
      <c r="C896" s="166">
        <v>42705</v>
      </c>
      <c r="D896" s="159" t="s">
        <v>7</v>
      </c>
      <c r="E896" s="159" t="s">
        <v>8</v>
      </c>
      <c r="F896" s="159" t="s">
        <v>53</v>
      </c>
      <c r="G896" s="159" t="s">
        <v>25</v>
      </c>
      <c r="H896" s="159" t="s">
        <v>8</v>
      </c>
      <c r="I896" s="181">
        <v>15</v>
      </c>
      <c r="J896" s="15"/>
    </row>
    <row r="897" spans="1:10" x14ac:dyDescent="0.25">
      <c r="A897" s="65" t="str">
        <f t="shared" si="13"/>
        <v>Cohort 201542705Den HaagTotaal18 tot 23 jaarOverigWerknemer of zelfstandige</v>
      </c>
      <c r="B897" s="159" t="s">
        <v>16</v>
      </c>
      <c r="C897" s="166">
        <v>42705</v>
      </c>
      <c r="D897" s="159" t="s">
        <v>7</v>
      </c>
      <c r="E897" s="159" t="s">
        <v>8</v>
      </c>
      <c r="F897" s="159" t="s">
        <v>53</v>
      </c>
      <c r="G897" s="159" t="s">
        <v>25</v>
      </c>
      <c r="H897" s="159" t="s">
        <v>50</v>
      </c>
      <c r="I897" s="181">
        <v>0</v>
      </c>
      <c r="J897" s="15"/>
    </row>
    <row r="898" spans="1:10" x14ac:dyDescent="0.25">
      <c r="A898" s="65" t="str">
        <f t="shared" si="13"/>
        <v>Cohort 201542705Den HaagTotaal18 tot 23 jaarOverigBijstandsuitkering</v>
      </c>
      <c r="B898" s="159" t="s">
        <v>16</v>
      </c>
      <c r="C898" s="166">
        <v>42705</v>
      </c>
      <c r="D898" s="159" t="s">
        <v>7</v>
      </c>
      <c r="E898" s="159" t="s">
        <v>8</v>
      </c>
      <c r="F898" s="159" t="s">
        <v>53</v>
      </c>
      <c r="G898" s="159" t="s">
        <v>25</v>
      </c>
      <c r="H898" s="159" t="s">
        <v>51</v>
      </c>
      <c r="I898" s="181">
        <v>10</v>
      </c>
      <c r="J898" s="15"/>
    </row>
    <row r="899" spans="1:10" x14ac:dyDescent="0.25">
      <c r="A899" s="65" t="str">
        <f t="shared" si="13"/>
        <v>Cohort 201542705Den HaagTotaal18 tot 23 jaarOverigGeen inkomen, schoolgaand of overig</v>
      </c>
      <c r="B899" s="159" t="s">
        <v>16</v>
      </c>
      <c r="C899" s="166">
        <v>42705</v>
      </c>
      <c r="D899" s="159" t="s">
        <v>7</v>
      </c>
      <c r="E899" s="159" t="s">
        <v>8</v>
      </c>
      <c r="F899" s="159" t="s">
        <v>53</v>
      </c>
      <c r="G899" s="159" t="s">
        <v>25</v>
      </c>
      <c r="H899" s="159" t="s">
        <v>52</v>
      </c>
      <c r="I899" s="181">
        <v>5</v>
      </c>
      <c r="J899" s="15"/>
    </row>
    <row r="900" spans="1:10" x14ac:dyDescent="0.25">
      <c r="A900" s="65" t="str">
        <f t="shared" si="13"/>
        <v>Cohort 201542705Den HaagTotaal23 tot 65 jaarTotaalTotaal</v>
      </c>
      <c r="B900" s="159" t="s">
        <v>16</v>
      </c>
      <c r="C900" s="166">
        <v>42705</v>
      </c>
      <c r="D900" s="159" t="s">
        <v>7</v>
      </c>
      <c r="E900" s="159" t="s">
        <v>8</v>
      </c>
      <c r="F900" s="159" t="s">
        <v>54</v>
      </c>
      <c r="G900" s="159" t="s">
        <v>8</v>
      </c>
      <c r="H900" s="159" t="s">
        <v>8</v>
      </c>
      <c r="I900" s="181">
        <v>480</v>
      </c>
      <c r="J900" s="15"/>
    </row>
    <row r="901" spans="1:10" x14ac:dyDescent="0.25">
      <c r="A901" s="65" t="str">
        <f t="shared" ref="A901:A964" si="14">B901&amp;C901&amp;D901&amp;E901&amp;F901&amp;G901&amp;H901</f>
        <v>Cohort 201542705Den HaagTotaal23 tot 65 jaarTotaalWerknemer of zelfstandige</v>
      </c>
      <c r="B901" s="159" t="s">
        <v>16</v>
      </c>
      <c r="C901" s="166">
        <v>42705</v>
      </c>
      <c r="D901" s="159" t="s">
        <v>7</v>
      </c>
      <c r="E901" s="159" t="s">
        <v>8</v>
      </c>
      <c r="F901" s="159" t="s">
        <v>54</v>
      </c>
      <c r="G901" s="159" t="s">
        <v>8</v>
      </c>
      <c r="H901" s="159" t="s">
        <v>50</v>
      </c>
      <c r="I901" s="181">
        <v>15</v>
      </c>
      <c r="J901" s="15"/>
    </row>
    <row r="902" spans="1:10" x14ac:dyDescent="0.25">
      <c r="A902" s="65" t="str">
        <f t="shared" si="14"/>
        <v>Cohort 201542705Den HaagTotaal23 tot 65 jaarTotaalBijstandsuitkering</v>
      </c>
      <c r="B902" s="159" t="s">
        <v>16</v>
      </c>
      <c r="C902" s="166">
        <v>42705</v>
      </c>
      <c r="D902" s="159" t="s">
        <v>7</v>
      </c>
      <c r="E902" s="159" t="s">
        <v>8</v>
      </c>
      <c r="F902" s="159" t="s">
        <v>54</v>
      </c>
      <c r="G902" s="159" t="s">
        <v>8</v>
      </c>
      <c r="H902" s="159" t="s">
        <v>51</v>
      </c>
      <c r="I902" s="181">
        <v>450</v>
      </c>
      <c r="J902" s="15"/>
    </row>
    <row r="903" spans="1:10" x14ac:dyDescent="0.25">
      <c r="A903" s="65" t="str">
        <f t="shared" si="14"/>
        <v>Cohort 201542705Den HaagTotaal23 tot 65 jaarTotaalGeen inkomen, schoolgaand of overig</v>
      </c>
      <c r="B903" s="159" t="s">
        <v>16</v>
      </c>
      <c r="C903" s="166">
        <v>42705</v>
      </c>
      <c r="D903" s="159" t="s">
        <v>7</v>
      </c>
      <c r="E903" s="159" t="s">
        <v>8</v>
      </c>
      <c r="F903" s="159" t="s">
        <v>54</v>
      </c>
      <c r="G903" s="159" t="s">
        <v>8</v>
      </c>
      <c r="H903" s="159" t="s">
        <v>52</v>
      </c>
      <c r="I903" s="181">
        <v>10</v>
      </c>
      <c r="J903" s="15"/>
    </row>
    <row r="904" spans="1:10" x14ac:dyDescent="0.25">
      <c r="A904" s="65" t="str">
        <f t="shared" si="14"/>
        <v>Cohort 201542705Den HaagTotaal23 tot 65 jaarSyriëTotaal</v>
      </c>
      <c r="B904" s="159" t="s">
        <v>16</v>
      </c>
      <c r="C904" s="166">
        <v>42705</v>
      </c>
      <c r="D904" s="159" t="s">
        <v>7</v>
      </c>
      <c r="E904" s="159" t="s">
        <v>8</v>
      </c>
      <c r="F904" s="159" t="s">
        <v>54</v>
      </c>
      <c r="G904" s="159" t="s">
        <v>23</v>
      </c>
      <c r="H904" s="159" t="s">
        <v>8</v>
      </c>
      <c r="I904" s="181">
        <v>200</v>
      </c>
      <c r="J904" s="15"/>
    </row>
    <row r="905" spans="1:10" x14ac:dyDescent="0.25">
      <c r="A905" s="65" t="str">
        <f t="shared" si="14"/>
        <v>Cohort 201542705Den HaagTotaal23 tot 65 jaarSyriëWerknemer of zelfstandige</v>
      </c>
      <c r="B905" s="159" t="s">
        <v>16</v>
      </c>
      <c r="C905" s="166">
        <v>42705</v>
      </c>
      <c r="D905" s="159" t="s">
        <v>7</v>
      </c>
      <c r="E905" s="159" t="s">
        <v>8</v>
      </c>
      <c r="F905" s="159" t="s">
        <v>54</v>
      </c>
      <c r="G905" s="159" t="s">
        <v>23</v>
      </c>
      <c r="H905" s="159" t="s">
        <v>50</v>
      </c>
      <c r="I905" s="181">
        <v>10</v>
      </c>
      <c r="J905" s="15"/>
    </row>
    <row r="906" spans="1:10" x14ac:dyDescent="0.25">
      <c r="A906" s="65" t="str">
        <f t="shared" si="14"/>
        <v>Cohort 201542705Den HaagTotaal23 tot 65 jaarSyriëBijstandsuitkering</v>
      </c>
      <c r="B906" s="159" t="s">
        <v>16</v>
      </c>
      <c r="C906" s="166">
        <v>42705</v>
      </c>
      <c r="D906" s="159" t="s">
        <v>7</v>
      </c>
      <c r="E906" s="159" t="s">
        <v>8</v>
      </c>
      <c r="F906" s="159" t="s">
        <v>54</v>
      </c>
      <c r="G906" s="159" t="s">
        <v>23</v>
      </c>
      <c r="H906" s="159" t="s">
        <v>51</v>
      </c>
      <c r="I906" s="181">
        <v>185</v>
      </c>
      <c r="J906" s="15"/>
    </row>
    <row r="907" spans="1:10" x14ac:dyDescent="0.25">
      <c r="A907" s="65" t="str">
        <f t="shared" si="14"/>
        <v>Cohort 201542705Den HaagTotaal23 tot 65 jaarSyriëGeen inkomen, schoolgaand of overig</v>
      </c>
      <c r="B907" s="159" t="s">
        <v>16</v>
      </c>
      <c r="C907" s="166">
        <v>42705</v>
      </c>
      <c r="D907" s="159" t="s">
        <v>7</v>
      </c>
      <c r="E907" s="159" t="s">
        <v>8</v>
      </c>
      <c r="F907" s="159" t="s">
        <v>54</v>
      </c>
      <c r="G907" s="159" t="s">
        <v>23</v>
      </c>
      <c r="H907" s="159" t="s">
        <v>52</v>
      </c>
      <c r="I907" s="181">
        <v>5</v>
      </c>
      <c r="J907" s="15"/>
    </row>
    <row r="908" spans="1:10" x14ac:dyDescent="0.25">
      <c r="A908" s="65" t="str">
        <f t="shared" si="14"/>
        <v>Cohort 201542705Den HaagTotaal23 tot 65 jaarEritreaTotaal</v>
      </c>
      <c r="B908" s="159" t="s">
        <v>16</v>
      </c>
      <c r="C908" s="166">
        <v>42705</v>
      </c>
      <c r="D908" s="159" t="s">
        <v>7</v>
      </c>
      <c r="E908" s="159" t="s">
        <v>8</v>
      </c>
      <c r="F908" s="159" t="s">
        <v>54</v>
      </c>
      <c r="G908" s="159" t="s">
        <v>24</v>
      </c>
      <c r="H908" s="159" t="s">
        <v>8</v>
      </c>
      <c r="I908" s="181">
        <v>185</v>
      </c>
      <c r="J908" s="15"/>
    </row>
    <row r="909" spans="1:10" x14ac:dyDescent="0.25">
      <c r="A909" s="65" t="str">
        <f t="shared" si="14"/>
        <v>Cohort 201542705Den HaagTotaal23 tot 65 jaarEritreaWerknemer of zelfstandige</v>
      </c>
      <c r="B909" s="159" t="s">
        <v>16</v>
      </c>
      <c r="C909" s="166">
        <v>42705</v>
      </c>
      <c r="D909" s="159" t="s">
        <v>7</v>
      </c>
      <c r="E909" s="159" t="s">
        <v>8</v>
      </c>
      <c r="F909" s="159" t="s">
        <v>54</v>
      </c>
      <c r="G909" s="159" t="s">
        <v>24</v>
      </c>
      <c r="H909" s="159" t="s">
        <v>50</v>
      </c>
      <c r="I909" s="181">
        <v>0</v>
      </c>
      <c r="J909" s="15"/>
    </row>
    <row r="910" spans="1:10" x14ac:dyDescent="0.25">
      <c r="A910" s="65" t="str">
        <f t="shared" si="14"/>
        <v>Cohort 201542705Den HaagTotaal23 tot 65 jaarEritreaBijstandsuitkering</v>
      </c>
      <c r="B910" s="159" t="s">
        <v>16</v>
      </c>
      <c r="C910" s="166">
        <v>42705</v>
      </c>
      <c r="D910" s="159" t="s">
        <v>7</v>
      </c>
      <c r="E910" s="159" t="s">
        <v>8</v>
      </c>
      <c r="F910" s="159" t="s">
        <v>54</v>
      </c>
      <c r="G910" s="159" t="s">
        <v>24</v>
      </c>
      <c r="H910" s="159" t="s">
        <v>51</v>
      </c>
      <c r="I910" s="181">
        <v>185</v>
      </c>
      <c r="J910" s="15"/>
    </row>
    <row r="911" spans="1:10" x14ac:dyDescent="0.25">
      <c r="A911" s="65" t="str">
        <f t="shared" si="14"/>
        <v>Cohort 201542705Den HaagTotaal23 tot 65 jaarEritreaGeen inkomen, schoolgaand of overig</v>
      </c>
      <c r="B911" s="159" t="s">
        <v>16</v>
      </c>
      <c r="C911" s="166">
        <v>42705</v>
      </c>
      <c r="D911" s="159" t="s">
        <v>7</v>
      </c>
      <c r="E911" s="159" t="s">
        <v>8</v>
      </c>
      <c r="F911" s="159" t="s">
        <v>54</v>
      </c>
      <c r="G911" s="159" t="s">
        <v>24</v>
      </c>
      <c r="H911" s="159" t="s">
        <v>52</v>
      </c>
      <c r="I911" s="181">
        <v>0</v>
      </c>
      <c r="J911" s="15"/>
    </row>
    <row r="912" spans="1:10" x14ac:dyDescent="0.25">
      <c r="A912" s="65" t="str">
        <f t="shared" si="14"/>
        <v>Cohort 201542705Den HaagTotaal23 tot 65 jaarOverigTotaal</v>
      </c>
      <c r="B912" s="159" t="s">
        <v>16</v>
      </c>
      <c r="C912" s="166">
        <v>42705</v>
      </c>
      <c r="D912" s="159" t="s">
        <v>7</v>
      </c>
      <c r="E912" s="159" t="s">
        <v>8</v>
      </c>
      <c r="F912" s="159" t="s">
        <v>54</v>
      </c>
      <c r="G912" s="159" t="s">
        <v>25</v>
      </c>
      <c r="H912" s="159" t="s">
        <v>8</v>
      </c>
      <c r="I912" s="181">
        <v>90</v>
      </c>
      <c r="J912" s="15"/>
    </row>
    <row r="913" spans="1:10" x14ac:dyDescent="0.25">
      <c r="A913" s="65" t="str">
        <f t="shared" si="14"/>
        <v>Cohort 201542705Den HaagTotaal23 tot 65 jaarOverigWerknemer of zelfstandige</v>
      </c>
      <c r="B913" s="159" t="s">
        <v>16</v>
      </c>
      <c r="C913" s="166">
        <v>42705</v>
      </c>
      <c r="D913" s="159" t="s">
        <v>7</v>
      </c>
      <c r="E913" s="159" t="s">
        <v>8</v>
      </c>
      <c r="F913" s="159" t="s">
        <v>54</v>
      </c>
      <c r="G913" s="159" t="s">
        <v>25</v>
      </c>
      <c r="H913" s="159" t="s">
        <v>50</v>
      </c>
      <c r="I913" s="181">
        <v>5</v>
      </c>
      <c r="J913" s="15"/>
    </row>
    <row r="914" spans="1:10" x14ac:dyDescent="0.25">
      <c r="A914" s="65" t="str">
        <f t="shared" si="14"/>
        <v>Cohort 201542705Den HaagTotaal23 tot 65 jaarOverigBijstandsuitkering</v>
      </c>
      <c r="B914" s="159" t="s">
        <v>16</v>
      </c>
      <c r="C914" s="166">
        <v>42705</v>
      </c>
      <c r="D914" s="159" t="s">
        <v>7</v>
      </c>
      <c r="E914" s="159" t="s">
        <v>8</v>
      </c>
      <c r="F914" s="159" t="s">
        <v>54</v>
      </c>
      <c r="G914" s="159" t="s">
        <v>25</v>
      </c>
      <c r="H914" s="159" t="s">
        <v>51</v>
      </c>
      <c r="I914" s="181">
        <v>85</v>
      </c>
      <c r="J914" s="15"/>
    </row>
    <row r="915" spans="1:10" x14ac:dyDescent="0.25">
      <c r="A915" s="65" t="str">
        <f t="shared" si="14"/>
        <v>Cohort 201542705Den HaagTotaal23 tot 65 jaarOverigGeen inkomen, schoolgaand of overig</v>
      </c>
      <c r="B915" s="159" t="s">
        <v>16</v>
      </c>
      <c r="C915" s="166">
        <v>42705</v>
      </c>
      <c r="D915" s="159" t="s">
        <v>7</v>
      </c>
      <c r="E915" s="159" t="s">
        <v>8</v>
      </c>
      <c r="F915" s="159" t="s">
        <v>54</v>
      </c>
      <c r="G915" s="159" t="s">
        <v>25</v>
      </c>
      <c r="H915" s="159" t="s">
        <v>52</v>
      </c>
      <c r="I915" s="181">
        <v>0</v>
      </c>
      <c r="J915" s="15"/>
    </row>
    <row r="916" spans="1:10" x14ac:dyDescent="0.25">
      <c r="A916" s="65" t="str">
        <f t="shared" si="14"/>
        <v>Cohort 201542705Den HaagManTotaalTotaalTotaal</v>
      </c>
      <c r="B916" s="159" t="s">
        <v>16</v>
      </c>
      <c r="C916" s="166">
        <v>42705</v>
      </c>
      <c r="D916" s="159" t="s">
        <v>7</v>
      </c>
      <c r="E916" s="159" t="s">
        <v>28</v>
      </c>
      <c r="F916" s="159" t="s">
        <v>8</v>
      </c>
      <c r="G916" s="159" t="s">
        <v>8</v>
      </c>
      <c r="H916" s="159" t="s">
        <v>8</v>
      </c>
      <c r="I916" s="181">
        <v>415</v>
      </c>
      <c r="J916" s="15"/>
    </row>
    <row r="917" spans="1:10" x14ac:dyDescent="0.25">
      <c r="A917" s="65" t="str">
        <f t="shared" si="14"/>
        <v>Cohort 201542705Den HaagManTotaalTotaalWerknemer of zelfstandige</v>
      </c>
      <c r="B917" s="159" t="s">
        <v>16</v>
      </c>
      <c r="C917" s="166">
        <v>42705</v>
      </c>
      <c r="D917" s="159" t="s">
        <v>7</v>
      </c>
      <c r="E917" s="159" t="s">
        <v>28</v>
      </c>
      <c r="F917" s="159" t="s">
        <v>8</v>
      </c>
      <c r="G917" s="159" t="s">
        <v>8</v>
      </c>
      <c r="H917" s="159" t="s">
        <v>50</v>
      </c>
      <c r="I917" s="181">
        <v>15</v>
      </c>
      <c r="J917" s="15"/>
    </row>
    <row r="918" spans="1:10" x14ac:dyDescent="0.25">
      <c r="A918" s="65" t="str">
        <f t="shared" si="14"/>
        <v>Cohort 201542705Den HaagManTotaalTotaalBijstandsuitkering</v>
      </c>
      <c r="B918" s="159" t="s">
        <v>16</v>
      </c>
      <c r="C918" s="166">
        <v>42705</v>
      </c>
      <c r="D918" s="159" t="s">
        <v>7</v>
      </c>
      <c r="E918" s="159" t="s">
        <v>28</v>
      </c>
      <c r="F918" s="159" t="s">
        <v>8</v>
      </c>
      <c r="G918" s="159" t="s">
        <v>8</v>
      </c>
      <c r="H918" s="159" t="s">
        <v>51</v>
      </c>
      <c r="I918" s="181">
        <v>390</v>
      </c>
      <c r="J918" s="15"/>
    </row>
    <row r="919" spans="1:10" x14ac:dyDescent="0.25">
      <c r="A919" s="65" t="str">
        <f t="shared" si="14"/>
        <v>Cohort 201542705Den HaagManTotaalTotaalGeen inkomen, schoolgaand of overig</v>
      </c>
      <c r="B919" s="159" t="s">
        <v>16</v>
      </c>
      <c r="C919" s="166">
        <v>42705</v>
      </c>
      <c r="D919" s="159" t="s">
        <v>7</v>
      </c>
      <c r="E919" s="159" t="s">
        <v>28</v>
      </c>
      <c r="F919" s="159" t="s">
        <v>8</v>
      </c>
      <c r="G919" s="159" t="s">
        <v>8</v>
      </c>
      <c r="H919" s="159" t="s">
        <v>52</v>
      </c>
      <c r="I919" s="181">
        <v>10</v>
      </c>
      <c r="J919" s="15"/>
    </row>
    <row r="920" spans="1:10" x14ac:dyDescent="0.25">
      <c r="A920" s="65" t="str">
        <f t="shared" si="14"/>
        <v>Cohort 201542705Den HaagManTotaalSyriëTotaal</v>
      </c>
      <c r="B920" s="159" t="s">
        <v>16</v>
      </c>
      <c r="C920" s="166">
        <v>42705</v>
      </c>
      <c r="D920" s="159" t="s">
        <v>7</v>
      </c>
      <c r="E920" s="159" t="s">
        <v>28</v>
      </c>
      <c r="F920" s="159" t="s">
        <v>8</v>
      </c>
      <c r="G920" s="159" t="s">
        <v>23</v>
      </c>
      <c r="H920" s="159" t="s">
        <v>8</v>
      </c>
      <c r="I920" s="181">
        <v>170</v>
      </c>
      <c r="J920" s="15"/>
    </row>
    <row r="921" spans="1:10" x14ac:dyDescent="0.25">
      <c r="A921" s="65" t="str">
        <f t="shared" si="14"/>
        <v>Cohort 201542705Den HaagManTotaalSyriëWerknemer of zelfstandige</v>
      </c>
      <c r="B921" s="159" t="s">
        <v>16</v>
      </c>
      <c r="C921" s="166">
        <v>42705</v>
      </c>
      <c r="D921" s="159" t="s">
        <v>7</v>
      </c>
      <c r="E921" s="159" t="s">
        <v>28</v>
      </c>
      <c r="F921" s="159" t="s">
        <v>8</v>
      </c>
      <c r="G921" s="159" t="s">
        <v>23</v>
      </c>
      <c r="H921" s="159" t="s">
        <v>50</v>
      </c>
      <c r="I921" s="181">
        <v>10</v>
      </c>
      <c r="J921" s="15"/>
    </row>
    <row r="922" spans="1:10" x14ac:dyDescent="0.25">
      <c r="A922" s="65" t="str">
        <f t="shared" si="14"/>
        <v>Cohort 201542705Den HaagManTotaalSyriëBijstandsuitkering</v>
      </c>
      <c r="B922" s="159" t="s">
        <v>16</v>
      </c>
      <c r="C922" s="166">
        <v>42705</v>
      </c>
      <c r="D922" s="159" t="s">
        <v>7</v>
      </c>
      <c r="E922" s="159" t="s">
        <v>28</v>
      </c>
      <c r="F922" s="159" t="s">
        <v>8</v>
      </c>
      <c r="G922" s="159" t="s">
        <v>23</v>
      </c>
      <c r="H922" s="159" t="s">
        <v>51</v>
      </c>
      <c r="I922" s="181">
        <v>155</v>
      </c>
      <c r="J922" s="15"/>
    </row>
    <row r="923" spans="1:10" x14ac:dyDescent="0.25">
      <c r="A923" s="65" t="str">
        <f t="shared" si="14"/>
        <v>Cohort 201542705Den HaagManTotaalSyriëGeen inkomen, schoolgaand of overig</v>
      </c>
      <c r="B923" s="159" t="s">
        <v>16</v>
      </c>
      <c r="C923" s="166">
        <v>42705</v>
      </c>
      <c r="D923" s="159" t="s">
        <v>7</v>
      </c>
      <c r="E923" s="159" t="s">
        <v>28</v>
      </c>
      <c r="F923" s="159" t="s">
        <v>8</v>
      </c>
      <c r="G923" s="159" t="s">
        <v>23</v>
      </c>
      <c r="H923" s="159" t="s">
        <v>52</v>
      </c>
      <c r="I923" s="181">
        <v>5</v>
      </c>
      <c r="J923" s="15"/>
    </row>
    <row r="924" spans="1:10" x14ac:dyDescent="0.25">
      <c r="A924" s="65" t="str">
        <f t="shared" si="14"/>
        <v>Cohort 201542705Den HaagManTotaalEritreaTotaal</v>
      </c>
      <c r="B924" s="159" t="s">
        <v>16</v>
      </c>
      <c r="C924" s="166">
        <v>42705</v>
      </c>
      <c r="D924" s="159" t="s">
        <v>7</v>
      </c>
      <c r="E924" s="159" t="s">
        <v>28</v>
      </c>
      <c r="F924" s="159" t="s">
        <v>8</v>
      </c>
      <c r="G924" s="159" t="s">
        <v>24</v>
      </c>
      <c r="H924" s="159" t="s">
        <v>8</v>
      </c>
      <c r="I924" s="181">
        <v>180</v>
      </c>
      <c r="J924" s="15"/>
    </row>
    <row r="925" spans="1:10" x14ac:dyDescent="0.25">
      <c r="A925" s="65" t="str">
        <f t="shared" si="14"/>
        <v>Cohort 201542705Den HaagManTotaalEritreaWerknemer of zelfstandige</v>
      </c>
      <c r="B925" s="159" t="s">
        <v>16</v>
      </c>
      <c r="C925" s="166">
        <v>42705</v>
      </c>
      <c r="D925" s="159" t="s">
        <v>7</v>
      </c>
      <c r="E925" s="159" t="s">
        <v>28</v>
      </c>
      <c r="F925" s="159" t="s">
        <v>8</v>
      </c>
      <c r="G925" s="159" t="s">
        <v>24</v>
      </c>
      <c r="H925" s="159" t="s">
        <v>50</v>
      </c>
      <c r="I925" s="181">
        <v>0</v>
      </c>
      <c r="J925" s="15"/>
    </row>
    <row r="926" spans="1:10" x14ac:dyDescent="0.25">
      <c r="A926" s="65" t="str">
        <f t="shared" si="14"/>
        <v>Cohort 201542705Den HaagManTotaalEritreaBijstandsuitkering</v>
      </c>
      <c r="B926" s="159" t="s">
        <v>16</v>
      </c>
      <c r="C926" s="166">
        <v>42705</v>
      </c>
      <c r="D926" s="159" t="s">
        <v>7</v>
      </c>
      <c r="E926" s="159" t="s">
        <v>28</v>
      </c>
      <c r="F926" s="159" t="s">
        <v>8</v>
      </c>
      <c r="G926" s="159" t="s">
        <v>24</v>
      </c>
      <c r="H926" s="159" t="s">
        <v>51</v>
      </c>
      <c r="I926" s="181">
        <v>180</v>
      </c>
      <c r="J926" s="15"/>
    </row>
    <row r="927" spans="1:10" x14ac:dyDescent="0.25">
      <c r="A927" s="65" t="str">
        <f t="shared" si="14"/>
        <v>Cohort 201542705Den HaagManTotaalEritreaGeen inkomen, schoolgaand of overig</v>
      </c>
      <c r="B927" s="159" t="s">
        <v>16</v>
      </c>
      <c r="C927" s="166">
        <v>42705</v>
      </c>
      <c r="D927" s="159" t="s">
        <v>7</v>
      </c>
      <c r="E927" s="159" t="s">
        <v>28</v>
      </c>
      <c r="F927" s="159" t="s">
        <v>8</v>
      </c>
      <c r="G927" s="159" t="s">
        <v>24</v>
      </c>
      <c r="H927" s="159" t="s">
        <v>52</v>
      </c>
      <c r="I927" s="181">
        <v>0</v>
      </c>
      <c r="J927" s="15"/>
    </row>
    <row r="928" spans="1:10" x14ac:dyDescent="0.25">
      <c r="A928" s="65" t="str">
        <f t="shared" si="14"/>
        <v>Cohort 201542705Den HaagManTotaalOverigTotaal</v>
      </c>
      <c r="B928" s="159" t="s">
        <v>16</v>
      </c>
      <c r="C928" s="166">
        <v>42705</v>
      </c>
      <c r="D928" s="159" t="s">
        <v>7</v>
      </c>
      <c r="E928" s="159" t="s">
        <v>28</v>
      </c>
      <c r="F928" s="159" t="s">
        <v>8</v>
      </c>
      <c r="G928" s="159" t="s">
        <v>25</v>
      </c>
      <c r="H928" s="159" t="s">
        <v>8</v>
      </c>
      <c r="I928" s="181">
        <v>65</v>
      </c>
      <c r="J928" s="15"/>
    </row>
    <row r="929" spans="1:10" x14ac:dyDescent="0.25">
      <c r="A929" s="65" t="str">
        <f t="shared" si="14"/>
        <v>Cohort 201542705Den HaagManTotaalOverigWerknemer of zelfstandige</v>
      </c>
      <c r="B929" s="159" t="s">
        <v>16</v>
      </c>
      <c r="C929" s="166">
        <v>42705</v>
      </c>
      <c r="D929" s="159" t="s">
        <v>7</v>
      </c>
      <c r="E929" s="159" t="s">
        <v>28</v>
      </c>
      <c r="F929" s="159" t="s">
        <v>8</v>
      </c>
      <c r="G929" s="159" t="s">
        <v>25</v>
      </c>
      <c r="H929" s="159" t="s">
        <v>50</v>
      </c>
      <c r="I929" s="181">
        <v>5</v>
      </c>
      <c r="J929" s="15"/>
    </row>
    <row r="930" spans="1:10" x14ac:dyDescent="0.25">
      <c r="A930" s="65" t="str">
        <f t="shared" si="14"/>
        <v>Cohort 201542705Den HaagManTotaalOverigBijstandsuitkering</v>
      </c>
      <c r="B930" s="159" t="s">
        <v>16</v>
      </c>
      <c r="C930" s="166">
        <v>42705</v>
      </c>
      <c r="D930" s="159" t="s">
        <v>7</v>
      </c>
      <c r="E930" s="159" t="s">
        <v>28</v>
      </c>
      <c r="F930" s="159" t="s">
        <v>8</v>
      </c>
      <c r="G930" s="159" t="s">
        <v>25</v>
      </c>
      <c r="H930" s="159" t="s">
        <v>51</v>
      </c>
      <c r="I930" s="181">
        <v>60</v>
      </c>
      <c r="J930" s="15"/>
    </row>
    <row r="931" spans="1:10" x14ac:dyDescent="0.25">
      <c r="A931" s="65" t="str">
        <f t="shared" si="14"/>
        <v>Cohort 201542705Den HaagManTotaalOverigGeen inkomen, schoolgaand of overig</v>
      </c>
      <c r="B931" s="159" t="s">
        <v>16</v>
      </c>
      <c r="C931" s="166">
        <v>42705</v>
      </c>
      <c r="D931" s="159" t="s">
        <v>7</v>
      </c>
      <c r="E931" s="159" t="s">
        <v>28</v>
      </c>
      <c r="F931" s="159" t="s">
        <v>8</v>
      </c>
      <c r="G931" s="159" t="s">
        <v>25</v>
      </c>
      <c r="H931" s="159" t="s">
        <v>52</v>
      </c>
      <c r="I931" s="181">
        <v>5</v>
      </c>
      <c r="J931" s="15"/>
    </row>
    <row r="932" spans="1:10" x14ac:dyDescent="0.25">
      <c r="A932" s="65" t="str">
        <f t="shared" si="14"/>
        <v>Cohort 201542705Den HaagMan18 tot 23 jaarTotaalTotaal</v>
      </c>
      <c r="B932" s="159" t="s">
        <v>16</v>
      </c>
      <c r="C932" s="166">
        <v>42705</v>
      </c>
      <c r="D932" s="159" t="s">
        <v>7</v>
      </c>
      <c r="E932" s="159" t="s">
        <v>28</v>
      </c>
      <c r="F932" s="159" t="s">
        <v>53</v>
      </c>
      <c r="G932" s="159" t="s">
        <v>8</v>
      </c>
      <c r="H932" s="159" t="s">
        <v>8</v>
      </c>
      <c r="I932" s="181">
        <v>60</v>
      </c>
      <c r="J932" s="15"/>
    </row>
    <row r="933" spans="1:10" x14ac:dyDescent="0.25">
      <c r="A933" s="65" t="str">
        <f t="shared" si="14"/>
        <v>Cohort 201542705Den HaagMan18 tot 23 jaarTotaalWerknemer of zelfstandige</v>
      </c>
      <c r="B933" s="159" t="s">
        <v>16</v>
      </c>
      <c r="C933" s="166">
        <v>42705</v>
      </c>
      <c r="D933" s="159" t="s">
        <v>7</v>
      </c>
      <c r="E933" s="159" t="s">
        <v>28</v>
      </c>
      <c r="F933" s="159" t="s">
        <v>53</v>
      </c>
      <c r="G933" s="159" t="s">
        <v>8</v>
      </c>
      <c r="H933" s="159" t="s">
        <v>50</v>
      </c>
      <c r="I933" s="181">
        <v>0</v>
      </c>
      <c r="J933" s="15"/>
    </row>
    <row r="934" spans="1:10" x14ac:dyDescent="0.25">
      <c r="A934" s="65" t="str">
        <f t="shared" si="14"/>
        <v>Cohort 201542705Den HaagMan18 tot 23 jaarTotaalBijstandsuitkering</v>
      </c>
      <c r="B934" s="159" t="s">
        <v>16</v>
      </c>
      <c r="C934" s="166">
        <v>42705</v>
      </c>
      <c r="D934" s="159" t="s">
        <v>7</v>
      </c>
      <c r="E934" s="159" t="s">
        <v>28</v>
      </c>
      <c r="F934" s="159" t="s">
        <v>53</v>
      </c>
      <c r="G934" s="159" t="s">
        <v>8</v>
      </c>
      <c r="H934" s="159" t="s">
        <v>51</v>
      </c>
      <c r="I934" s="181">
        <v>50</v>
      </c>
      <c r="J934" s="15"/>
    </row>
    <row r="935" spans="1:10" x14ac:dyDescent="0.25">
      <c r="A935" s="65" t="str">
        <f t="shared" si="14"/>
        <v>Cohort 201542705Den HaagMan18 tot 23 jaarTotaalGeen inkomen, schoolgaand of overig</v>
      </c>
      <c r="B935" s="159" t="s">
        <v>16</v>
      </c>
      <c r="C935" s="166">
        <v>42705</v>
      </c>
      <c r="D935" s="159" t="s">
        <v>7</v>
      </c>
      <c r="E935" s="159" t="s">
        <v>28</v>
      </c>
      <c r="F935" s="159" t="s">
        <v>53</v>
      </c>
      <c r="G935" s="159" t="s">
        <v>8</v>
      </c>
      <c r="H935" s="159" t="s">
        <v>52</v>
      </c>
      <c r="I935" s="181">
        <v>10</v>
      </c>
      <c r="J935" s="15"/>
    </row>
    <row r="936" spans="1:10" x14ac:dyDescent="0.25">
      <c r="A936" s="65" t="str">
        <f t="shared" si="14"/>
        <v>Cohort 201542705Den HaagMan18 tot 23 jaarSyriëTotaal</v>
      </c>
      <c r="B936" s="159" t="s">
        <v>16</v>
      </c>
      <c r="C936" s="166">
        <v>42705</v>
      </c>
      <c r="D936" s="159" t="s">
        <v>7</v>
      </c>
      <c r="E936" s="159" t="s">
        <v>28</v>
      </c>
      <c r="F936" s="159" t="s">
        <v>53</v>
      </c>
      <c r="G936" s="159" t="s">
        <v>23</v>
      </c>
      <c r="H936" s="159" t="s">
        <v>8</v>
      </c>
      <c r="I936" s="181">
        <v>20</v>
      </c>
      <c r="J936" s="15"/>
    </row>
    <row r="937" spans="1:10" x14ac:dyDescent="0.25">
      <c r="A937" s="65" t="str">
        <f t="shared" si="14"/>
        <v>Cohort 201542705Den HaagMan18 tot 23 jaarSyriëWerknemer of zelfstandige</v>
      </c>
      <c r="B937" s="159" t="s">
        <v>16</v>
      </c>
      <c r="C937" s="166">
        <v>42705</v>
      </c>
      <c r="D937" s="159" t="s">
        <v>7</v>
      </c>
      <c r="E937" s="159" t="s">
        <v>28</v>
      </c>
      <c r="F937" s="159" t="s">
        <v>53</v>
      </c>
      <c r="G937" s="159" t="s">
        <v>23</v>
      </c>
      <c r="H937" s="159" t="s">
        <v>50</v>
      </c>
      <c r="I937" s="181">
        <v>0</v>
      </c>
      <c r="J937" s="15"/>
    </row>
    <row r="938" spans="1:10" x14ac:dyDescent="0.25">
      <c r="A938" s="65" t="str">
        <f t="shared" si="14"/>
        <v>Cohort 201542705Den HaagMan18 tot 23 jaarSyriëBijstandsuitkering</v>
      </c>
      <c r="B938" s="159" t="s">
        <v>16</v>
      </c>
      <c r="C938" s="166">
        <v>42705</v>
      </c>
      <c r="D938" s="159" t="s">
        <v>7</v>
      </c>
      <c r="E938" s="159" t="s">
        <v>28</v>
      </c>
      <c r="F938" s="159" t="s">
        <v>53</v>
      </c>
      <c r="G938" s="159" t="s">
        <v>23</v>
      </c>
      <c r="H938" s="159" t="s">
        <v>51</v>
      </c>
      <c r="I938" s="181">
        <v>15</v>
      </c>
      <c r="J938" s="15"/>
    </row>
    <row r="939" spans="1:10" x14ac:dyDescent="0.25">
      <c r="A939" s="65" t="str">
        <f t="shared" si="14"/>
        <v>Cohort 201542705Den HaagMan18 tot 23 jaarSyriëGeen inkomen, schoolgaand of overig</v>
      </c>
      <c r="B939" s="159" t="s">
        <v>16</v>
      </c>
      <c r="C939" s="166">
        <v>42705</v>
      </c>
      <c r="D939" s="159" t="s">
        <v>7</v>
      </c>
      <c r="E939" s="159" t="s">
        <v>28</v>
      </c>
      <c r="F939" s="159" t="s">
        <v>53</v>
      </c>
      <c r="G939" s="159" t="s">
        <v>23</v>
      </c>
      <c r="H939" s="159" t="s">
        <v>52</v>
      </c>
      <c r="I939" s="181">
        <v>5</v>
      </c>
      <c r="J939" s="15"/>
    </row>
    <row r="940" spans="1:10" x14ac:dyDescent="0.25">
      <c r="A940" s="65" t="str">
        <f t="shared" si="14"/>
        <v>Cohort 201542705Den HaagMan18 tot 23 jaarEritreaTotaal</v>
      </c>
      <c r="B940" s="159" t="s">
        <v>16</v>
      </c>
      <c r="C940" s="166">
        <v>42705</v>
      </c>
      <c r="D940" s="159" t="s">
        <v>7</v>
      </c>
      <c r="E940" s="159" t="s">
        <v>28</v>
      </c>
      <c r="F940" s="159" t="s">
        <v>53</v>
      </c>
      <c r="G940" s="159" t="s">
        <v>24</v>
      </c>
      <c r="H940" s="159" t="s">
        <v>8</v>
      </c>
      <c r="I940" s="181">
        <v>30</v>
      </c>
      <c r="J940" s="15"/>
    </row>
    <row r="941" spans="1:10" x14ac:dyDescent="0.25">
      <c r="A941" s="65" t="str">
        <f t="shared" si="14"/>
        <v>Cohort 201542705Den HaagMan18 tot 23 jaarEritreaWerknemer of zelfstandige</v>
      </c>
      <c r="B941" s="159" t="s">
        <v>16</v>
      </c>
      <c r="C941" s="166">
        <v>42705</v>
      </c>
      <c r="D941" s="159" t="s">
        <v>7</v>
      </c>
      <c r="E941" s="159" t="s">
        <v>28</v>
      </c>
      <c r="F941" s="159" t="s">
        <v>53</v>
      </c>
      <c r="G941" s="159" t="s">
        <v>24</v>
      </c>
      <c r="H941" s="159" t="s">
        <v>50</v>
      </c>
      <c r="I941" s="181">
        <v>0</v>
      </c>
      <c r="J941" s="15"/>
    </row>
    <row r="942" spans="1:10" x14ac:dyDescent="0.25">
      <c r="A942" s="65" t="str">
        <f t="shared" si="14"/>
        <v>Cohort 201542705Den HaagMan18 tot 23 jaarEritreaBijstandsuitkering</v>
      </c>
      <c r="B942" s="159" t="s">
        <v>16</v>
      </c>
      <c r="C942" s="166">
        <v>42705</v>
      </c>
      <c r="D942" s="159" t="s">
        <v>7</v>
      </c>
      <c r="E942" s="159" t="s">
        <v>28</v>
      </c>
      <c r="F942" s="159" t="s">
        <v>53</v>
      </c>
      <c r="G942" s="159" t="s">
        <v>24</v>
      </c>
      <c r="H942" s="159" t="s">
        <v>51</v>
      </c>
      <c r="I942" s="181">
        <v>30</v>
      </c>
      <c r="J942" s="15"/>
    </row>
    <row r="943" spans="1:10" x14ac:dyDescent="0.25">
      <c r="A943" s="65" t="str">
        <f t="shared" si="14"/>
        <v>Cohort 201542705Den HaagMan18 tot 23 jaarEritreaGeen inkomen, schoolgaand of overig</v>
      </c>
      <c r="B943" s="159" t="s">
        <v>16</v>
      </c>
      <c r="C943" s="166">
        <v>42705</v>
      </c>
      <c r="D943" s="159" t="s">
        <v>7</v>
      </c>
      <c r="E943" s="159" t="s">
        <v>28</v>
      </c>
      <c r="F943" s="159" t="s">
        <v>53</v>
      </c>
      <c r="G943" s="159" t="s">
        <v>24</v>
      </c>
      <c r="H943" s="159" t="s">
        <v>52</v>
      </c>
      <c r="I943" s="181">
        <v>0</v>
      </c>
      <c r="J943" s="15"/>
    </row>
    <row r="944" spans="1:10" x14ac:dyDescent="0.25">
      <c r="A944" s="65" t="str">
        <f t="shared" si="14"/>
        <v>Cohort 201542705Den HaagMan18 tot 23 jaarOverigTotaal</v>
      </c>
      <c r="B944" s="159" t="s">
        <v>16</v>
      </c>
      <c r="C944" s="166">
        <v>42705</v>
      </c>
      <c r="D944" s="159" t="s">
        <v>7</v>
      </c>
      <c r="E944" s="159" t="s">
        <v>28</v>
      </c>
      <c r="F944" s="159" t="s">
        <v>53</v>
      </c>
      <c r="G944" s="159" t="s">
        <v>25</v>
      </c>
      <c r="H944" s="159" t="s">
        <v>8</v>
      </c>
      <c r="I944" s="181">
        <v>10</v>
      </c>
      <c r="J944" s="15"/>
    </row>
    <row r="945" spans="1:10" x14ac:dyDescent="0.25">
      <c r="A945" s="65" t="str">
        <f t="shared" si="14"/>
        <v>Cohort 201542705Den HaagMan18 tot 23 jaarOverigWerknemer of zelfstandige</v>
      </c>
      <c r="B945" s="159" t="s">
        <v>16</v>
      </c>
      <c r="C945" s="166">
        <v>42705</v>
      </c>
      <c r="D945" s="159" t="s">
        <v>7</v>
      </c>
      <c r="E945" s="159" t="s">
        <v>28</v>
      </c>
      <c r="F945" s="159" t="s">
        <v>53</v>
      </c>
      <c r="G945" s="159" t="s">
        <v>25</v>
      </c>
      <c r="H945" s="159" t="s">
        <v>50</v>
      </c>
      <c r="I945" s="181">
        <v>0</v>
      </c>
      <c r="J945" s="15"/>
    </row>
    <row r="946" spans="1:10" x14ac:dyDescent="0.25">
      <c r="A946" s="65" t="str">
        <f t="shared" si="14"/>
        <v>Cohort 201542705Den HaagMan18 tot 23 jaarOverigBijstandsuitkering</v>
      </c>
      <c r="B946" s="159" t="s">
        <v>16</v>
      </c>
      <c r="C946" s="166">
        <v>42705</v>
      </c>
      <c r="D946" s="159" t="s">
        <v>7</v>
      </c>
      <c r="E946" s="159" t="s">
        <v>28</v>
      </c>
      <c r="F946" s="159" t="s">
        <v>53</v>
      </c>
      <c r="G946" s="159" t="s">
        <v>25</v>
      </c>
      <c r="H946" s="159" t="s">
        <v>51</v>
      </c>
      <c r="I946" s="181">
        <v>5</v>
      </c>
      <c r="J946" s="15"/>
    </row>
    <row r="947" spans="1:10" x14ac:dyDescent="0.25">
      <c r="A947" s="65" t="str">
        <f t="shared" si="14"/>
        <v>Cohort 201542705Den HaagMan18 tot 23 jaarOverigGeen inkomen, schoolgaand of overig</v>
      </c>
      <c r="B947" s="159" t="s">
        <v>16</v>
      </c>
      <c r="C947" s="166">
        <v>42705</v>
      </c>
      <c r="D947" s="159" t="s">
        <v>7</v>
      </c>
      <c r="E947" s="159" t="s">
        <v>28</v>
      </c>
      <c r="F947" s="159" t="s">
        <v>53</v>
      </c>
      <c r="G947" s="159" t="s">
        <v>25</v>
      </c>
      <c r="H947" s="159" t="s">
        <v>52</v>
      </c>
      <c r="I947" s="181">
        <v>5</v>
      </c>
      <c r="J947" s="15"/>
    </row>
    <row r="948" spans="1:10" x14ac:dyDescent="0.25">
      <c r="A948" s="65" t="str">
        <f t="shared" si="14"/>
        <v>Cohort 201542705Den HaagMan23 tot 65 jaarTotaalTotaal</v>
      </c>
      <c r="B948" s="159" t="s">
        <v>16</v>
      </c>
      <c r="C948" s="166">
        <v>42705</v>
      </c>
      <c r="D948" s="159" t="s">
        <v>7</v>
      </c>
      <c r="E948" s="159" t="s">
        <v>28</v>
      </c>
      <c r="F948" s="159" t="s">
        <v>54</v>
      </c>
      <c r="G948" s="159" t="s">
        <v>8</v>
      </c>
      <c r="H948" s="159" t="s">
        <v>8</v>
      </c>
      <c r="I948" s="181">
        <v>355</v>
      </c>
      <c r="J948" s="15"/>
    </row>
    <row r="949" spans="1:10" x14ac:dyDescent="0.25">
      <c r="A949" s="65" t="str">
        <f t="shared" si="14"/>
        <v>Cohort 201542705Den HaagMan23 tot 65 jaarTotaalWerknemer of zelfstandige</v>
      </c>
      <c r="B949" s="159" t="s">
        <v>16</v>
      </c>
      <c r="C949" s="166">
        <v>42705</v>
      </c>
      <c r="D949" s="159" t="s">
        <v>7</v>
      </c>
      <c r="E949" s="159" t="s">
        <v>28</v>
      </c>
      <c r="F949" s="159" t="s">
        <v>54</v>
      </c>
      <c r="G949" s="159" t="s">
        <v>8</v>
      </c>
      <c r="H949" s="159" t="s">
        <v>50</v>
      </c>
      <c r="I949" s="181">
        <v>15</v>
      </c>
      <c r="J949" s="15"/>
    </row>
    <row r="950" spans="1:10" x14ac:dyDescent="0.25">
      <c r="A950" s="65" t="str">
        <f t="shared" si="14"/>
        <v>Cohort 201542705Den HaagMan23 tot 65 jaarTotaalBijstandsuitkering</v>
      </c>
      <c r="B950" s="159" t="s">
        <v>16</v>
      </c>
      <c r="C950" s="166">
        <v>42705</v>
      </c>
      <c r="D950" s="159" t="s">
        <v>7</v>
      </c>
      <c r="E950" s="159" t="s">
        <v>28</v>
      </c>
      <c r="F950" s="159" t="s">
        <v>54</v>
      </c>
      <c r="G950" s="159" t="s">
        <v>8</v>
      </c>
      <c r="H950" s="159" t="s">
        <v>51</v>
      </c>
      <c r="I950" s="181">
        <v>340</v>
      </c>
      <c r="J950" s="15"/>
    </row>
    <row r="951" spans="1:10" x14ac:dyDescent="0.25">
      <c r="A951" s="65" t="str">
        <f t="shared" si="14"/>
        <v>Cohort 201542705Den HaagMan23 tot 65 jaarTotaalGeen inkomen, schoolgaand of overig</v>
      </c>
      <c r="B951" s="159" t="s">
        <v>16</v>
      </c>
      <c r="C951" s="166">
        <v>42705</v>
      </c>
      <c r="D951" s="159" t="s">
        <v>7</v>
      </c>
      <c r="E951" s="159" t="s">
        <v>28</v>
      </c>
      <c r="F951" s="159" t="s">
        <v>54</v>
      </c>
      <c r="G951" s="159" t="s">
        <v>8</v>
      </c>
      <c r="H951" s="159" t="s">
        <v>52</v>
      </c>
      <c r="I951" s="181">
        <v>0</v>
      </c>
      <c r="J951" s="15"/>
    </row>
    <row r="952" spans="1:10" x14ac:dyDescent="0.25">
      <c r="A952" s="65" t="str">
        <f t="shared" si="14"/>
        <v>Cohort 201542705Den HaagMan23 tot 65 jaarSyriëTotaal</v>
      </c>
      <c r="B952" s="159" t="s">
        <v>16</v>
      </c>
      <c r="C952" s="166">
        <v>42705</v>
      </c>
      <c r="D952" s="159" t="s">
        <v>7</v>
      </c>
      <c r="E952" s="159" t="s">
        <v>28</v>
      </c>
      <c r="F952" s="159" t="s">
        <v>54</v>
      </c>
      <c r="G952" s="159" t="s">
        <v>23</v>
      </c>
      <c r="H952" s="159" t="s">
        <v>8</v>
      </c>
      <c r="I952" s="181">
        <v>150</v>
      </c>
      <c r="J952" s="15"/>
    </row>
    <row r="953" spans="1:10" x14ac:dyDescent="0.25">
      <c r="A953" s="65" t="str">
        <f t="shared" si="14"/>
        <v>Cohort 201542705Den HaagMan23 tot 65 jaarSyriëWerknemer of zelfstandige</v>
      </c>
      <c r="B953" s="159" t="s">
        <v>16</v>
      </c>
      <c r="C953" s="166">
        <v>42705</v>
      </c>
      <c r="D953" s="159" t="s">
        <v>7</v>
      </c>
      <c r="E953" s="159" t="s">
        <v>28</v>
      </c>
      <c r="F953" s="159" t="s">
        <v>54</v>
      </c>
      <c r="G953" s="159" t="s">
        <v>23</v>
      </c>
      <c r="H953" s="159" t="s">
        <v>50</v>
      </c>
      <c r="I953" s="181">
        <v>10</v>
      </c>
      <c r="J953" s="15"/>
    </row>
    <row r="954" spans="1:10" x14ac:dyDescent="0.25">
      <c r="A954" s="65" t="str">
        <f t="shared" si="14"/>
        <v>Cohort 201542705Den HaagMan23 tot 65 jaarSyriëBijstandsuitkering</v>
      </c>
      <c r="B954" s="159" t="s">
        <v>16</v>
      </c>
      <c r="C954" s="166">
        <v>42705</v>
      </c>
      <c r="D954" s="159" t="s">
        <v>7</v>
      </c>
      <c r="E954" s="159" t="s">
        <v>28</v>
      </c>
      <c r="F954" s="159" t="s">
        <v>54</v>
      </c>
      <c r="G954" s="159" t="s">
        <v>23</v>
      </c>
      <c r="H954" s="159" t="s">
        <v>51</v>
      </c>
      <c r="I954" s="181">
        <v>140</v>
      </c>
      <c r="J954" s="15"/>
    </row>
    <row r="955" spans="1:10" x14ac:dyDescent="0.25">
      <c r="A955" s="65" t="str">
        <f t="shared" si="14"/>
        <v>Cohort 201542705Den HaagMan23 tot 65 jaarSyriëGeen inkomen, schoolgaand of overig</v>
      </c>
      <c r="B955" s="159" t="s">
        <v>16</v>
      </c>
      <c r="C955" s="166">
        <v>42705</v>
      </c>
      <c r="D955" s="159" t="s">
        <v>7</v>
      </c>
      <c r="E955" s="159" t="s">
        <v>28</v>
      </c>
      <c r="F955" s="159" t="s">
        <v>54</v>
      </c>
      <c r="G955" s="159" t="s">
        <v>23</v>
      </c>
      <c r="H955" s="159" t="s">
        <v>52</v>
      </c>
      <c r="I955" s="181">
        <v>0</v>
      </c>
      <c r="J955" s="15"/>
    </row>
    <row r="956" spans="1:10" x14ac:dyDescent="0.25">
      <c r="A956" s="65" t="str">
        <f t="shared" si="14"/>
        <v>Cohort 201542705Den HaagMan23 tot 65 jaarEritreaTotaal</v>
      </c>
      <c r="B956" s="159" t="s">
        <v>16</v>
      </c>
      <c r="C956" s="166">
        <v>42705</v>
      </c>
      <c r="D956" s="159" t="s">
        <v>7</v>
      </c>
      <c r="E956" s="159" t="s">
        <v>28</v>
      </c>
      <c r="F956" s="159" t="s">
        <v>54</v>
      </c>
      <c r="G956" s="159" t="s">
        <v>24</v>
      </c>
      <c r="H956" s="159" t="s">
        <v>8</v>
      </c>
      <c r="I956" s="181">
        <v>150</v>
      </c>
      <c r="J956" s="15"/>
    </row>
    <row r="957" spans="1:10" x14ac:dyDescent="0.25">
      <c r="A957" s="65" t="str">
        <f t="shared" si="14"/>
        <v>Cohort 201542705Den HaagMan23 tot 65 jaarEritreaWerknemer of zelfstandige</v>
      </c>
      <c r="B957" s="159" t="s">
        <v>16</v>
      </c>
      <c r="C957" s="166">
        <v>42705</v>
      </c>
      <c r="D957" s="159" t="s">
        <v>7</v>
      </c>
      <c r="E957" s="159" t="s">
        <v>28</v>
      </c>
      <c r="F957" s="159" t="s">
        <v>54</v>
      </c>
      <c r="G957" s="159" t="s">
        <v>24</v>
      </c>
      <c r="H957" s="159" t="s">
        <v>50</v>
      </c>
      <c r="I957" s="181">
        <v>0</v>
      </c>
      <c r="J957" s="15"/>
    </row>
    <row r="958" spans="1:10" x14ac:dyDescent="0.25">
      <c r="A958" s="65" t="str">
        <f t="shared" si="14"/>
        <v>Cohort 201542705Den HaagMan23 tot 65 jaarEritreaBijstandsuitkering</v>
      </c>
      <c r="B958" s="159" t="s">
        <v>16</v>
      </c>
      <c r="C958" s="166">
        <v>42705</v>
      </c>
      <c r="D958" s="159" t="s">
        <v>7</v>
      </c>
      <c r="E958" s="159" t="s">
        <v>28</v>
      </c>
      <c r="F958" s="159" t="s">
        <v>54</v>
      </c>
      <c r="G958" s="159" t="s">
        <v>24</v>
      </c>
      <c r="H958" s="159" t="s">
        <v>51</v>
      </c>
      <c r="I958" s="181">
        <v>150</v>
      </c>
      <c r="J958" s="15"/>
    </row>
    <row r="959" spans="1:10" x14ac:dyDescent="0.25">
      <c r="A959" s="65" t="str">
        <f t="shared" si="14"/>
        <v>Cohort 201542705Den HaagMan23 tot 65 jaarEritreaGeen inkomen, schoolgaand of overig</v>
      </c>
      <c r="B959" s="159" t="s">
        <v>16</v>
      </c>
      <c r="C959" s="166">
        <v>42705</v>
      </c>
      <c r="D959" s="159" t="s">
        <v>7</v>
      </c>
      <c r="E959" s="159" t="s">
        <v>28</v>
      </c>
      <c r="F959" s="159" t="s">
        <v>54</v>
      </c>
      <c r="G959" s="159" t="s">
        <v>24</v>
      </c>
      <c r="H959" s="159" t="s">
        <v>52</v>
      </c>
      <c r="I959" s="181">
        <v>0</v>
      </c>
      <c r="J959" s="15"/>
    </row>
    <row r="960" spans="1:10" x14ac:dyDescent="0.25">
      <c r="A960" s="65" t="str">
        <f t="shared" si="14"/>
        <v>Cohort 201542705Den HaagMan23 tot 65 jaarOverigTotaal</v>
      </c>
      <c r="B960" s="159" t="s">
        <v>16</v>
      </c>
      <c r="C960" s="166">
        <v>42705</v>
      </c>
      <c r="D960" s="159" t="s">
        <v>7</v>
      </c>
      <c r="E960" s="159" t="s">
        <v>28</v>
      </c>
      <c r="F960" s="159" t="s">
        <v>54</v>
      </c>
      <c r="G960" s="159" t="s">
        <v>25</v>
      </c>
      <c r="H960" s="159" t="s">
        <v>8</v>
      </c>
      <c r="I960" s="181">
        <v>55</v>
      </c>
      <c r="J960" s="15"/>
    </row>
    <row r="961" spans="1:10" x14ac:dyDescent="0.25">
      <c r="A961" s="65" t="str">
        <f t="shared" si="14"/>
        <v>Cohort 201542705Den HaagMan23 tot 65 jaarOverigWerknemer of zelfstandige</v>
      </c>
      <c r="B961" s="159" t="s">
        <v>16</v>
      </c>
      <c r="C961" s="166">
        <v>42705</v>
      </c>
      <c r="D961" s="159" t="s">
        <v>7</v>
      </c>
      <c r="E961" s="159" t="s">
        <v>28</v>
      </c>
      <c r="F961" s="159" t="s">
        <v>54</v>
      </c>
      <c r="G961" s="159" t="s">
        <v>25</v>
      </c>
      <c r="H961" s="159" t="s">
        <v>50</v>
      </c>
      <c r="I961" s="181">
        <v>5</v>
      </c>
      <c r="J961" s="15"/>
    </row>
    <row r="962" spans="1:10" x14ac:dyDescent="0.25">
      <c r="A962" s="65" t="str">
        <f t="shared" si="14"/>
        <v>Cohort 201542705Den HaagMan23 tot 65 jaarOverigBijstandsuitkering</v>
      </c>
      <c r="B962" s="159" t="s">
        <v>16</v>
      </c>
      <c r="C962" s="166">
        <v>42705</v>
      </c>
      <c r="D962" s="159" t="s">
        <v>7</v>
      </c>
      <c r="E962" s="159" t="s">
        <v>28</v>
      </c>
      <c r="F962" s="159" t="s">
        <v>54</v>
      </c>
      <c r="G962" s="159" t="s">
        <v>25</v>
      </c>
      <c r="H962" s="159" t="s">
        <v>51</v>
      </c>
      <c r="I962" s="181">
        <v>55</v>
      </c>
      <c r="J962" s="15"/>
    </row>
    <row r="963" spans="1:10" x14ac:dyDescent="0.25">
      <c r="A963" s="65" t="str">
        <f t="shared" si="14"/>
        <v>Cohort 201542705Den HaagMan23 tot 65 jaarOverigGeen inkomen, schoolgaand of overig</v>
      </c>
      <c r="B963" s="159" t="s">
        <v>16</v>
      </c>
      <c r="C963" s="166">
        <v>42705</v>
      </c>
      <c r="D963" s="159" t="s">
        <v>7</v>
      </c>
      <c r="E963" s="159" t="s">
        <v>28</v>
      </c>
      <c r="F963" s="159" t="s">
        <v>54</v>
      </c>
      <c r="G963" s="159" t="s">
        <v>25</v>
      </c>
      <c r="H963" s="159" t="s">
        <v>52</v>
      </c>
      <c r="I963" s="181">
        <v>0</v>
      </c>
      <c r="J963" s="15"/>
    </row>
    <row r="964" spans="1:10" x14ac:dyDescent="0.25">
      <c r="A964" s="65" t="str">
        <f t="shared" si="14"/>
        <v>Cohort 201542705Den HaagVrouwTotaalTotaalTotaal</v>
      </c>
      <c r="B964" s="159" t="s">
        <v>16</v>
      </c>
      <c r="C964" s="166">
        <v>42705</v>
      </c>
      <c r="D964" s="159" t="s">
        <v>7</v>
      </c>
      <c r="E964" s="159" t="s">
        <v>29</v>
      </c>
      <c r="F964" s="159" t="s">
        <v>8</v>
      </c>
      <c r="G964" s="159" t="s">
        <v>8</v>
      </c>
      <c r="H964" s="159" t="s">
        <v>8</v>
      </c>
      <c r="I964" s="181">
        <v>145</v>
      </c>
      <c r="J964" s="15"/>
    </row>
    <row r="965" spans="1:10" x14ac:dyDescent="0.25">
      <c r="A965" s="65" t="str">
        <f t="shared" ref="A965:A1028" si="15">B965&amp;C965&amp;D965&amp;E965&amp;F965&amp;G965&amp;H965</f>
        <v>Cohort 201542705Den HaagVrouwTotaalTotaalWerknemer of zelfstandige</v>
      </c>
      <c r="B965" s="159" t="s">
        <v>16</v>
      </c>
      <c r="C965" s="166">
        <v>42705</v>
      </c>
      <c r="D965" s="159" t="s">
        <v>7</v>
      </c>
      <c r="E965" s="159" t="s">
        <v>29</v>
      </c>
      <c r="F965" s="159" t="s">
        <v>8</v>
      </c>
      <c r="G965" s="159" t="s">
        <v>8</v>
      </c>
      <c r="H965" s="159" t="s">
        <v>50</v>
      </c>
      <c r="I965" s="181">
        <v>5</v>
      </c>
      <c r="J965" s="15"/>
    </row>
    <row r="966" spans="1:10" x14ac:dyDescent="0.25">
      <c r="A966" s="65" t="str">
        <f t="shared" si="15"/>
        <v>Cohort 201542705Den HaagVrouwTotaalTotaalBijstandsuitkering</v>
      </c>
      <c r="B966" s="159" t="s">
        <v>16</v>
      </c>
      <c r="C966" s="166">
        <v>42705</v>
      </c>
      <c r="D966" s="159" t="s">
        <v>7</v>
      </c>
      <c r="E966" s="159" t="s">
        <v>29</v>
      </c>
      <c r="F966" s="159" t="s">
        <v>8</v>
      </c>
      <c r="G966" s="159" t="s">
        <v>8</v>
      </c>
      <c r="H966" s="159" t="s">
        <v>51</v>
      </c>
      <c r="I966" s="181">
        <v>135</v>
      </c>
      <c r="J966" s="15"/>
    </row>
    <row r="967" spans="1:10" x14ac:dyDescent="0.25">
      <c r="A967" s="65" t="str">
        <f t="shared" si="15"/>
        <v>Cohort 201542705Den HaagVrouwTotaalTotaalGeen inkomen, schoolgaand of overig</v>
      </c>
      <c r="B967" s="159" t="s">
        <v>16</v>
      </c>
      <c r="C967" s="166">
        <v>42705</v>
      </c>
      <c r="D967" s="159" t="s">
        <v>7</v>
      </c>
      <c r="E967" s="159" t="s">
        <v>29</v>
      </c>
      <c r="F967" s="159" t="s">
        <v>8</v>
      </c>
      <c r="G967" s="159" t="s">
        <v>8</v>
      </c>
      <c r="H967" s="159" t="s">
        <v>52</v>
      </c>
      <c r="I967" s="181">
        <v>10</v>
      </c>
      <c r="J967" s="15"/>
    </row>
    <row r="968" spans="1:10" x14ac:dyDescent="0.25">
      <c r="A968" s="65" t="str">
        <f t="shared" si="15"/>
        <v>Cohort 201542705Den HaagVrouwTotaalSyriëTotaal</v>
      </c>
      <c r="B968" s="159" t="s">
        <v>16</v>
      </c>
      <c r="C968" s="166">
        <v>42705</v>
      </c>
      <c r="D968" s="159" t="s">
        <v>7</v>
      </c>
      <c r="E968" s="159" t="s">
        <v>29</v>
      </c>
      <c r="F968" s="159" t="s">
        <v>8</v>
      </c>
      <c r="G968" s="159" t="s">
        <v>23</v>
      </c>
      <c r="H968" s="159" t="s">
        <v>8</v>
      </c>
      <c r="I968" s="181">
        <v>60</v>
      </c>
      <c r="J968" s="15"/>
    </row>
    <row r="969" spans="1:10" x14ac:dyDescent="0.25">
      <c r="A969" s="65" t="str">
        <f t="shared" si="15"/>
        <v>Cohort 201542705Den HaagVrouwTotaalSyriëWerknemer of zelfstandige</v>
      </c>
      <c r="B969" s="159" t="s">
        <v>16</v>
      </c>
      <c r="C969" s="166">
        <v>42705</v>
      </c>
      <c r="D969" s="159" t="s">
        <v>7</v>
      </c>
      <c r="E969" s="159" t="s">
        <v>29</v>
      </c>
      <c r="F969" s="159" t="s">
        <v>8</v>
      </c>
      <c r="G969" s="159" t="s">
        <v>23</v>
      </c>
      <c r="H969" s="159" t="s">
        <v>50</v>
      </c>
      <c r="I969" s="181">
        <v>0</v>
      </c>
      <c r="J969" s="15"/>
    </row>
    <row r="970" spans="1:10" x14ac:dyDescent="0.25">
      <c r="A970" s="65" t="str">
        <f t="shared" si="15"/>
        <v>Cohort 201542705Den HaagVrouwTotaalSyriëBijstandsuitkering</v>
      </c>
      <c r="B970" s="159" t="s">
        <v>16</v>
      </c>
      <c r="C970" s="166">
        <v>42705</v>
      </c>
      <c r="D970" s="159" t="s">
        <v>7</v>
      </c>
      <c r="E970" s="159" t="s">
        <v>29</v>
      </c>
      <c r="F970" s="159" t="s">
        <v>8</v>
      </c>
      <c r="G970" s="159" t="s">
        <v>23</v>
      </c>
      <c r="H970" s="159" t="s">
        <v>51</v>
      </c>
      <c r="I970" s="181">
        <v>55</v>
      </c>
      <c r="J970" s="15"/>
    </row>
    <row r="971" spans="1:10" x14ac:dyDescent="0.25">
      <c r="A971" s="65" t="str">
        <f t="shared" si="15"/>
        <v>Cohort 201542705Den HaagVrouwTotaalSyriëGeen inkomen, schoolgaand of overig</v>
      </c>
      <c r="B971" s="159" t="s">
        <v>16</v>
      </c>
      <c r="C971" s="166">
        <v>42705</v>
      </c>
      <c r="D971" s="159" t="s">
        <v>7</v>
      </c>
      <c r="E971" s="159" t="s">
        <v>29</v>
      </c>
      <c r="F971" s="159" t="s">
        <v>8</v>
      </c>
      <c r="G971" s="159" t="s">
        <v>23</v>
      </c>
      <c r="H971" s="159" t="s">
        <v>52</v>
      </c>
      <c r="I971" s="181">
        <v>5</v>
      </c>
      <c r="J971" s="15"/>
    </row>
    <row r="972" spans="1:10" x14ac:dyDescent="0.25">
      <c r="A972" s="65" t="str">
        <f t="shared" si="15"/>
        <v>Cohort 201542705Den HaagVrouwTotaalEritreaTotaal</v>
      </c>
      <c r="B972" s="159" t="s">
        <v>16</v>
      </c>
      <c r="C972" s="166">
        <v>42705</v>
      </c>
      <c r="D972" s="159" t="s">
        <v>7</v>
      </c>
      <c r="E972" s="159" t="s">
        <v>29</v>
      </c>
      <c r="F972" s="159" t="s">
        <v>8</v>
      </c>
      <c r="G972" s="159" t="s">
        <v>24</v>
      </c>
      <c r="H972" s="159" t="s">
        <v>8</v>
      </c>
      <c r="I972" s="181">
        <v>45</v>
      </c>
      <c r="J972" s="15"/>
    </row>
    <row r="973" spans="1:10" x14ac:dyDescent="0.25">
      <c r="A973" s="65" t="str">
        <f t="shared" si="15"/>
        <v>Cohort 201542705Den HaagVrouwTotaalEritreaWerknemer of zelfstandige</v>
      </c>
      <c r="B973" s="159" t="s">
        <v>16</v>
      </c>
      <c r="C973" s="166">
        <v>42705</v>
      </c>
      <c r="D973" s="159" t="s">
        <v>7</v>
      </c>
      <c r="E973" s="159" t="s">
        <v>29</v>
      </c>
      <c r="F973" s="159" t="s">
        <v>8</v>
      </c>
      <c r="G973" s="159" t="s">
        <v>24</v>
      </c>
      <c r="H973" s="159" t="s">
        <v>50</v>
      </c>
      <c r="I973" s="181">
        <v>0</v>
      </c>
      <c r="J973" s="15"/>
    </row>
    <row r="974" spans="1:10" x14ac:dyDescent="0.25">
      <c r="A974" s="65" t="str">
        <f t="shared" si="15"/>
        <v>Cohort 201542705Den HaagVrouwTotaalEritreaBijstandsuitkering</v>
      </c>
      <c r="B974" s="159" t="s">
        <v>16</v>
      </c>
      <c r="C974" s="166">
        <v>42705</v>
      </c>
      <c r="D974" s="159" t="s">
        <v>7</v>
      </c>
      <c r="E974" s="159" t="s">
        <v>29</v>
      </c>
      <c r="F974" s="159" t="s">
        <v>8</v>
      </c>
      <c r="G974" s="159" t="s">
        <v>24</v>
      </c>
      <c r="H974" s="159" t="s">
        <v>51</v>
      </c>
      <c r="I974" s="181">
        <v>45</v>
      </c>
      <c r="J974" s="15"/>
    </row>
    <row r="975" spans="1:10" x14ac:dyDescent="0.25">
      <c r="A975" s="65" t="str">
        <f t="shared" si="15"/>
        <v>Cohort 201542705Den HaagVrouwTotaalEritreaGeen inkomen, schoolgaand of overig</v>
      </c>
      <c r="B975" s="159" t="s">
        <v>16</v>
      </c>
      <c r="C975" s="166">
        <v>42705</v>
      </c>
      <c r="D975" s="159" t="s">
        <v>7</v>
      </c>
      <c r="E975" s="159" t="s">
        <v>29</v>
      </c>
      <c r="F975" s="159" t="s">
        <v>8</v>
      </c>
      <c r="G975" s="159" t="s">
        <v>24</v>
      </c>
      <c r="H975" s="159" t="s">
        <v>52</v>
      </c>
      <c r="I975" s="181">
        <v>0</v>
      </c>
      <c r="J975" s="15"/>
    </row>
    <row r="976" spans="1:10" x14ac:dyDescent="0.25">
      <c r="A976" s="65" t="str">
        <f t="shared" si="15"/>
        <v>Cohort 201542705Den HaagVrouwTotaalOverigTotaal</v>
      </c>
      <c r="B976" s="159" t="s">
        <v>16</v>
      </c>
      <c r="C976" s="166">
        <v>42705</v>
      </c>
      <c r="D976" s="159" t="s">
        <v>7</v>
      </c>
      <c r="E976" s="159" t="s">
        <v>29</v>
      </c>
      <c r="F976" s="159" t="s">
        <v>8</v>
      </c>
      <c r="G976" s="159" t="s">
        <v>25</v>
      </c>
      <c r="H976" s="159" t="s">
        <v>8</v>
      </c>
      <c r="I976" s="181">
        <v>40</v>
      </c>
      <c r="J976" s="15"/>
    </row>
    <row r="977" spans="1:10" x14ac:dyDescent="0.25">
      <c r="A977" s="65" t="str">
        <f t="shared" si="15"/>
        <v>Cohort 201542705Den HaagVrouwTotaalOverigWerknemer of zelfstandige</v>
      </c>
      <c r="B977" s="159" t="s">
        <v>16</v>
      </c>
      <c r="C977" s="166">
        <v>42705</v>
      </c>
      <c r="D977" s="159" t="s">
        <v>7</v>
      </c>
      <c r="E977" s="159" t="s">
        <v>29</v>
      </c>
      <c r="F977" s="159" t="s">
        <v>8</v>
      </c>
      <c r="G977" s="159" t="s">
        <v>25</v>
      </c>
      <c r="H977" s="159" t="s">
        <v>50</v>
      </c>
      <c r="I977" s="181">
        <v>0</v>
      </c>
      <c r="J977" s="15"/>
    </row>
    <row r="978" spans="1:10" x14ac:dyDescent="0.25">
      <c r="A978" s="65" t="str">
        <f t="shared" si="15"/>
        <v>Cohort 201542705Den HaagVrouwTotaalOverigBijstandsuitkering</v>
      </c>
      <c r="B978" s="159" t="s">
        <v>16</v>
      </c>
      <c r="C978" s="166">
        <v>42705</v>
      </c>
      <c r="D978" s="159" t="s">
        <v>7</v>
      </c>
      <c r="E978" s="159" t="s">
        <v>29</v>
      </c>
      <c r="F978" s="159" t="s">
        <v>8</v>
      </c>
      <c r="G978" s="159" t="s">
        <v>25</v>
      </c>
      <c r="H978" s="159" t="s">
        <v>51</v>
      </c>
      <c r="I978" s="181">
        <v>35</v>
      </c>
      <c r="J978" s="15"/>
    </row>
    <row r="979" spans="1:10" x14ac:dyDescent="0.25">
      <c r="A979" s="65" t="str">
        <f t="shared" si="15"/>
        <v>Cohort 201542705Den HaagVrouwTotaalOverigGeen inkomen, schoolgaand of overig</v>
      </c>
      <c r="B979" s="159" t="s">
        <v>16</v>
      </c>
      <c r="C979" s="166">
        <v>42705</v>
      </c>
      <c r="D979" s="159" t="s">
        <v>7</v>
      </c>
      <c r="E979" s="159" t="s">
        <v>29</v>
      </c>
      <c r="F979" s="159" t="s">
        <v>8</v>
      </c>
      <c r="G979" s="159" t="s">
        <v>25</v>
      </c>
      <c r="H979" s="159" t="s">
        <v>52</v>
      </c>
      <c r="I979" s="181">
        <v>0</v>
      </c>
      <c r="J979" s="15"/>
    </row>
    <row r="980" spans="1:10" x14ac:dyDescent="0.25">
      <c r="A980" s="65" t="str">
        <f t="shared" si="15"/>
        <v>Cohort 201542705Den HaagVrouw18 tot 23 jaarTotaalTotaal</v>
      </c>
      <c r="B980" s="159" t="s">
        <v>16</v>
      </c>
      <c r="C980" s="166">
        <v>42705</v>
      </c>
      <c r="D980" s="159" t="s">
        <v>7</v>
      </c>
      <c r="E980" s="159" t="s">
        <v>29</v>
      </c>
      <c r="F980" s="159" t="s">
        <v>53</v>
      </c>
      <c r="G980" s="159" t="s">
        <v>8</v>
      </c>
      <c r="H980" s="159" t="s">
        <v>8</v>
      </c>
      <c r="I980" s="181">
        <v>25</v>
      </c>
      <c r="J980" s="15"/>
    </row>
    <row r="981" spans="1:10" x14ac:dyDescent="0.25">
      <c r="A981" s="65" t="str">
        <f t="shared" si="15"/>
        <v>Cohort 201542705Den HaagVrouw18 tot 23 jaarTotaalWerknemer of zelfstandige</v>
      </c>
      <c r="B981" s="159" t="s">
        <v>16</v>
      </c>
      <c r="C981" s="166">
        <v>42705</v>
      </c>
      <c r="D981" s="159" t="s">
        <v>7</v>
      </c>
      <c r="E981" s="159" t="s">
        <v>29</v>
      </c>
      <c r="F981" s="159" t="s">
        <v>53</v>
      </c>
      <c r="G981" s="159" t="s">
        <v>8</v>
      </c>
      <c r="H981" s="159" t="s">
        <v>50</v>
      </c>
      <c r="I981" s="181">
        <v>0</v>
      </c>
      <c r="J981" s="15"/>
    </row>
    <row r="982" spans="1:10" x14ac:dyDescent="0.25">
      <c r="A982" s="65" t="str">
        <f t="shared" si="15"/>
        <v>Cohort 201542705Den HaagVrouw18 tot 23 jaarTotaalBijstandsuitkering</v>
      </c>
      <c r="B982" s="159" t="s">
        <v>16</v>
      </c>
      <c r="C982" s="166">
        <v>42705</v>
      </c>
      <c r="D982" s="159" t="s">
        <v>7</v>
      </c>
      <c r="E982" s="159" t="s">
        <v>29</v>
      </c>
      <c r="F982" s="159" t="s">
        <v>53</v>
      </c>
      <c r="G982" s="159" t="s">
        <v>8</v>
      </c>
      <c r="H982" s="159" t="s">
        <v>51</v>
      </c>
      <c r="I982" s="181">
        <v>20</v>
      </c>
      <c r="J982" s="15"/>
    </row>
    <row r="983" spans="1:10" x14ac:dyDescent="0.25">
      <c r="A983" s="65" t="str">
        <f t="shared" si="15"/>
        <v>Cohort 201542705Den HaagVrouw18 tot 23 jaarTotaalGeen inkomen, schoolgaand of overig</v>
      </c>
      <c r="B983" s="159" t="s">
        <v>16</v>
      </c>
      <c r="C983" s="166">
        <v>42705</v>
      </c>
      <c r="D983" s="159" t="s">
        <v>7</v>
      </c>
      <c r="E983" s="159" t="s">
        <v>29</v>
      </c>
      <c r="F983" s="159" t="s">
        <v>53</v>
      </c>
      <c r="G983" s="159" t="s">
        <v>8</v>
      </c>
      <c r="H983" s="159" t="s">
        <v>52</v>
      </c>
      <c r="I983" s="181">
        <v>0</v>
      </c>
      <c r="J983" s="15"/>
    </row>
    <row r="984" spans="1:10" x14ac:dyDescent="0.25">
      <c r="A984" s="65" t="str">
        <f t="shared" si="15"/>
        <v>Cohort 201542705Den HaagVrouw18 tot 23 jaarSyriëTotaal</v>
      </c>
      <c r="B984" s="159" t="s">
        <v>16</v>
      </c>
      <c r="C984" s="166">
        <v>42705</v>
      </c>
      <c r="D984" s="159" t="s">
        <v>7</v>
      </c>
      <c r="E984" s="159" t="s">
        <v>29</v>
      </c>
      <c r="F984" s="159" t="s">
        <v>53</v>
      </c>
      <c r="G984" s="159" t="s">
        <v>23</v>
      </c>
      <c r="H984" s="159" t="s">
        <v>8</v>
      </c>
      <c r="I984" s="181">
        <v>5</v>
      </c>
      <c r="J984" s="15"/>
    </row>
    <row r="985" spans="1:10" x14ac:dyDescent="0.25">
      <c r="A985" s="65" t="str">
        <f t="shared" si="15"/>
        <v>Cohort 201542705Den HaagVrouw18 tot 23 jaarSyriëWerknemer of zelfstandige</v>
      </c>
      <c r="B985" s="159" t="s">
        <v>16</v>
      </c>
      <c r="C985" s="166">
        <v>42705</v>
      </c>
      <c r="D985" s="159" t="s">
        <v>7</v>
      </c>
      <c r="E985" s="159" t="s">
        <v>29</v>
      </c>
      <c r="F985" s="159" t="s">
        <v>53</v>
      </c>
      <c r="G985" s="159" t="s">
        <v>23</v>
      </c>
      <c r="H985" s="159" t="s">
        <v>50</v>
      </c>
      <c r="I985" s="181">
        <v>0</v>
      </c>
      <c r="J985" s="15"/>
    </row>
    <row r="986" spans="1:10" x14ac:dyDescent="0.25">
      <c r="A986" s="65" t="str">
        <f t="shared" si="15"/>
        <v>Cohort 201542705Den HaagVrouw18 tot 23 jaarSyriëBijstandsuitkering</v>
      </c>
      <c r="B986" s="159" t="s">
        <v>16</v>
      </c>
      <c r="C986" s="166">
        <v>42705</v>
      </c>
      <c r="D986" s="159" t="s">
        <v>7</v>
      </c>
      <c r="E986" s="159" t="s">
        <v>29</v>
      </c>
      <c r="F986" s="159" t="s">
        <v>53</v>
      </c>
      <c r="G986" s="159" t="s">
        <v>23</v>
      </c>
      <c r="H986" s="159" t="s">
        <v>51</v>
      </c>
      <c r="I986" s="181">
        <v>5</v>
      </c>
      <c r="J986" s="15"/>
    </row>
    <row r="987" spans="1:10" x14ac:dyDescent="0.25">
      <c r="A987" s="65" t="str">
        <f t="shared" si="15"/>
        <v>Cohort 201542705Den HaagVrouw18 tot 23 jaarSyriëGeen inkomen, schoolgaand of overig</v>
      </c>
      <c r="B987" s="159" t="s">
        <v>16</v>
      </c>
      <c r="C987" s="166">
        <v>42705</v>
      </c>
      <c r="D987" s="159" t="s">
        <v>7</v>
      </c>
      <c r="E987" s="159" t="s">
        <v>29</v>
      </c>
      <c r="F987" s="159" t="s">
        <v>53</v>
      </c>
      <c r="G987" s="159" t="s">
        <v>23</v>
      </c>
      <c r="H987" s="159" t="s">
        <v>52</v>
      </c>
      <c r="I987" s="181">
        <v>0</v>
      </c>
      <c r="J987" s="15"/>
    </row>
    <row r="988" spans="1:10" x14ac:dyDescent="0.25">
      <c r="A988" s="65" t="str">
        <f t="shared" si="15"/>
        <v>Cohort 201542705Den HaagVrouw18 tot 23 jaarEritreaTotaal</v>
      </c>
      <c r="B988" s="159" t="s">
        <v>16</v>
      </c>
      <c r="C988" s="166">
        <v>42705</v>
      </c>
      <c r="D988" s="159" t="s">
        <v>7</v>
      </c>
      <c r="E988" s="159" t="s">
        <v>29</v>
      </c>
      <c r="F988" s="159" t="s">
        <v>53</v>
      </c>
      <c r="G988" s="159" t="s">
        <v>24</v>
      </c>
      <c r="H988" s="159" t="s">
        <v>8</v>
      </c>
      <c r="I988" s="181">
        <v>10</v>
      </c>
      <c r="J988" s="15"/>
    </row>
    <row r="989" spans="1:10" x14ac:dyDescent="0.25">
      <c r="A989" s="65" t="str">
        <f t="shared" si="15"/>
        <v>Cohort 201542705Den HaagVrouw18 tot 23 jaarEritreaWerknemer of zelfstandige</v>
      </c>
      <c r="B989" s="159" t="s">
        <v>16</v>
      </c>
      <c r="C989" s="166">
        <v>42705</v>
      </c>
      <c r="D989" s="159" t="s">
        <v>7</v>
      </c>
      <c r="E989" s="159" t="s">
        <v>29</v>
      </c>
      <c r="F989" s="159" t="s">
        <v>53</v>
      </c>
      <c r="G989" s="159" t="s">
        <v>24</v>
      </c>
      <c r="H989" s="159" t="s">
        <v>50</v>
      </c>
      <c r="I989" s="181">
        <v>0</v>
      </c>
      <c r="J989" s="15"/>
    </row>
    <row r="990" spans="1:10" x14ac:dyDescent="0.25">
      <c r="A990" s="65" t="str">
        <f t="shared" si="15"/>
        <v>Cohort 201542705Den HaagVrouw18 tot 23 jaarEritreaBijstandsuitkering</v>
      </c>
      <c r="B990" s="159" t="s">
        <v>16</v>
      </c>
      <c r="C990" s="166">
        <v>42705</v>
      </c>
      <c r="D990" s="159" t="s">
        <v>7</v>
      </c>
      <c r="E990" s="159" t="s">
        <v>29</v>
      </c>
      <c r="F990" s="159" t="s">
        <v>53</v>
      </c>
      <c r="G990" s="159" t="s">
        <v>24</v>
      </c>
      <c r="H990" s="159" t="s">
        <v>51</v>
      </c>
      <c r="I990" s="181">
        <v>10</v>
      </c>
      <c r="J990" s="15"/>
    </row>
    <row r="991" spans="1:10" x14ac:dyDescent="0.25">
      <c r="A991" s="65" t="str">
        <f t="shared" si="15"/>
        <v>Cohort 201542705Den HaagVrouw18 tot 23 jaarEritreaGeen inkomen, schoolgaand of overig</v>
      </c>
      <c r="B991" s="159" t="s">
        <v>16</v>
      </c>
      <c r="C991" s="166">
        <v>42705</v>
      </c>
      <c r="D991" s="159" t="s">
        <v>7</v>
      </c>
      <c r="E991" s="159" t="s">
        <v>29</v>
      </c>
      <c r="F991" s="159" t="s">
        <v>53</v>
      </c>
      <c r="G991" s="159" t="s">
        <v>24</v>
      </c>
      <c r="H991" s="159" t="s">
        <v>52</v>
      </c>
      <c r="I991" s="181">
        <v>0</v>
      </c>
      <c r="J991" s="15"/>
    </row>
    <row r="992" spans="1:10" x14ac:dyDescent="0.25">
      <c r="A992" s="65" t="str">
        <f t="shared" si="15"/>
        <v>Cohort 201542705Den HaagVrouw18 tot 23 jaarOverigTotaal</v>
      </c>
      <c r="B992" s="159" t="s">
        <v>16</v>
      </c>
      <c r="C992" s="166">
        <v>42705</v>
      </c>
      <c r="D992" s="159" t="s">
        <v>7</v>
      </c>
      <c r="E992" s="159" t="s">
        <v>29</v>
      </c>
      <c r="F992" s="159" t="s">
        <v>53</v>
      </c>
      <c r="G992" s="159" t="s">
        <v>25</v>
      </c>
      <c r="H992" s="159" t="s">
        <v>8</v>
      </c>
      <c r="I992" s="181">
        <v>5</v>
      </c>
      <c r="J992" s="15"/>
    </row>
    <row r="993" spans="1:10" x14ac:dyDescent="0.25">
      <c r="A993" s="65" t="str">
        <f t="shared" si="15"/>
        <v>Cohort 201542705Den HaagVrouw18 tot 23 jaarOverigWerknemer of zelfstandige</v>
      </c>
      <c r="B993" s="159" t="s">
        <v>16</v>
      </c>
      <c r="C993" s="166">
        <v>42705</v>
      </c>
      <c r="D993" s="159" t="s">
        <v>7</v>
      </c>
      <c r="E993" s="159" t="s">
        <v>29</v>
      </c>
      <c r="F993" s="159" t="s">
        <v>53</v>
      </c>
      <c r="G993" s="159" t="s">
        <v>25</v>
      </c>
      <c r="H993" s="159" t="s">
        <v>50</v>
      </c>
      <c r="I993" s="181">
        <v>0</v>
      </c>
      <c r="J993" s="15"/>
    </row>
    <row r="994" spans="1:10" x14ac:dyDescent="0.25">
      <c r="A994" s="65" t="str">
        <f t="shared" si="15"/>
        <v>Cohort 201542705Den HaagVrouw18 tot 23 jaarOverigBijstandsuitkering</v>
      </c>
      <c r="B994" s="159" t="s">
        <v>16</v>
      </c>
      <c r="C994" s="166">
        <v>42705</v>
      </c>
      <c r="D994" s="159" t="s">
        <v>7</v>
      </c>
      <c r="E994" s="159" t="s">
        <v>29</v>
      </c>
      <c r="F994" s="159" t="s">
        <v>53</v>
      </c>
      <c r="G994" s="159" t="s">
        <v>25</v>
      </c>
      <c r="H994" s="159" t="s">
        <v>51</v>
      </c>
      <c r="I994" s="181">
        <v>5</v>
      </c>
      <c r="J994" s="15"/>
    </row>
    <row r="995" spans="1:10" x14ac:dyDescent="0.25">
      <c r="A995" s="65" t="str">
        <f t="shared" si="15"/>
        <v>Cohort 201542705Den HaagVrouw18 tot 23 jaarOverigGeen inkomen, schoolgaand of overig</v>
      </c>
      <c r="B995" s="159" t="s">
        <v>16</v>
      </c>
      <c r="C995" s="166">
        <v>42705</v>
      </c>
      <c r="D995" s="159" t="s">
        <v>7</v>
      </c>
      <c r="E995" s="159" t="s">
        <v>29</v>
      </c>
      <c r="F995" s="159" t="s">
        <v>53</v>
      </c>
      <c r="G995" s="159" t="s">
        <v>25</v>
      </c>
      <c r="H995" s="159" t="s">
        <v>52</v>
      </c>
      <c r="I995" s="181">
        <v>0</v>
      </c>
      <c r="J995" s="15"/>
    </row>
    <row r="996" spans="1:10" x14ac:dyDescent="0.25">
      <c r="A996" s="65" t="str">
        <f t="shared" si="15"/>
        <v>Cohort 201542705Den HaagVrouw23 tot 65 jaarTotaalTotaal</v>
      </c>
      <c r="B996" s="159" t="s">
        <v>16</v>
      </c>
      <c r="C996" s="166">
        <v>42705</v>
      </c>
      <c r="D996" s="159" t="s">
        <v>7</v>
      </c>
      <c r="E996" s="159" t="s">
        <v>29</v>
      </c>
      <c r="F996" s="159" t="s">
        <v>54</v>
      </c>
      <c r="G996" s="159" t="s">
        <v>8</v>
      </c>
      <c r="H996" s="159" t="s">
        <v>8</v>
      </c>
      <c r="I996" s="181">
        <v>120</v>
      </c>
      <c r="J996" s="15"/>
    </row>
    <row r="997" spans="1:10" x14ac:dyDescent="0.25">
      <c r="A997" s="65" t="str">
        <f t="shared" si="15"/>
        <v>Cohort 201542705Den HaagVrouw23 tot 65 jaarTotaalWerknemer of zelfstandige</v>
      </c>
      <c r="B997" s="159" t="s">
        <v>16</v>
      </c>
      <c r="C997" s="166">
        <v>42705</v>
      </c>
      <c r="D997" s="159" t="s">
        <v>7</v>
      </c>
      <c r="E997" s="159" t="s">
        <v>29</v>
      </c>
      <c r="F997" s="159" t="s">
        <v>54</v>
      </c>
      <c r="G997" s="159" t="s">
        <v>8</v>
      </c>
      <c r="H997" s="159" t="s">
        <v>50</v>
      </c>
      <c r="I997" s="181">
        <v>5</v>
      </c>
      <c r="J997" s="15"/>
    </row>
    <row r="998" spans="1:10" x14ac:dyDescent="0.25">
      <c r="A998" s="65" t="str">
        <f t="shared" si="15"/>
        <v>Cohort 201542705Den HaagVrouw23 tot 65 jaarTotaalBijstandsuitkering</v>
      </c>
      <c r="B998" s="159" t="s">
        <v>16</v>
      </c>
      <c r="C998" s="166">
        <v>42705</v>
      </c>
      <c r="D998" s="159" t="s">
        <v>7</v>
      </c>
      <c r="E998" s="159" t="s">
        <v>29</v>
      </c>
      <c r="F998" s="159" t="s">
        <v>54</v>
      </c>
      <c r="G998" s="159" t="s">
        <v>8</v>
      </c>
      <c r="H998" s="159" t="s">
        <v>51</v>
      </c>
      <c r="I998" s="181">
        <v>110</v>
      </c>
      <c r="J998" s="15"/>
    </row>
    <row r="999" spans="1:10" x14ac:dyDescent="0.25">
      <c r="A999" s="65" t="str">
        <f t="shared" si="15"/>
        <v>Cohort 201542705Den HaagVrouw23 tot 65 jaarTotaalGeen inkomen, schoolgaand of overig</v>
      </c>
      <c r="B999" s="159" t="s">
        <v>16</v>
      </c>
      <c r="C999" s="166">
        <v>42705</v>
      </c>
      <c r="D999" s="159" t="s">
        <v>7</v>
      </c>
      <c r="E999" s="159" t="s">
        <v>29</v>
      </c>
      <c r="F999" s="159" t="s">
        <v>54</v>
      </c>
      <c r="G999" s="159" t="s">
        <v>8</v>
      </c>
      <c r="H999" s="159" t="s">
        <v>52</v>
      </c>
      <c r="I999" s="181">
        <v>5</v>
      </c>
      <c r="J999" s="15"/>
    </row>
    <row r="1000" spans="1:10" x14ac:dyDescent="0.25">
      <c r="A1000" s="65" t="str">
        <f t="shared" si="15"/>
        <v>Cohort 201542705Den HaagVrouw23 tot 65 jaarSyriëTotaal</v>
      </c>
      <c r="B1000" s="159" t="s">
        <v>16</v>
      </c>
      <c r="C1000" s="166">
        <v>42705</v>
      </c>
      <c r="D1000" s="159" t="s">
        <v>7</v>
      </c>
      <c r="E1000" s="159" t="s">
        <v>29</v>
      </c>
      <c r="F1000" s="159" t="s">
        <v>54</v>
      </c>
      <c r="G1000" s="159" t="s">
        <v>23</v>
      </c>
      <c r="H1000" s="159" t="s">
        <v>8</v>
      </c>
      <c r="I1000" s="181">
        <v>55</v>
      </c>
      <c r="J1000" s="15"/>
    </row>
    <row r="1001" spans="1:10" x14ac:dyDescent="0.25">
      <c r="A1001" s="65" t="str">
        <f t="shared" si="15"/>
        <v>Cohort 201542705Den HaagVrouw23 tot 65 jaarSyriëWerknemer of zelfstandige</v>
      </c>
      <c r="B1001" s="159" t="s">
        <v>16</v>
      </c>
      <c r="C1001" s="166">
        <v>42705</v>
      </c>
      <c r="D1001" s="159" t="s">
        <v>7</v>
      </c>
      <c r="E1001" s="159" t="s">
        <v>29</v>
      </c>
      <c r="F1001" s="159" t="s">
        <v>54</v>
      </c>
      <c r="G1001" s="159" t="s">
        <v>23</v>
      </c>
      <c r="H1001" s="159" t="s">
        <v>50</v>
      </c>
      <c r="I1001" s="181">
        <v>0</v>
      </c>
      <c r="J1001" s="15"/>
    </row>
    <row r="1002" spans="1:10" x14ac:dyDescent="0.25">
      <c r="A1002" s="65" t="str">
        <f t="shared" si="15"/>
        <v>Cohort 201542705Den HaagVrouw23 tot 65 jaarSyriëBijstandsuitkering</v>
      </c>
      <c r="B1002" s="159" t="s">
        <v>16</v>
      </c>
      <c r="C1002" s="166">
        <v>42705</v>
      </c>
      <c r="D1002" s="159" t="s">
        <v>7</v>
      </c>
      <c r="E1002" s="159" t="s">
        <v>29</v>
      </c>
      <c r="F1002" s="159" t="s">
        <v>54</v>
      </c>
      <c r="G1002" s="159" t="s">
        <v>23</v>
      </c>
      <c r="H1002" s="159" t="s">
        <v>51</v>
      </c>
      <c r="I1002" s="181">
        <v>45</v>
      </c>
      <c r="J1002" s="15"/>
    </row>
    <row r="1003" spans="1:10" x14ac:dyDescent="0.25">
      <c r="A1003" s="65" t="str">
        <f t="shared" si="15"/>
        <v>Cohort 201542705Den HaagVrouw23 tot 65 jaarSyriëGeen inkomen, schoolgaand of overig</v>
      </c>
      <c r="B1003" s="159" t="s">
        <v>16</v>
      </c>
      <c r="C1003" s="166">
        <v>42705</v>
      </c>
      <c r="D1003" s="159" t="s">
        <v>7</v>
      </c>
      <c r="E1003" s="159" t="s">
        <v>29</v>
      </c>
      <c r="F1003" s="159" t="s">
        <v>54</v>
      </c>
      <c r="G1003" s="159" t="s">
        <v>23</v>
      </c>
      <c r="H1003" s="159" t="s">
        <v>52</v>
      </c>
      <c r="I1003" s="181">
        <v>5</v>
      </c>
      <c r="J1003" s="15"/>
    </row>
    <row r="1004" spans="1:10" x14ac:dyDescent="0.25">
      <c r="A1004" s="65" t="str">
        <f t="shared" si="15"/>
        <v>Cohort 201542705Den HaagVrouw23 tot 65 jaarEritreaTotaal</v>
      </c>
      <c r="B1004" s="159" t="s">
        <v>16</v>
      </c>
      <c r="C1004" s="166">
        <v>42705</v>
      </c>
      <c r="D1004" s="159" t="s">
        <v>7</v>
      </c>
      <c r="E1004" s="159" t="s">
        <v>29</v>
      </c>
      <c r="F1004" s="159" t="s">
        <v>54</v>
      </c>
      <c r="G1004" s="159" t="s">
        <v>24</v>
      </c>
      <c r="H1004" s="159" t="s">
        <v>8</v>
      </c>
      <c r="I1004" s="181">
        <v>35</v>
      </c>
      <c r="J1004" s="15"/>
    </row>
    <row r="1005" spans="1:10" x14ac:dyDescent="0.25">
      <c r="A1005" s="65" t="str">
        <f t="shared" si="15"/>
        <v>Cohort 201542705Den HaagVrouw23 tot 65 jaarEritreaWerknemer of zelfstandige</v>
      </c>
      <c r="B1005" s="159" t="s">
        <v>16</v>
      </c>
      <c r="C1005" s="166">
        <v>42705</v>
      </c>
      <c r="D1005" s="159" t="s">
        <v>7</v>
      </c>
      <c r="E1005" s="159" t="s">
        <v>29</v>
      </c>
      <c r="F1005" s="159" t="s">
        <v>54</v>
      </c>
      <c r="G1005" s="159" t="s">
        <v>24</v>
      </c>
      <c r="H1005" s="159" t="s">
        <v>50</v>
      </c>
      <c r="I1005" s="181">
        <v>0</v>
      </c>
      <c r="J1005" s="15"/>
    </row>
    <row r="1006" spans="1:10" x14ac:dyDescent="0.25">
      <c r="A1006" s="65" t="str">
        <f t="shared" si="15"/>
        <v>Cohort 201542705Den HaagVrouw23 tot 65 jaarEritreaBijstandsuitkering</v>
      </c>
      <c r="B1006" s="159" t="s">
        <v>16</v>
      </c>
      <c r="C1006" s="166">
        <v>42705</v>
      </c>
      <c r="D1006" s="159" t="s">
        <v>7</v>
      </c>
      <c r="E1006" s="159" t="s">
        <v>29</v>
      </c>
      <c r="F1006" s="159" t="s">
        <v>54</v>
      </c>
      <c r="G1006" s="159" t="s">
        <v>24</v>
      </c>
      <c r="H1006" s="159" t="s">
        <v>51</v>
      </c>
      <c r="I1006" s="181">
        <v>35</v>
      </c>
      <c r="J1006" s="15"/>
    </row>
    <row r="1007" spans="1:10" x14ac:dyDescent="0.25">
      <c r="A1007" s="65" t="str">
        <f t="shared" si="15"/>
        <v>Cohort 201542705Den HaagVrouw23 tot 65 jaarEritreaGeen inkomen, schoolgaand of overig</v>
      </c>
      <c r="B1007" s="159" t="s">
        <v>16</v>
      </c>
      <c r="C1007" s="166">
        <v>42705</v>
      </c>
      <c r="D1007" s="159" t="s">
        <v>7</v>
      </c>
      <c r="E1007" s="159" t="s">
        <v>29</v>
      </c>
      <c r="F1007" s="159" t="s">
        <v>54</v>
      </c>
      <c r="G1007" s="159" t="s">
        <v>24</v>
      </c>
      <c r="H1007" s="159" t="s">
        <v>52</v>
      </c>
      <c r="I1007" s="181">
        <v>0</v>
      </c>
      <c r="J1007" s="15"/>
    </row>
    <row r="1008" spans="1:10" x14ac:dyDescent="0.25">
      <c r="A1008" s="65" t="str">
        <f t="shared" si="15"/>
        <v>Cohort 201542705Den HaagVrouw23 tot 65 jaarOverigTotaal</v>
      </c>
      <c r="B1008" s="159" t="s">
        <v>16</v>
      </c>
      <c r="C1008" s="166">
        <v>42705</v>
      </c>
      <c r="D1008" s="159" t="s">
        <v>7</v>
      </c>
      <c r="E1008" s="159" t="s">
        <v>29</v>
      </c>
      <c r="F1008" s="159" t="s">
        <v>54</v>
      </c>
      <c r="G1008" s="159" t="s">
        <v>25</v>
      </c>
      <c r="H1008" s="159" t="s">
        <v>8</v>
      </c>
      <c r="I1008" s="181">
        <v>35</v>
      </c>
      <c r="J1008" s="15"/>
    </row>
    <row r="1009" spans="1:10" x14ac:dyDescent="0.25">
      <c r="A1009" s="65" t="str">
        <f t="shared" si="15"/>
        <v>Cohort 201542705Den HaagVrouw23 tot 65 jaarOverigWerknemer of zelfstandige</v>
      </c>
      <c r="B1009" s="159" t="s">
        <v>16</v>
      </c>
      <c r="C1009" s="166">
        <v>42705</v>
      </c>
      <c r="D1009" s="159" t="s">
        <v>7</v>
      </c>
      <c r="E1009" s="159" t="s">
        <v>29</v>
      </c>
      <c r="F1009" s="159" t="s">
        <v>54</v>
      </c>
      <c r="G1009" s="159" t="s">
        <v>25</v>
      </c>
      <c r="H1009" s="159" t="s">
        <v>50</v>
      </c>
      <c r="I1009" s="181">
        <v>0</v>
      </c>
      <c r="J1009" s="15"/>
    </row>
    <row r="1010" spans="1:10" x14ac:dyDescent="0.25">
      <c r="A1010" s="65" t="str">
        <f t="shared" si="15"/>
        <v>Cohort 201542705Den HaagVrouw23 tot 65 jaarOverigBijstandsuitkering</v>
      </c>
      <c r="B1010" s="159" t="s">
        <v>16</v>
      </c>
      <c r="C1010" s="166">
        <v>42705</v>
      </c>
      <c r="D1010" s="159" t="s">
        <v>7</v>
      </c>
      <c r="E1010" s="159" t="s">
        <v>29</v>
      </c>
      <c r="F1010" s="159" t="s">
        <v>54</v>
      </c>
      <c r="G1010" s="159" t="s">
        <v>25</v>
      </c>
      <c r="H1010" s="159" t="s">
        <v>51</v>
      </c>
      <c r="I1010" s="181">
        <v>30</v>
      </c>
      <c r="J1010" s="15"/>
    </row>
    <row r="1011" spans="1:10" x14ac:dyDescent="0.25">
      <c r="A1011" s="65" t="str">
        <f t="shared" si="15"/>
        <v>Cohort 201542705Den HaagVrouw23 tot 65 jaarOverigGeen inkomen, schoolgaand of overig</v>
      </c>
      <c r="B1011" s="159" t="s">
        <v>16</v>
      </c>
      <c r="C1011" s="166">
        <v>42705</v>
      </c>
      <c r="D1011" s="159" t="s">
        <v>7</v>
      </c>
      <c r="E1011" s="159" t="s">
        <v>29</v>
      </c>
      <c r="F1011" s="159" t="s">
        <v>54</v>
      </c>
      <c r="G1011" s="159" t="s">
        <v>25</v>
      </c>
      <c r="H1011" s="159" t="s">
        <v>52</v>
      </c>
      <c r="I1011" s="181">
        <v>0</v>
      </c>
      <c r="J1011" s="15"/>
    </row>
    <row r="1012" spans="1:10" x14ac:dyDescent="0.25">
      <c r="A1012" s="65" t="str">
        <f t="shared" si="15"/>
        <v>Cohort 201542705G4 (exclusief Den Haag)TotaalTotaalTotaalTotaal</v>
      </c>
      <c r="B1012" s="159" t="s">
        <v>16</v>
      </c>
      <c r="C1012" s="166">
        <v>42705</v>
      </c>
      <c r="D1012" s="159" t="s">
        <v>15</v>
      </c>
      <c r="E1012" s="159" t="s">
        <v>8</v>
      </c>
      <c r="F1012" s="159" t="s">
        <v>8</v>
      </c>
      <c r="G1012" s="159" t="s">
        <v>8</v>
      </c>
      <c r="H1012" s="159" t="s">
        <v>8</v>
      </c>
      <c r="I1012" s="181">
        <v>1655</v>
      </c>
      <c r="J1012" s="15"/>
    </row>
    <row r="1013" spans="1:10" x14ac:dyDescent="0.25">
      <c r="A1013" s="65" t="str">
        <f t="shared" si="15"/>
        <v>Cohort 201542705G4 (exclusief Den Haag)TotaalTotaalTotaalWerknemer of zelfstandige</v>
      </c>
      <c r="B1013" s="159" t="s">
        <v>16</v>
      </c>
      <c r="C1013" s="166">
        <v>42705</v>
      </c>
      <c r="D1013" s="159" t="s">
        <v>15</v>
      </c>
      <c r="E1013" s="159" t="s">
        <v>8</v>
      </c>
      <c r="F1013" s="159" t="s">
        <v>8</v>
      </c>
      <c r="G1013" s="159" t="s">
        <v>8</v>
      </c>
      <c r="H1013" s="159" t="s">
        <v>50</v>
      </c>
      <c r="I1013" s="181">
        <v>60</v>
      </c>
      <c r="J1013" s="15"/>
    </row>
    <row r="1014" spans="1:10" x14ac:dyDescent="0.25">
      <c r="A1014" s="65" t="str">
        <f t="shared" si="15"/>
        <v>Cohort 201542705G4 (exclusief Den Haag)TotaalTotaalTotaalBijstandsuitkering</v>
      </c>
      <c r="B1014" s="159" t="s">
        <v>16</v>
      </c>
      <c r="C1014" s="166">
        <v>42705</v>
      </c>
      <c r="D1014" s="159" t="s">
        <v>15</v>
      </c>
      <c r="E1014" s="159" t="s">
        <v>8</v>
      </c>
      <c r="F1014" s="159" t="s">
        <v>8</v>
      </c>
      <c r="G1014" s="159" t="s">
        <v>8</v>
      </c>
      <c r="H1014" s="159" t="s">
        <v>51</v>
      </c>
      <c r="I1014" s="181">
        <v>1505</v>
      </c>
      <c r="J1014" s="15"/>
    </row>
    <row r="1015" spans="1:10" x14ac:dyDescent="0.25">
      <c r="A1015" s="65" t="str">
        <f t="shared" si="15"/>
        <v>Cohort 201542705G4 (exclusief Den Haag)TotaalTotaalTotaalGeen inkomen, schoolgaand of overig</v>
      </c>
      <c r="B1015" s="159" t="s">
        <v>16</v>
      </c>
      <c r="C1015" s="166">
        <v>42705</v>
      </c>
      <c r="D1015" s="159" t="s">
        <v>15</v>
      </c>
      <c r="E1015" s="159" t="s">
        <v>8</v>
      </c>
      <c r="F1015" s="159" t="s">
        <v>8</v>
      </c>
      <c r="G1015" s="159" t="s">
        <v>8</v>
      </c>
      <c r="H1015" s="159" t="s">
        <v>52</v>
      </c>
      <c r="I1015" s="181">
        <v>85</v>
      </c>
      <c r="J1015" s="15"/>
    </row>
    <row r="1016" spans="1:10" x14ac:dyDescent="0.25">
      <c r="A1016" s="65" t="str">
        <f t="shared" si="15"/>
        <v>Cohort 201542705G4 (exclusief Den Haag)TotaalTotaalSyriëTotaal</v>
      </c>
      <c r="B1016" s="159" t="s">
        <v>16</v>
      </c>
      <c r="C1016" s="166">
        <v>42705</v>
      </c>
      <c r="D1016" s="159" t="s">
        <v>15</v>
      </c>
      <c r="E1016" s="159" t="s">
        <v>8</v>
      </c>
      <c r="F1016" s="159" t="s">
        <v>8</v>
      </c>
      <c r="G1016" s="159" t="s">
        <v>23</v>
      </c>
      <c r="H1016" s="159" t="s">
        <v>8</v>
      </c>
      <c r="I1016" s="181">
        <v>905</v>
      </c>
      <c r="J1016" s="15"/>
    </row>
    <row r="1017" spans="1:10" x14ac:dyDescent="0.25">
      <c r="A1017" s="65" t="str">
        <f t="shared" si="15"/>
        <v>Cohort 201542705G4 (exclusief Den Haag)TotaalTotaalSyriëWerknemer of zelfstandige</v>
      </c>
      <c r="B1017" s="159" t="s">
        <v>16</v>
      </c>
      <c r="C1017" s="166">
        <v>42705</v>
      </c>
      <c r="D1017" s="159" t="s">
        <v>15</v>
      </c>
      <c r="E1017" s="159" t="s">
        <v>8</v>
      </c>
      <c r="F1017" s="159" t="s">
        <v>8</v>
      </c>
      <c r="G1017" s="159" t="s">
        <v>23</v>
      </c>
      <c r="H1017" s="159" t="s">
        <v>50</v>
      </c>
      <c r="I1017" s="181">
        <v>25</v>
      </c>
      <c r="J1017" s="15"/>
    </row>
    <row r="1018" spans="1:10" x14ac:dyDescent="0.25">
      <c r="A1018" s="65" t="str">
        <f t="shared" si="15"/>
        <v>Cohort 201542705G4 (exclusief Den Haag)TotaalTotaalSyriëBijstandsuitkering</v>
      </c>
      <c r="B1018" s="159" t="s">
        <v>16</v>
      </c>
      <c r="C1018" s="166">
        <v>42705</v>
      </c>
      <c r="D1018" s="159" t="s">
        <v>15</v>
      </c>
      <c r="E1018" s="159" t="s">
        <v>8</v>
      </c>
      <c r="F1018" s="159" t="s">
        <v>8</v>
      </c>
      <c r="G1018" s="159" t="s">
        <v>23</v>
      </c>
      <c r="H1018" s="159" t="s">
        <v>51</v>
      </c>
      <c r="I1018" s="181">
        <v>840</v>
      </c>
      <c r="J1018" s="15"/>
    </row>
    <row r="1019" spans="1:10" x14ac:dyDescent="0.25">
      <c r="A1019" s="65" t="str">
        <f t="shared" si="15"/>
        <v>Cohort 201542705G4 (exclusief Den Haag)TotaalTotaalSyriëGeen inkomen, schoolgaand of overig</v>
      </c>
      <c r="B1019" s="159" t="s">
        <v>16</v>
      </c>
      <c r="C1019" s="166">
        <v>42705</v>
      </c>
      <c r="D1019" s="159" t="s">
        <v>15</v>
      </c>
      <c r="E1019" s="159" t="s">
        <v>8</v>
      </c>
      <c r="F1019" s="159" t="s">
        <v>8</v>
      </c>
      <c r="G1019" s="159" t="s">
        <v>23</v>
      </c>
      <c r="H1019" s="159" t="s">
        <v>52</v>
      </c>
      <c r="I1019" s="181">
        <v>40</v>
      </c>
      <c r="J1019" s="15"/>
    </row>
    <row r="1020" spans="1:10" x14ac:dyDescent="0.25">
      <c r="A1020" s="65" t="str">
        <f t="shared" si="15"/>
        <v>Cohort 201542705G4 (exclusief Den Haag)TotaalTotaalEritreaTotaal</v>
      </c>
      <c r="B1020" s="159" t="s">
        <v>16</v>
      </c>
      <c r="C1020" s="166">
        <v>42705</v>
      </c>
      <c r="D1020" s="159" t="s">
        <v>15</v>
      </c>
      <c r="E1020" s="159" t="s">
        <v>8</v>
      </c>
      <c r="F1020" s="159" t="s">
        <v>8</v>
      </c>
      <c r="G1020" s="159" t="s">
        <v>24</v>
      </c>
      <c r="H1020" s="159" t="s">
        <v>8</v>
      </c>
      <c r="I1020" s="181">
        <v>320</v>
      </c>
      <c r="J1020" s="15"/>
    </row>
    <row r="1021" spans="1:10" x14ac:dyDescent="0.25">
      <c r="A1021" s="65" t="str">
        <f t="shared" si="15"/>
        <v>Cohort 201542705G4 (exclusief Den Haag)TotaalTotaalEritreaWerknemer of zelfstandige</v>
      </c>
      <c r="B1021" s="159" t="s">
        <v>16</v>
      </c>
      <c r="C1021" s="166">
        <v>42705</v>
      </c>
      <c r="D1021" s="159" t="s">
        <v>15</v>
      </c>
      <c r="E1021" s="159" t="s">
        <v>8</v>
      </c>
      <c r="F1021" s="159" t="s">
        <v>8</v>
      </c>
      <c r="G1021" s="159" t="s">
        <v>24</v>
      </c>
      <c r="H1021" s="159" t="s">
        <v>50</v>
      </c>
      <c r="I1021" s="181">
        <v>0</v>
      </c>
      <c r="J1021" s="15"/>
    </row>
    <row r="1022" spans="1:10" x14ac:dyDescent="0.25">
      <c r="A1022" s="65" t="str">
        <f t="shared" si="15"/>
        <v>Cohort 201542705G4 (exclusief Den Haag)TotaalTotaalEritreaBijstandsuitkering</v>
      </c>
      <c r="B1022" s="159" t="s">
        <v>16</v>
      </c>
      <c r="C1022" s="166">
        <v>42705</v>
      </c>
      <c r="D1022" s="159" t="s">
        <v>15</v>
      </c>
      <c r="E1022" s="159" t="s">
        <v>8</v>
      </c>
      <c r="F1022" s="159" t="s">
        <v>8</v>
      </c>
      <c r="G1022" s="159" t="s">
        <v>24</v>
      </c>
      <c r="H1022" s="159" t="s">
        <v>51</v>
      </c>
      <c r="I1022" s="181">
        <v>310</v>
      </c>
      <c r="J1022" s="15"/>
    </row>
    <row r="1023" spans="1:10" x14ac:dyDescent="0.25">
      <c r="A1023" s="65" t="str">
        <f t="shared" si="15"/>
        <v>Cohort 201542705G4 (exclusief Den Haag)TotaalTotaalEritreaGeen inkomen, schoolgaand of overig</v>
      </c>
      <c r="B1023" s="159" t="s">
        <v>16</v>
      </c>
      <c r="C1023" s="166">
        <v>42705</v>
      </c>
      <c r="D1023" s="159" t="s">
        <v>15</v>
      </c>
      <c r="E1023" s="159" t="s">
        <v>8</v>
      </c>
      <c r="F1023" s="159" t="s">
        <v>8</v>
      </c>
      <c r="G1023" s="159" t="s">
        <v>24</v>
      </c>
      <c r="H1023" s="159" t="s">
        <v>52</v>
      </c>
      <c r="I1023" s="181">
        <v>10</v>
      </c>
      <c r="J1023" s="15"/>
    </row>
    <row r="1024" spans="1:10" x14ac:dyDescent="0.25">
      <c r="A1024" s="65" t="str">
        <f t="shared" si="15"/>
        <v>Cohort 201542705G4 (exclusief Den Haag)TotaalTotaalOverigTotaal</v>
      </c>
      <c r="B1024" s="159" t="s">
        <v>16</v>
      </c>
      <c r="C1024" s="166">
        <v>42705</v>
      </c>
      <c r="D1024" s="159" t="s">
        <v>15</v>
      </c>
      <c r="E1024" s="159" t="s">
        <v>8</v>
      </c>
      <c r="F1024" s="159" t="s">
        <v>8</v>
      </c>
      <c r="G1024" s="159" t="s">
        <v>25</v>
      </c>
      <c r="H1024" s="159" t="s">
        <v>8</v>
      </c>
      <c r="I1024" s="181">
        <v>425</v>
      </c>
      <c r="J1024" s="15"/>
    </row>
    <row r="1025" spans="1:10" x14ac:dyDescent="0.25">
      <c r="A1025" s="65" t="str">
        <f t="shared" si="15"/>
        <v>Cohort 201542705G4 (exclusief Den Haag)TotaalTotaalOverigWerknemer of zelfstandige</v>
      </c>
      <c r="B1025" s="159" t="s">
        <v>16</v>
      </c>
      <c r="C1025" s="166">
        <v>42705</v>
      </c>
      <c r="D1025" s="159" t="s">
        <v>15</v>
      </c>
      <c r="E1025" s="159" t="s">
        <v>8</v>
      </c>
      <c r="F1025" s="159" t="s">
        <v>8</v>
      </c>
      <c r="G1025" s="159" t="s">
        <v>25</v>
      </c>
      <c r="H1025" s="159" t="s">
        <v>50</v>
      </c>
      <c r="I1025" s="181">
        <v>35</v>
      </c>
      <c r="J1025" s="15"/>
    </row>
    <row r="1026" spans="1:10" x14ac:dyDescent="0.25">
      <c r="A1026" s="65" t="str">
        <f t="shared" si="15"/>
        <v>Cohort 201542705G4 (exclusief Den Haag)TotaalTotaalOverigBijstandsuitkering</v>
      </c>
      <c r="B1026" s="159" t="s">
        <v>16</v>
      </c>
      <c r="C1026" s="166">
        <v>42705</v>
      </c>
      <c r="D1026" s="159" t="s">
        <v>15</v>
      </c>
      <c r="E1026" s="159" t="s">
        <v>8</v>
      </c>
      <c r="F1026" s="159" t="s">
        <v>8</v>
      </c>
      <c r="G1026" s="159" t="s">
        <v>25</v>
      </c>
      <c r="H1026" s="159" t="s">
        <v>51</v>
      </c>
      <c r="I1026" s="181">
        <v>360</v>
      </c>
      <c r="J1026" s="15"/>
    </row>
    <row r="1027" spans="1:10" x14ac:dyDescent="0.25">
      <c r="A1027" s="65" t="str">
        <f t="shared" si="15"/>
        <v>Cohort 201542705G4 (exclusief Den Haag)TotaalTotaalOverigGeen inkomen, schoolgaand of overig</v>
      </c>
      <c r="B1027" s="159" t="s">
        <v>16</v>
      </c>
      <c r="C1027" s="166">
        <v>42705</v>
      </c>
      <c r="D1027" s="159" t="s">
        <v>15</v>
      </c>
      <c r="E1027" s="159" t="s">
        <v>8</v>
      </c>
      <c r="F1027" s="159" t="s">
        <v>8</v>
      </c>
      <c r="G1027" s="159" t="s">
        <v>25</v>
      </c>
      <c r="H1027" s="159" t="s">
        <v>52</v>
      </c>
      <c r="I1027" s="181">
        <v>35</v>
      </c>
      <c r="J1027" s="15"/>
    </row>
    <row r="1028" spans="1:10" x14ac:dyDescent="0.25">
      <c r="A1028" s="65" t="str">
        <f t="shared" si="15"/>
        <v>Cohort 201542705G4 (exclusief Den Haag)Totaal18 tot 23 jaarTotaalTotaal</v>
      </c>
      <c r="B1028" s="159" t="s">
        <v>16</v>
      </c>
      <c r="C1028" s="166">
        <v>42705</v>
      </c>
      <c r="D1028" s="159" t="s">
        <v>15</v>
      </c>
      <c r="E1028" s="159" t="s">
        <v>8</v>
      </c>
      <c r="F1028" s="159" t="s">
        <v>53</v>
      </c>
      <c r="G1028" s="159" t="s">
        <v>8</v>
      </c>
      <c r="H1028" s="159" t="s">
        <v>8</v>
      </c>
      <c r="I1028" s="181">
        <v>190</v>
      </c>
      <c r="J1028" s="15"/>
    </row>
    <row r="1029" spans="1:10" x14ac:dyDescent="0.25">
      <c r="A1029" s="65" t="str">
        <f t="shared" ref="A1029:A1092" si="16">B1029&amp;C1029&amp;D1029&amp;E1029&amp;F1029&amp;G1029&amp;H1029</f>
        <v>Cohort 201542705G4 (exclusief Den Haag)Totaal18 tot 23 jaarTotaalWerknemer of zelfstandige</v>
      </c>
      <c r="B1029" s="159" t="s">
        <v>16</v>
      </c>
      <c r="C1029" s="166">
        <v>42705</v>
      </c>
      <c r="D1029" s="159" t="s">
        <v>15</v>
      </c>
      <c r="E1029" s="159" t="s">
        <v>8</v>
      </c>
      <c r="F1029" s="159" t="s">
        <v>53</v>
      </c>
      <c r="G1029" s="159" t="s">
        <v>8</v>
      </c>
      <c r="H1029" s="159" t="s">
        <v>50</v>
      </c>
      <c r="I1029" s="181">
        <v>10</v>
      </c>
      <c r="J1029" s="15"/>
    </row>
    <row r="1030" spans="1:10" x14ac:dyDescent="0.25">
      <c r="A1030" s="65" t="str">
        <f t="shared" si="16"/>
        <v>Cohort 201542705G4 (exclusief Den Haag)Totaal18 tot 23 jaarTotaalBijstandsuitkering</v>
      </c>
      <c r="B1030" s="159" t="s">
        <v>16</v>
      </c>
      <c r="C1030" s="166">
        <v>42705</v>
      </c>
      <c r="D1030" s="159" t="s">
        <v>15</v>
      </c>
      <c r="E1030" s="159" t="s">
        <v>8</v>
      </c>
      <c r="F1030" s="159" t="s">
        <v>53</v>
      </c>
      <c r="G1030" s="159" t="s">
        <v>8</v>
      </c>
      <c r="H1030" s="159" t="s">
        <v>51</v>
      </c>
      <c r="I1030" s="181">
        <v>140</v>
      </c>
      <c r="J1030" s="15"/>
    </row>
    <row r="1031" spans="1:10" x14ac:dyDescent="0.25">
      <c r="A1031" s="65" t="str">
        <f t="shared" si="16"/>
        <v>Cohort 201542705G4 (exclusief Den Haag)Totaal18 tot 23 jaarTotaalGeen inkomen, schoolgaand of overig</v>
      </c>
      <c r="B1031" s="159" t="s">
        <v>16</v>
      </c>
      <c r="C1031" s="166">
        <v>42705</v>
      </c>
      <c r="D1031" s="159" t="s">
        <v>15</v>
      </c>
      <c r="E1031" s="159" t="s">
        <v>8</v>
      </c>
      <c r="F1031" s="159" t="s">
        <v>53</v>
      </c>
      <c r="G1031" s="159" t="s">
        <v>8</v>
      </c>
      <c r="H1031" s="159" t="s">
        <v>52</v>
      </c>
      <c r="I1031" s="181">
        <v>40</v>
      </c>
      <c r="J1031" s="15"/>
    </row>
    <row r="1032" spans="1:10" x14ac:dyDescent="0.25">
      <c r="A1032" s="65" t="str">
        <f t="shared" si="16"/>
        <v>Cohort 201542705G4 (exclusief Den Haag)Totaal18 tot 23 jaarSyriëTotaal</v>
      </c>
      <c r="B1032" s="159" t="s">
        <v>16</v>
      </c>
      <c r="C1032" s="166">
        <v>42705</v>
      </c>
      <c r="D1032" s="159" t="s">
        <v>15</v>
      </c>
      <c r="E1032" s="159" t="s">
        <v>8</v>
      </c>
      <c r="F1032" s="159" t="s">
        <v>53</v>
      </c>
      <c r="G1032" s="159" t="s">
        <v>23</v>
      </c>
      <c r="H1032" s="159" t="s">
        <v>8</v>
      </c>
      <c r="I1032" s="181">
        <v>90</v>
      </c>
      <c r="J1032" s="15"/>
    </row>
    <row r="1033" spans="1:10" x14ac:dyDescent="0.25">
      <c r="A1033" s="65" t="str">
        <f t="shared" si="16"/>
        <v>Cohort 201542705G4 (exclusief Den Haag)Totaal18 tot 23 jaarSyriëWerknemer of zelfstandige</v>
      </c>
      <c r="B1033" s="159" t="s">
        <v>16</v>
      </c>
      <c r="C1033" s="166">
        <v>42705</v>
      </c>
      <c r="D1033" s="159" t="s">
        <v>15</v>
      </c>
      <c r="E1033" s="159" t="s">
        <v>8</v>
      </c>
      <c r="F1033" s="159" t="s">
        <v>53</v>
      </c>
      <c r="G1033" s="159" t="s">
        <v>23</v>
      </c>
      <c r="H1033" s="159" t="s">
        <v>50</v>
      </c>
      <c r="I1033" s="181">
        <v>5</v>
      </c>
      <c r="J1033" s="15"/>
    </row>
    <row r="1034" spans="1:10" x14ac:dyDescent="0.25">
      <c r="A1034" s="65" t="str">
        <f t="shared" si="16"/>
        <v>Cohort 201542705G4 (exclusief Den Haag)Totaal18 tot 23 jaarSyriëBijstandsuitkering</v>
      </c>
      <c r="B1034" s="159" t="s">
        <v>16</v>
      </c>
      <c r="C1034" s="166">
        <v>42705</v>
      </c>
      <c r="D1034" s="159" t="s">
        <v>15</v>
      </c>
      <c r="E1034" s="159" t="s">
        <v>8</v>
      </c>
      <c r="F1034" s="159" t="s">
        <v>53</v>
      </c>
      <c r="G1034" s="159" t="s">
        <v>23</v>
      </c>
      <c r="H1034" s="159" t="s">
        <v>51</v>
      </c>
      <c r="I1034" s="181">
        <v>65</v>
      </c>
      <c r="J1034" s="15"/>
    </row>
    <row r="1035" spans="1:10" x14ac:dyDescent="0.25">
      <c r="A1035" s="65" t="str">
        <f t="shared" si="16"/>
        <v>Cohort 201542705G4 (exclusief Den Haag)Totaal18 tot 23 jaarSyriëGeen inkomen, schoolgaand of overig</v>
      </c>
      <c r="B1035" s="159" t="s">
        <v>16</v>
      </c>
      <c r="C1035" s="166">
        <v>42705</v>
      </c>
      <c r="D1035" s="159" t="s">
        <v>15</v>
      </c>
      <c r="E1035" s="159" t="s">
        <v>8</v>
      </c>
      <c r="F1035" s="159" t="s">
        <v>53</v>
      </c>
      <c r="G1035" s="159" t="s">
        <v>23</v>
      </c>
      <c r="H1035" s="159" t="s">
        <v>52</v>
      </c>
      <c r="I1035" s="181">
        <v>20</v>
      </c>
      <c r="J1035" s="15"/>
    </row>
    <row r="1036" spans="1:10" x14ac:dyDescent="0.25">
      <c r="A1036" s="65" t="str">
        <f t="shared" si="16"/>
        <v>Cohort 201542705G4 (exclusief Den Haag)Totaal18 tot 23 jaarEritreaTotaal</v>
      </c>
      <c r="B1036" s="159" t="s">
        <v>16</v>
      </c>
      <c r="C1036" s="166">
        <v>42705</v>
      </c>
      <c r="D1036" s="159" t="s">
        <v>15</v>
      </c>
      <c r="E1036" s="159" t="s">
        <v>8</v>
      </c>
      <c r="F1036" s="159" t="s">
        <v>53</v>
      </c>
      <c r="G1036" s="159" t="s">
        <v>24</v>
      </c>
      <c r="H1036" s="159" t="s">
        <v>8</v>
      </c>
      <c r="I1036" s="181">
        <v>55</v>
      </c>
      <c r="J1036" s="15"/>
    </row>
    <row r="1037" spans="1:10" x14ac:dyDescent="0.25">
      <c r="A1037" s="65" t="str">
        <f t="shared" si="16"/>
        <v>Cohort 201542705G4 (exclusief Den Haag)Totaal18 tot 23 jaarEritreaWerknemer of zelfstandige</v>
      </c>
      <c r="B1037" s="159" t="s">
        <v>16</v>
      </c>
      <c r="C1037" s="166">
        <v>42705</v>
      </c>
      <c r="D1037" s="159" t="s">
        <v>15</v>
      </c>
      <c r="E1037" s="159" t="s">
        <v>8</v>
      </c>
      <c r="F1037" s="159" t="s">
        <v>53</v>
      </c>
      <c r="G1037" s="159" t="s">
        <v>24</v>
      </c>
      <c r="H1037" s="159" t="s">
        <v>50</v>
      </c>
      <c r="I1037" s="181">
        <v>0</v>
      </c>
      <c r="J1037" s="15"/>
    </row>
    <row r="1038" spans="1:10" x14ac:dyDescent="0.25">
      <c r="A1038" s="65" t="str">
        <f t="shared" si="16"/>
        <v>Cohort 201542705G4 (exclusief Den Haag)Totaal18 tot 23 jaarEritreaBijstandsuitkering</v>
      </c>
      <c r="B1038" s="159" t="s">
        <v>16</v>
      </c>
      <c r="C1038" s="166">
        <v>42705</v>
      </c>
      <c r="D1038" s="159" t="s">
        <v>15</v>
      </c>
      <c r="E1038" s="159" t="s">
        <v>8</v>
      </c>
      <c r="F1038" s="159" t="s">
        <v>53</v>
      </c>
      <c r="G1038" s="159" t="s">
        <v>24</v>
      </c>
      <c r="H1038" s="159" t="s">
        <v>51</v>
      </c>
      <c r="I1038" s="181">
        <v>50</v>
      </c>
      <c r="J1038" s="15"/>
    </row>
    <row r="1039" spans="1:10" x14ac:dyDescent="0.25">
      <c r="A1039" s="65" t="str">
        <f t="shared" si="16"/>
        <v>Cohort 201542705G4 (exclusief Den Haag)Totaal18 tot 23 jaarEritreaGeen inkomen, schoolgaand of overig</v>
      </c>
      <c r="B1039" s="159" t="s">
        <v>16</v>
      </c>
      <c r="C1039" s="166">
        <v>42705</v>
      </c>
      <c r="D1039" s="159" t="s">
        <v>15</v>
      </c>
      <c r="E1039" s="159" t="s">
        <v>8</v>
      </c>
      <c r="F1039" s="159" t="s">
        <v>53</v>
      </c>
      <c r="G1039" s="159" t="s">
        <v>24</v>
      </c>
      <c r="H1039" s="159" t="s">
        <v>52</v>
      </c>
      <c r="I1039" s="181">
        <v>5</v>
      </c>
      <c r="J1039" s="15"/>
    </row>
    <row r="1040" spans="1:10" x14ac:dyDescent="0.25">
      <c r="A1040" s="65" t="str">
        <f t="shared" si="16"/>
        <v>Cohort 201542705G4 (exclusief Den Haag)Totaal18 tot 23 jaarOverigTotaal</v>
      </c>
      <c r="B1040" s="159" t="s">
        <v>16</v>
      </c>
      <c r="C1040" s="166">
        <v>42705</v>
      </c>
      <c r="D1040" s="159" t="s">
        <v>15</v>
      </c>
      <c r="E1040" s="159" t="s">
        <v>8</v>
      </c>
      <c r="F1040" s="159" t="s">
        <v>53</v>
      </c>
      <c r="G1040" s="159" t="s">
        <v>25</v>
      </c>
      <c r="H1040" s="159" t="s">
        <v>8</v>
      </c>
      <c r="I1040" s="181">
        <v>45</v>
      </c>
      <c r="J1040" s="15"/>
    </row>
    <row r="1041" spans="1:10" x14ac:dyDescent="0.25">
      <c r="A1041" s="65" t="str">
        <f t="shared" si="16"/>
        <v>Cohort 201542705G4 (exclusief Den Haag)Totaal18 tot 23 jaarOverigWerknemer of zelfstandige</v>
      </c>
      <c r="B1041" s="159" t="s">
        <v>16</v>
      </c>
      <c r="C1041" s="166">
        <v>42705</v>
      </c>
      <c r="D1041" s="159" t="s">
        <v>15</v>
      </c>
      <c r="E1041" s="159" t="s">
        <v>8</v>
      </c>
      <c r="F1041" s="159" t="s">
        <v>53</v>
      </c>
      <c r="G1041" s="159" t="s">
        <v>25</v>
      </c>
      <c r="H1041" s="159" t="s">
        <v>50</v>
      </c>
      <c r="I1041" s="181">
        <v>5</v>
      </c>
      <c r="J1041" s="15"/>
    </row>
    <row r="1042" spans="1:10" x14ac:dyDescent="0.25">
      <c r="A1042" s="65" t="str">
        <f t="shared" si="16"/>
        <v>Cohort 201542705G4 (exclusief Den Haag)Totaal18 tot 23 jaarOverigBijstandsuitkering</v>
      </c>
      <c r="B1042" s="159" t="s">
        <v>16</v>
      </c>
      <c r="C1042" s="166">
        <v>42705</v>
      </c>
      <c r="D1042" s="159" t="s">
        <v>15</v>
      </c>
      <c r="E1042" s="159" t="s">
        <v>8</v>
      </c>
      <c r="F1042" s="159" t="s">
        <v>53</v>
      </c>
      <c r="G1042" s="159" t="s">
        <v>25</v>
      </c>
      <c r="H1042" s="159" t="s">
        <v>51</v>
      </c>
      <c r="I1042" s="181">
        <v>20</v>
      </c>
      <c r="J1042" s="15"/>
    </row>
    <row r="1043" spans="1:10" x14ac:dyDescent="0.25">
      <c r="A1043" s="65" t="str">
        <f t="shared" si="16"/>
        <v>Cohort 201542705G4 (exclusief Den Haag)Totaal18 tot 23 jaarOverigGeen inkomen, schoolgaand of overig</v>
      </c>
      <c r="B1043" s="159" t="s">
        <v>16</v>
      </c>
      <c r="C1043" s="166">
        <v>42705</v>
      </c>
      <c r="D1043" s="159" t="s">
        <v>15</v>
      </c>
      <c r="E1043" s="159" t="s">
        <v>8</v>
      </c>
      <c r="F1043" s="159" t="s">
        <v>53</v>
      </c>
      <c r="G1043" s="159" t="s">
        <v>25</v>
      </c>
      <c r="H1043" s="159" t="s">
        <v>52</v>
      </c>
      <c r="I1043" s="181">
        <v>15</v>
      </c>
      <c r="J1043" s="15"/>
    </row>
    <row r="1044" spans="1:10" x14ac:dyDescent="0.25">
      <c r="A1044" s="65" t="str">
        <f t="shared" si="16"/>
        <v>Cohort 201542705G4 (exclusief Den Haag)Totaal23 tot 65 jaarTotaalTotaal</v>
      </c>
      <c r="B1044" s="159" t="s">
        <v>16</v>
      </c>
      <c r="C1044" s="166">
        <v>42705</v>
      </c>
      <c r="D1044" s="159" t="s">
        <v>15</v>
      </c>
      <c r="E1044" s="159" t="s">
        <v>8</v>
      </c>
      <c r="F1044" s="159" t="s">
        <v>54</v>
      </c>
      <c r="G1044" s="159" t="s">
        <v>8</v>
      </c>
      <c r="H1044" s="159" t="s">
        <v>8</v>
      </c>
      <c r="I1044" s="181">
        <v>1465</v>
      </c>
      <c r="J1044" s="15"/>
    </row>
    <row r="1045" spans="1:10" x14ac:dyDescent="0.25">
      <c r="A1045" s="65" t="str">
        <f t="shared" si="16"/>
        <v>Cohort 201542705G4 (exclusief Den Haag)Totaal23 tot 65 jaarTotaalWerknemer of zelfstandige</v>
      </c>
      <c r="B1045" s="159" t="s">
        <v>16</v>
      </c>
      <c r="C1045" s="166">
        <v>42705</v>
      </c>
      <c r="D1045" s="159" t="s">
        <v>15</v>
      </c>
      <c r="E1045" s="159" t="s">
        <v>8</v>
      </c>
      <c r="F1045" s="159" t="s">
        <v>54</v>
      </c>
      <c r="G1045" s="159" t="s">
        <v>8</v>
      </c>
      <c r="H1045" s="159" t="s">
        <v>50</v>
      </c>
      <c r="I1045" s="181">
        <v>50</v>
      </c>
      <c r="J1045" s="15"/>
    </row>
    <row r="1046" spans="1:10" x14ac:dyDescent="0.25">
      <c r="A1046" s="65" t="str">
        <f t="shared" si="16"/>
        <v>Cohort 201542705G4 (exclusief Den Haag)Totaal23 tot 65 jaarTotaalBijstandsuitkering</v>
      </c>
      <c r="B1046" s="159" t="s">
        <v>16</v>
      </c>
      <c r="C1046" s="166">
        <v>42705</v>
      </c>
      <c r="D1046" s="159" t="s">
        <v>15</v>
      </c>
      <c r="E1046" s="159" t="s">
        <v>8</v>
      </c>
      <c r="F1046" s="159" t="s">
        <v>54</v>
      </c>
      <c r="G1046" s="159" t="s">
        <v>8</v>
      </c>
      <c r="H1046" s="159" t="s">
        <v>51</v>
      </c>
      <c r="I1046" s="181">
        <v>1370</v>
      </c>
      <c r="J1046" s="15"/>
    </row>
    <row r="1047" spans="1:10" x14ac:dyDescent="0.25">
      <c r="A1047" s="65" t="str">
        <f t="shared" si="16"/>
        <v>Cohort 201542705G4 (exclusief Den Haag)Totaal23 tot 65 jaarTotaalGeen inkomen, schoolgaand of overig</v>
      </c>
      <c r="B1047" s="159" t="s">
        <v>16</v>
      </c>
      <c r="C1047" s="166">
        <v>42705</v>
      </c>
      <c r="D1047" s="159" t="s">
        <v>15</v>
      </c>
      <c r="E1047" s="159" t="s">
        <v>8</v>
      </c>
      <c r="F1047" s="159" t="s">
        <v>54</v>
      </c>
      <c r="G1047" s="159" t="s">
        <v>8</v>
      </c>
      <c r="H1047" s="159" t="s">
        <v>52</v>
      </c>
      <c r="I1047" s="181">
        <v>45</v>
      </c>
      <c r="J1047" s="15"/>
    </row>
    <row r="1048" spans="1:10" x14ac:dyDescent="0.25">
      <c r="A1048" s="65" t="str">
        <f t="shared" si="16"/>
        <v>Cohort 201542705G4 (exclusief Den Haag)Totaal23 tot 65 jaarSyriëTotaal</v>
      </c>
      <c r="B1048" s="159" t="s">
        <v>16</v>
      </c>
      <c r="C1048" s="166">
        <v>42705</v>
      </c>
      <c r="D1048" s="159" t="s">
        <v>15</v>
      </c>
      <c r="E1048" s="159" t="s">
        <v>8</v>
      </c>
      <c r="F1048" s="159" t="s">
        <v>54</v>
      </c>
      <c r="G1048" s="159" t="s">
        <v>23</v>
      </c>
      <c r="H1048" s="159" t="s">
        <v>8</v>
      </c>
      <c r="I1048" s="181">
        <v>815</v>
      </c>
      <c r="J1048" s="15"/>
    </row>
    <row r="1049" spans="1:10" x14ac:dyDescent="0.25">
      <c r="A1049" s="65" t="str">
        <f t="shared" si="16"/>
        <v>Cohort 201542705G4 (exclusief Den Haag)Totaal23 tot 65 jaarSyriëWerknemer of zelfstandige</v>
      </c>
      <c r="B1049" s="159" t="s">
        <v>16</v>
      </c>
      <c r="C1049" s="166">
        <v>42705</v>
      </c>
      <c r="D1049" s="159" t="s">
        <v>15</v>
      </c>
      <c r="E1049" s="159" t="s">
        <v>8</v>
      </c>
      <c r="F1049" s="159" t="s">
        <v>54</v>
      </c>
      <c r="G1049" s="159" t="s">
        <v>23</v>
      </c>
      <c r="H1049" s="159" t="s">
        <v>50</v>
      </c>
      <c r="I1049" s="181">
        <v>20</v>
      </c>
      <c r="J1049" s="15"/>
    </row>
    <row r="1050" spans="1:10" x14ac:dyDescent="0.25">
      <c r="A1050" s="65" t="str">
        <f t="shared" si="16"/>
        <v>Cohort 201542705G4 (exclusief Den Haag)Totaal23 tot 65 jaarSyriëBijstandsuitkering</v>
      </c>
      <c r="B1050" s="159" t="s">
        <v>16</v>
      </c>
      <c r="C1050" s="166">
        <v>42705</v>
      </c>
      <c r="D1050" s="159" t="s">
        <v>15</v>
      </c>
      <c r="E1050" s="159" t="s">
        <v>8</v>
      </c>
      <c r="F1050" s="159" t="s">
        <v>54</v>
      </c>
      <c r="G1050" s="159" t="s">
        <v>23</v>
      </c>
      <c r="H1050" s="159" t="s">
        <v>51</v>
      </c>
      <c r="I1050" s="181">
        <v>775</v>
      </c>
      <c r="J1050" s="15"/>
    </row>
    <row r="1051" spans="1:10" x14ac:dyDescent="0.25">
      <c r="A1051" s="65" t="str">
        <f t="shared" si="16"/>
        <v>Cohort 201542705G4 (exclusief Den Haag)Totaal23 tot 65 jaarSyriëGeen inkomen, schoolgaand of overig</v>
      </c>
      <c r="B1051" s="159" t="s">
        <v>16</v>
      </c>
      <c r="C1051" s="166">
        <v>42705</v>
      </c>
      <c r="D1051" s="159" t="s">
        <v>15</v>
      </c>
      <c r="E1051" s="159" t="s">
        <v>8</v>
      </c>
      <c r="F1051" s="159" t="s">
        <v>54</v>
      </c>
      <c r="G1051" s="159" t="s">
        <v>23</v>
      </c>
      <c r="H1051" s="159" t="s">
        <v>52</v>
      </c>
      <c r="I1051" s="181">
        <v>20</v>
      </c>
      <c r="J1051" s="15"/>
    </row>
    <row r="1052" spans="1:10" x14ac:dyDescent="0.25">
      <c r="A1052" s="65" t="str">
        <f t="shared" si="16"/>
        <v>Cohort 201542705G4 (exclusief Den Haag)Totaal23 tot 65 jaarEritreaTotaal</v>
      </c>
      <c r="B1052" s="159" t="s">
        <v>16</v>
      </c>
      <c r="C1052" s="166">
        <v>42705</v>
      </c>
      <c r="D1052" s="159" t="s">
        <v>15</v>
      </c>
      <c r="E1052" s="159" t="s">
        <v>8</v>
      </c>
      <c r="F1052" s="159" t="s">
        <v>54</v>
      </c>
      <c r="G1052" s="159" t="s">
        <v>24</v>
      </c>
      <c r="H1052" s="159" t="s">
        <v>8</v>
      </c>
      <c r="I1052" s="181">
        <v>265</v>
      </c>
      <c r="J1052" s="15"/>
    </row>
    <row r="1053" spans="1:10" x14ac:dyDescent="0.25">
      <c r="A1053" s="65" t="str">
        <f t="shared" si="16"/>
        <v>Cohort 201542705G4 (exclusief Den Haag)Totaal23 tot 65 jaarEritreaWerknemer of zelfstandige</v>
      </c>
      <c r="B1053" s="159" t="s">
        <v>16</v>
      </c>
      <c r="C1053" s="166">
        <v>42705</v>
      </c>
      <c r="D1053" s="159" t="s">
        <v>15</v>
      </c>
      <c r="E1053" s="159" t="s">
        <v>8</v>
      </c>
      <c r="F1053" s="159" t="s">
        <v>54</v>
      </c>
      <c r="G1053" s="159" t="s">
        <v>24</v>
      </c>
      <c r="H1053" s="159" t="s">
        <v>50</v>
      </c>
      <c r="I1053" s="181">
        <v>0</v>
      </c>
      <c r="J1053" s="15"/>
    </row>
    <row r="1054" spans="1:10" x14ac:dyDescent="0.25">
      <c r="A1054" s="65" t="str">
        <f t="shared" si="16"/>
        <v>Cohort 201542705G4 (exclusief Den Haag)Totaal23 tot 65 jaarEritreaBijstandsuitkering</v>
      </c>
      <c r="B1054" s="159" t="s">
        <v>16</v>
      </c>
      <c r="C1054" s="166">
        <v>42705</v>
      </c>
      <c r="D1054" s="159" t="s">
        <v>15</v>
      </c>
      <c r="E1054" s="159" t="s">
        <v>8</v>
      </c>
      <c r="F1054" s="159" t="s">
        <v>54</v>
      </c>
      <c r="G1054" s="159" t="s">
        <v>24</v>
      </c>
      <c r="H1054" s="159" t="s">
        <v>51</v>
      </c>
      <c r="I1054" s="181">
        <v>260</v>
      </c>
      <c r="J1054" s="15"/>
    </row>
    <row r="1055" spans="1:10" x14ac:dyDescent="0.25">
      <c r="A1055" s="65" t="str">
        <f t="shared" si="16"/>
        <v>Cohort 201542705G4 (exclusief Den Haag)Totaal23 tot 65 jaarEritreaGeen inkomen, schoolgaand of overig</v>
      </c>
      <c r="B1055" s="159" t="s">
        <v>16</v>
      </c>
      <c r="C1055" s="166">
        <v>42705</v>
      </c>
      <c r="D1055" s="159" t="s">
        <v>15</v>
      </c>
      <c r="E1055" s="159" t="s">
        <v>8</v>
      </c>
      <c r="F1055" s="159" t="s">
        <v>54</v>
      </c>
      <c r="G1055" s="159" t="s">
        <v>24</v>
      </c>
      <c r="H1055" s="159" t="s">
        <v>52</v>
      </c>
      <c r="I1055" s="181">
        <v>5</v>
      </c>
      <c r="J1055" s="15"/>
    </row>
    <row r="1056" spans="1:10" x14ac:dyDescent="0.25">
      <c r="A1056" s="65" t="str">
        <f t="shared" si="16"/>
        <v>Cohort 201542705G4 (exclusief Den Haag)Totaal23 tot 65 jaarOverigTotaal</v>
      </c>
      <c r="B1056" s="159" t="s">
        <v>16</v>
      </c>
      <c r="C1056" s="166">
        <v>42705</v>
      </c>
      <c r="D1056" s="159" t="s">
        <v>15</v>
      </c>
      <c r="E1056" s="159" t="s">
        <v>8</v>
      </c>
      <c r="F1056" s="159" t="s">
        <v>54</v>
      </c>
      <c r="G1056" s="159" t="s">
        <v>25</v>
      </c>
      <c r="H1056" s="159" t="s">
        <v>8</v>
      </c>
      <c r="I1056" s="181">
        <v>385</v>
      </c>
      <c r="J1056" s="15"/>
    </row>
    <row r="1057" spans="1:10" x14ac:dyDescent="0.25">
      <c r="A1057" s="65" t="str">
        <f t="shared" si="16"/>
        <v>Cohort 201542705G4 (exclusief Den Haag)Totaal23 tot 65 jaarOverigWerknemer of zelfstandige</v>
      </c>
      <c r="B1057" s="159" t="s">
        <v>16</v>
      </c>
      <c r="C1057" s="166">
        <v>42705</v>
      </c>
      <c r="D1057" s="159" t="s">
        <v>15</v>
      </c>
      <c r="E1057" s="159" t="s">
        <v>8</v>
      </c>
      <c r="F1057" s="159" t="s">
        <v>54</v>
      </c>
      <c r="G1057" s="159" t="s">
        <v>25</v>
      </c>
      <c r="H1057" s="159" t="s">
        <v>50</v>
      </c>
      <c r="I1057" s="181">
        <v>25</v>
      </c>
      <c r="J1057" s="15"/>
    </row>
    <row r="1058" spans="1:10" x14ac:dyDescent="0.25">
      <c r="A1058" s="65" t="str">
        <f t="shared" si="16"/>
        <v>Cohort 201542705G4 (exclusief Den Haag)Totaal23 tot 65 jaarOverigBijstandsuitkering</v>
      </c>
      <c r="B1058" s="159" t="s">
        <v>16</v>
      </c>
      <c r="C1058" s="166">
        <v>42705</v>
      </c>
      <c r="D1058" s="159" t="s">
        <v>15</v>
      </c>
      <c r="E1058" s="159" t="s">
        <v>8</v>
      </c>
      <c r="F1058" s="159" t="s">
        <v>54</v>
      </c>
      <c r="G1058" s="159" t="s">
        <v>25</v>
      </c>
      <c r="H1058" s="159" t="s">
        <v>51</v>
      </c>
      <c r="I1058" s="181">
        <v>335</v>
      </c>
      <c r="J1058" s="15"/>
    </row>
    <row r="1059" spans="1:10" x14ac:dyDescent="0.25">
      <c r="A1059" s="65" t="str">
        <f t="shared" si="16"/>
        <v>Cohort 201542705G4 (exclusief Den Haag)Totaal23 tot 65 jaarOverigGeen inkomen, schoolgaand of overig</v>
      </c>
      <c r="B1059" s="159" t="s">
        <v>16</v>
      </c>
      <c r="C1059" s="166">
        <v>42705</v>
      </c>
      <c r="D1059" s="159" t="s">
        <v>15</v>
      </c>
      <c r="E1059" s="159" t="s">
        <v>8</v>
      </c>
      <c r="F1059" s="159" t="s">
        <v>54</v>
      </c>
      <c r="G1059" s="159" t="s">
        <v>25</v>
      </c>
      <c r="H1059" s="159" t="s">
        <v>52</v>
      </c>
      <c r="I1059" s="181">
        <v>20</v>
      </c>
      <c r="J1059" s="15"/>
    </row>
    <row r="1060" spans="1:10" x14ac:dyDescent="0.25">
      <c r="A1060" s="65" t="str">
        <f t="shared" si="16"/>
        <v>Cohort 201542705G4 (exclusief Den Haag)ManTotaalTotaalTotaal</v>
      </c>
      <c r="B1060" s="159" t="s">
        <v>16</v>
      </c>
      <c r="C1060" s="166">
        <v>42705</v>
      </c>
      <c r="D1060" s="159" t="s">
        <v>15</v>
      </c>
      <c r="E1060" s="159" t="s">
        <v>28</v>
      </c>
      <c r="F1060" s="159" t="s">
        <v>8</v>
      </c>
      <c r="G1060" s="159" t="s">
        <v>8</v>
      </c>
      <c r="H1060" s="159" t="s">
        <v>8</v>
      </c>
      <c r="I1060" s="181">
        <v>1150</v>
      </c>
      <c r="J1060" s="15"/>
    </row>
    <row r="1061" spans="1:10" x14ac:dyDescent="0.25">
      <c r="A1061" s="65" t="str">
        <f t="shared" si="16"/>
        <v>Cohort 201542705G4 (exclusief Den Haag)ManTotaalTotaalWerknemer of zelfstandige</v>
      </c>
      <c r="B1061" s="159" t="s">
        <v>16</v>
      </c>
      <c r="C1061" s="166">
        <v>42705</v>
      </c>
      <c r="D1061" s="159" t="s">
        <v>15</v>
      </c>
      <c r="E1061" s="159" t="s">
        <v>28</v>
      </c>
      <c r="F1061" s="159" t="s">
        <v>8</v>
      </c>
      <c r="G1061" s="159" t="s">
        <v>8</v>
      </c>
      <c r="H1061" s="159" t="s">
        <v>50</v>
      </c>
      <c r="I1061" s="181">
        <v>50</v>
      </c>
      <c r="J1061" s="15"/>
    </row>
    <row r="1062" spans="1:10" x14ac:dyDescent="0.25">
      <c r="A1062" s="65" t="str">
        <f t="shared" si="16"/>
        <v>Cohort 201542705G4 (exclusief Den Haag)ManTotaalTotaalBijstandsuitkering</v>
      </c>
      <c r="B1062" s="159" t="s">
        <v>16</v>
      </c>
      <c r="C1062" s="166">
        <v>42705</v>
      </c>
      <c r="D1062" s="159" t="s">
        <v>15</v>
      </c>
      <c r="E1062" s="159" t="s">
        <v>28</v>
      </c>
      <c r="F1062" s="159" t="s">
        <v>8</v>
      </c>
      <c r="G1062" s="159" t="s">
        <v>8</v>
      </c>
      <c r="H1062" s="159" t="s">
        <v>51</v>
      </c>
      <c r="I1062" s="181">
        <v>1045</v>
      </c>
      <c r="J1062" s="15"/>
    </row>
    <row r="1063" spans="1:10" x14ac:dyDescent="0.25">
      <c r="A1063" s="65" t="str">
        <f t="shared" si="16"/>
        <v>Cohort 201542705G4 (exclusief Den Haag)ManTotaalTotaalGeen inkomen, schoolgaand of overig</v>
      </c>
      <c r="B1063" s="159" t="s">
        <v>16</v>
      </c>
      <c r="C1063" s="166">
        <v>42705</v>
      </c>
      <c r="D1063" s="159" t="s">
        <v>15</v>
      </c>
      <c r="E1063" s="159" t="s">
        <v>28</v>
      </c>
      <c r="F1063" s="159" t="s">
        <v>8</v>
      </c>
      <c r="G1063" s="159" t="s">
        <v>8</v>
      </c>
      <c r="H1063" s="159" t="s">
        <v>52</v>
      </c>
      <c r="I1063" s="181">
        <v>55</v>
      </c>
      <c r="J1063" s="15"/>
    </row>
    <row r="1064" spans="1:10" x14ac:dyDescent="0.25">
      <c r="A1064" s="65" t="str">
        <f t="shared" si="16"/>
        <v>Cohort 201542705G4 (exclusief Den Haag)ManTotaalSyriëTotaal</v>
      </c>
      <c r="B1064" s="159" t="s">
        <v>16</v>
      </c>
      <c r="C1064" s="166">
        <v>42705</v>
      </c>
      <c r="D1064" s="159" t="s">
        <v>15</v>
      </c>
      <c r="E1064" s="159" t="s">
        <v>28</v>
      </c>
      <c r="F1064" s="159" t="s">
        <v>8</v>
      </c>
      <c r="G1064" s="159" t="s">
        <v>23</v>
      </c>
      <c r="H1064" s="159" t="s">
        <v>8</v>
      </c>
      <c r="I1064" s="181">
        <v>645</v>
      </c>
      <c r="J1064" s="15"/>
    </row>
    <row r="1065" spans="1:10" x14ac:dyDescent="0.25">
      <c r="A1065" s="65" t="str">
        <f t="shared" si="16"/>
        <v>Cohort 201542705G4 (exclusief Den Haag)ManTotaalSyriëWerknemer of zelfstandige</v>
      </c>
      <c r="B1065" s="159" t="s">
        <v>16</v>
      </c>
      <c r="C1065" s="166">
        <v>42705</v>
      </c>
      <c r="D1065" s="159" t="s">
        <v>15</v>
      </c>
      <c r="E1065" s="159" t="s">
        <v>28</v>
      </c>
      <c r="F1065" s="159" t="s">
        <v>8</v>
      </c>
      <c r="G1065" s="159" t="s">
        <v>23</v>
      </c>
      <c r="H1065" s="159" t="s">
        <v>50</v>
      </c>
      <c r="I1065" s="181">
        <v>25</v>
      </c>
      <c r="J1065" s="15"/>
    </row>
    <row r="1066" spans="1:10" x14ac:dyDescent="0.25">
      <c r="A1066" s="65" t="str">
        <f t="shared" si="16"/>
        <v>Cohort 201542705G4 (exclusief Den Haag)ManTotaalSyriëBijstandsuitkering</v>
      </c>
      <c r="B1066" s="159" t="s">
        <v>16</v>
      </c>
      <c r="C1066" s="166">
        <v>42705</v>
      </c>
      <c r="D1066" s="159" t="s">
        <v>15</v>
      </c>
      <c r="E1066" s="159" t="s">
        <v>28</v>
      </c>
      <c r="F1066" s="159" t="s">
        <v>8</v>
      </c>
      <c r="G1066" s="159" t="s">
        <v>23</v>
      </c>
      <c r="H1066" s="159" t="s">
        <v>51</v>
      </c>
      <c r="I1066" s="181">
        <v>595</v>
      </c>
      <c r="J1066" s="15"/>
    </row>
    <row r="1067" spans="1:10" x14ac:dyDescent="0.25">
      <c r="A1067" s="65" t="str">
        <f t="shared" si="16"/>
        <v>Cohort 201542705G4 (exclusief Den Haag)ManTotaalSyriëGeen inkomen, schoolgaand of overig</v>
      </c>
      <c r="B1067" s="159" t="s">
        <v>16</v>
      </c>
      <c r="C1067" s="166">
        <v>42705</v>
      </c>
      <c r="D1067" s="159" t="s">
        <v>15</v>
      </c>
      <c r="E1067" s="159" t="s">
        <v>28</v>
      </c>
      <c r="F1067" s="159" t="s">
        <v>8</v>
      </c>
      <c r="G1067" s="159" t="s">
        <v>23</v>
      </c>
      <c r="H1067" s="159" t="s">
        <v>52</v>
      </c>
      <c r="I1067" s="181">
        <v>25</v>
      </c>
      <c r="J1067" s="15"/>
    </row>
    <row r="1068" spans="1:10" x14ac:dyDescent="0.25">
      <c r="A1068" s="65" t="str">
        <f t="shared" si="16"/>
        <v>Cohort 201542705G4 (exclusief Den Haag)ManTotaalEritreaTotaal</v>
      </c>
      <c r="B1068" s="159" t="s">
        <v>16</v>
      </c>
      <c r="C1068" s="166">
        <v>42705</v>
      </c>
      <c r="D1068" s="159" t="s">
        <v>15</v>
      </c>
      <c r="E1068" s="159" t="s">
        <v>28</v>
      </c>
      <c r="F1068" s="159" t="s">
        <v>8</v>
      </c>
      <c r="G1068" s="159" t="s">
        <v>24</v>
      </c>
      <c r="H1068" s="159" t="s">
        <v>8</v>
      </c>
      <c r="I1068" s="181">
        <v>235</v>
      </c>
      <c r="J1068" s="15"/>
    </row>
    <row r="1069" spans="1:10" x14ac:dyDescent="0.25">
      <c r="A1069" s="65" t="str">
        <f t="shared" si="16"/>
        <v>Cohort 201542705G4 (exclusief Den Haag)ManTotaalEritreaWerknemer of zelfstandige</v>
      </c>
      <c r="B1069" s="159" t="s">
        <v>16</v>
      </c>
      <c r="C1069" s="166">
        <v>42705</v>
      </c>
      <c r="D1069" s="159" t="s">
        <v>15</v>
      </c>
      <c r="E1069" s="159" t="s">
        <v>28</v>
      </c>
      <c r="F1069" s="159" t="s">
        <v>8</v>
      </c>
      <c r="G1069" s="159" t="s">
        <v>24</v>
      </c>
      <c r="H1069" s="159" t="s">
        <v>50</v>
      </c>
      <c r="I1069" s="181">
        <v>0</v>
      </c>
      <c r="J1069" s="15"/>
    </row>
    <row r="1070" spans="1:10" x14ac:dyDescent="0.25">
      <c r="A1070" s="65" t="str">
        <f t="shared" si="16"/>
        <v>Cohort 201542705G4 (exclusief Den Haag)ManTotaalEritreaBijstandsuitkering</v>
      </c>
      <c r="B1070" s="159" t="s">
        <v>16</v>
      </c>
      <c r="C1070" s="166">
        <v>42705</v>
      </c>
      <c r="D1070" s="159" t="s">
        <v>15</v>
      </c>
      <c r="E1070" s="159" t="s">
        <v>28</v>
      </c>
      <c r="F1070" s="159" t="s">
        <v>8</v>
      </c>
      <c r="G1070" s="159" t="s">
        <v>24</v>
      </c>
      <c r="H1070" s="159" t="s">
        <v>51</v>
      </c>
      <c r="I1070" s="181">
        <v>225</v>
      </c>
      <c r="J1070" s="15"/>
    </row>
    <row r="1071" spans="1:10" x14ac:dyDescent="0.25">
      <c r="A1071" s="65" t="str">
        <f t="shared" si="16"/>
        <v>Cohort 201542705G4 (exclusief Den Haag)ManTotaalEritreaGeen inkomen, schoolgaand of overig</v>
      </c>
      <c r="B1071" s="159" t="s">
        <v>16</v>
      </c>
      <c r="C1071" s="166">
        <v>42705</v>
      </c>
      <c r="D1071" s="159" t="s">
        <v>15</v>
      </c>
      <c r="E1071" s="159" t="s">
        <v>28</v>
      </c>
      <c r="F1071" s="159" t="s">
        <v>8</v>
      </c>
      <c r="G1071" s="159" t="s">
        <v>24</v>
      </c>
      <c r="H1071" s="159" t="s">
        <v>52</v>
      </c>
      <c r="I1071" s="181">
        <v>10</v>
      </c>
      <c r="J1071" s="15"/>
    </row>
    <row r="1072" spans="1:10" x14ac:dyDescent="0.25">
      <c r="A1072" s="65" t="str">
        <f t="shared" si="16"/>
        <v>Cohort 201542705G4 (exclusief Den Haag)ManTotaalOverigTotaal</v>
      </c>
      <c r="B1072" s="159" t="s">
        <v>16</v>
      </c>
      <c r="C1072" s="166">
        <v>42705</v>
      </c>
      <c r="D1072" s="159" t="s">
        <v>15</v>
      </c>
      <c r="E1072" s="159" t="s">
        <v>28</v>
      </c>
      <c r="F1072" s="159" t="s">
        <v>8</v>
      </c>
      <c r="G1072" s="159" t="s">
        <v>25</v>
      </c>
      <c r="H1072" s="159" t="s">
        <v>8</v>
      </c>
      <c r="I1072" s="181">
        <v>270</v>
      </c>
      <c r="J1072" s="15"/>
    </row>
    <row r="1073" spans="1:10" x14ac:dyDescent="0.25">
      <c r="A1073" s="65" t="str">
        <f t="shared" si="16"/>
        <v>Cohort 201542705G4 (exclusief Den Haag)ManTotaalOverigWerknemer of zelfstandige</v>
      </c>
      <c r="B1073" s="159" t="s">
        <v>16</v>
      </c>
      <c r="C1073" s="166">
        <v>42705</v>
      </c>
      <c r="D1073" s="159" t="s">
        <v>15</v>
      </c>
      <c r="E1073" s="159" t="s">
        <v>28</v>
      </c>
      <c r="F1073" s="159" t="s">
        <v>8</v>
      </c>
      <c r="G1073" s="159" t="s">
        <v>25</v>
      </c>
      <c r="H1073" s="159" t="s">
        <v>50</v>
      </c>
      <c r="I1073" s="181">
        <v>25</v>
      </c>
      <c r="J1073" s="15"/>
    </row>
    <row r="1074" spans="1:10" x14ac:dyDescent="0.25">
      <c r="A1074" s="65" t="str">
        <f t="shared" si="16"/>
        <v>Cohort 201542705G4 (exclusief Den Haag)ManTotaalOverigBijstandsuitkering</v>
      </c>
      <c r="B1074" s="159" t="s">
        <v>16</v>
      </c>
      <c r="C1074" s="166">
        <v>42705</v>
      </c>
      <c r="D1074" s="159" t="s">
        <v>15</v>
      </c>
      <c r="E1074" s="159" t="s">
        <v>28</v>
      </c>
      <c r="F1074" s="159" t="s">
        <v>8</v>
      </c>
      <c r="G1074" s="159" t="s">
        <v>25</v>
      </c>
      <c r="H1074" s="159" t="s">
        <v>51</v>
      </c>
      <c r="I1074" s="181">
        <v>225</v>
      </c>
      <c r="J1074" s="15"/>
    </row>
    <row r="1075" spans="1:10" x14ac:dyDescent="0.25">
      <c r="A1075" s="65" t="str">
        <f t="shared" si="16"/>
        <v>Cohort 201542705G4 (exclusief Den Haag)ManTotaalOverigGeen inkomen, schoolgaand of overig</v>
      </c>
      <c r="B1075" s="159" t="s">
        <v>16</v>
      </c>
      <c r="C1075" s="166">
        <v>42705</v>
      </c>
      <c r="D1075" s="159" t="s">
        <v>15</v>
      </c>
      <c r="E1075" s="159" t="s">
        <v>28</v>
      </c>
      <c r="F1075" s="159" t="s">
        <v>8</v>
      </c>
      <c r="G1075" s="159" t="s">
        <v>25</v>
      </c>
      <c r="H1075" s="159" t="s">
        <v>52</v>
      </c>
      <c r="I1075" s="181">
        <v>20</v>
      </c>
      <c r="J1075" s="15"/>
    </row>
    <row r="1076" spans="1:10" x14ac:dyDescent="0.25">
      <c r="A1076" s="65" t="str">
        <f t="shared" si="16"/>
        <v>Cohort 201542705G4 (exclusief Den Haag)Man18 tot 23 jaarTotaalTotaal</v>
      </c>
      <c r="B1076" s="159" t="s">
        <v>16</v>
      </c>
      <c r="C1076" s="166">
        <v>42705</v>
      </c>
      <c r="D1076" s="159" t="s">
        <v>15</v>
      </c>
      <c r="E1076" s="159" t="s">
        <v>28</v>
      </c>
      <c r="F1076" s="159" t="s">
        <v>53</v>
      </c>
      <c r="G1076" s="159" t="s">
        <v>8</v>
      </c>
      <c r="H1076" s="159" t="s">
        <v>8</v>
      </c>
      <c r="I1076" s="181">
        <v>120</v>
      </c>
      <c r="J1076" s="15"/>
    </row>
    <row r="1077" spans="1:10" x14ac:dyDescent="0.25">
      <c r="A1077" s="65" t="str">
        <f t="shared" si="16"/>
        <v>Cohort 201542705G4 (exclusief Den Haag)Man18 tot 23 jaarTotaalWerknemer of zelfstandige</v>
      </c>
      <c r="B1077" s="159" t="s">
        <v>16</v>
      </c>
      <c r="C1077" s="166">
        <v>42705</v>
      </c>
      <c r="D1077" s="159" t="s">
        <v>15</v>
      </c>
      <c r="E1077" s="159" t="s">
        <v>28</v>
      </c>
      <c r="F1077" s="159" t="s">
        <v>53</v>
      </c>
      <c r="G1077" s="159" t="s">
        <v>8</v>
      </c>
      <c r="H1077" s="159" t="s">
        <v>50</v>
      </c>
      <c r="I1077" s="181">
        <v>5</v>
      </c>
      <c r="J1077" s="15"/>
    </row>
    <row r="1078" spans="1:10" x14ac:dyDescent="0.25">
      <c r="A1078" s="65" t="str">
        <f t="shared" si="16"/>
        <v>Cohort 201542705G4 (exclusief Den Haag)Man18 tot 23 jaarTotaalBijstandsuitkering</v>
      </c>
      <c r="B1078" s="159" t="s">
        <v>16</v>
      </c>
      <c r="C1078" s="166">
        <v>42705</v>
      </c>
      <c r="D1078" s="159" t="s">
        <v>15</v>
      </c>
      <c r="E1078" s="159" t="s">
        <v>28</v>
      </c>
      <c r="F1078" s="159" t="s">
        <v>53</v>
      </c>
      <c r="G1078" s="159" t="s">
        <v>8</v>
      </c>
      <c r="H1078" s="159" t="s">
        <v>51</v>
      </c>
      <c r="I1078" s="181">
        <v>90</v>
      </c>
      <c r="J1078" s="15"/>
    </row>
    <row r="1079" spans="1:10" x14ac:dyDescent="0.25">
      <c r="A1079" s="65" t="str">
        <f t="shared" si="16"/>
        <v>Cohort 201542705G4 (exclusief Den Haag)Man18 tot 23 jaarTotaalGeen inkomen, schoolgaand of overig</v>
      </c>
      <c r="B1079" s="159" t="s">
        <v>16</v>
      </c>
      <c r="C1079" s="166">
        <v>42705</v>
      </c>
      <c r="D1079" s="159" t="s">
        <v>15</v>
      </c>
      <c r="E1079" s="159" t="s">
        <v>28</v>
      </c>
      <c r="F1079" s="159" t="s">
        <v>53</v>
      </c>
      <c r="G1079" s="159" t="s">
        <v>8</v>
      </c>
      <c r="H1079" s="159" t="s">
        <v>52</v>
      </c>
      <c r="I1079" s="181">
        <v>25</v>
      </c>
      <c r="J1079" s="15"/>
    </row>
    <row r="1080" spans="1:10" x14ac:dyDescent="0.25">
      <c r="A1080" s="65" t="str">
        <f t="shared" si="16"/>
        <v>Cohort 201542705G4 (exclusief Den Haag)Man18 tot 23 jaarSyriëTotaal</v>
      </c>
      <c r="B1080" s="159" t="s">
        <v>16</v>
      </c>
      <c r="C1080" s="166">
        <v>42705</v>
      </c>
      <c r="D1080" s="159" t="s">
        <v>15</v>
      </c>
      <c r="E1080" s="159" t="s">
        <v>28</v>
      </c>
      <c r="F1080" s="159" t="s">
        <v>53</v>
      </c>
      <c r="G1080" s="159" t="s">
        <v>23</v>
      </c>
      <c r="H1080" s="159" t="s">
        <v>8</v>
      </c>
      <c r="I1080" s="181">
        <v>55</v>
      </c>
      <c r="J1080" s="15"/>
    </row>
    <row r="1081" spans="1:10" x14ac:dyDescent="0.25">
      <c r="A1081" s="65" t="str">
        <f t="shared" si="16"/>
        <v>Cohort 201542705G4 (exclusief Den Haag)Man18 tot 23 jaarSyriëWerknemer of zelfstandige</v>
      </c>
      <c r="B1081" s="159" t="s">
        <v>16</v>
      </c>
      <c r="C1081" s="166">
        <v>42705</v>
      </c>
      <c r="D1081" s="159" t="s">
        <v>15</v>
      </c>
      <c r="E1081" s="159" t="s">
        <v>28</v>
      </c>
      <c r="F1081" s="159" t="s">
        <v>53</v>
      </c>
      <c r="G1081" s="159" t="s">
        <v>23</v>
      </c>
      <c r="H1081" s="159" t="s">
        <v>50</v>
      </c>
      <c r="I1081" s="181">
        <v>5</v>
      </c>
      <c r="J1081" s="15"/>
    </row>
    <row r="1082" spans="1:10" x14ac:dyDescent="0.25">
      <c r="A1082" s="65" t="str">
        <f t="shared" si="16"/>
        <v>Cohort 201542705G4 (exclusief Den Haag)Man18 tot 23 jaarSyriëBijstandsuitkering</v>
      </c>
      <c r="B1082" s="159" t="s">
        <v>16</v>
      </c>
      <c r="C1082" s="166">
        <v>42705</v>
      </c>
      <c r="D1082" s="159" t="s">
        <v>15</v>
      </c>
      <c r="E1082" s="159" t="s">
        <v>28</v>
      </c>
      <c r="F1082" s="159" t="s">
        <v>53</v>
      </c>
      <c r="G1082" s="159" t="s">
        <v>23</v>
      </c>
      <c r="H1082" s="159" t="s">
        <v>51</v>
      </c>
      <c r="I1082" s="181">
        <v>40</v>
      </c>
      <c r="J1082" s="15"/>
    </row>
    <row r="1083" spans="1:10" x14ac:dyDescent="0.25">
      <c r="A1083" s="65" t="str">
        <f t="shared" si="16"/>
        <v>Cohort 201542705G4 (exclusief Den Haag)Man18 tot 23 jaarSyriëGeen inkomen, schoolgaand of overig</v>
      </c>
      <c r="B1083" s="159" t="s">
        <v>16</v>
      </c>
      <c r="C1083" s="166">
        <v>42705</v>
      </c>
      <c r="D1083" s="159" t="s">
        <v>15</v>
      </c>
      <c r="E1083" s="159" t="s">
        <v>28</v>
      </c>
      <c r="F1083" s="159" t="s">
        <v>53</v>
      </c>
      <c r="G1083" s="159" t="s">
        <v>23</v>
      </c>
      <c r="H1083" s="159" t="s">
        <v>52</v>
      </c>
      <c r="I1083" s="181">
        <v>10</v>
      </c>
      <c r="J1083" s="15"/>
    </row>
    <row r="1084" spans="1:10" x14ac:dyDescent="0.25">
      <c r="A1084" s="65" t="str">
        <f t="shared" si="16"/>
        <v>Cohort 201542705G4 (exclusief Den Haag)Man18 tot 23 jaarEritreaTotaal</v>
      </c>
      <c r="B1084" s="159" t="s">
        <v>16</v>
      </c>
      <c r="C1084" s="166">
        <v>42705</v>
      </c>
      <c r="D1084" s="159" t="s">
        <v>15</v>
      </c>
      <c r="E1084" s="159" t="s">
        <v>28</v>
      </c>
      <c r="F1084" s="159" t="s">
        <v>53</v>
      </c>
      <c r="G1084" s="159" t="s">
        <v>24</v>
      </c>
      <c r="H1084" s="159" t="s">
        <v>8</v>
      </c>
      <c r="I1084" s="181">
        <v>40</v>
      </c>
      <c r="J1084" s="15"/>
    </row>
    <row r="1085" spans="1:10" x14ac:dyDescent="0.25">
      <c r="A1085" s="65" t="str">
        <f t="shared" si="16"/>
        <v>Cohort 201542705G4 (exclusief Den Haag)Man18 tot 23 jaarEritreaWerknemer of zelfstandige</v>
      </c>
      <c r="B1085" s="159" t="s">
        <v>16</v>
      </c>
      <c r="C1085" s="166">
        <v>42705</v>
      </c>
      <c r="D1085" s="159" t="s">
        <v>15</v>
      </c>
      <c r="E1085" s="159" t="s">
        <v>28</v>
      </c>
      <c r="F1085" s="159" t="s">
        <v>53</v>
      </c>
      <c r="G1085" s="159" t="s">
        <v>24</v>
      </c>
      <c r="H1085" s="159" t="s">
        <v>50</v>
      </c>
      <c r="I1085" s="181">
        <v>0</v>
      </c>
      <c r="J1085" s="15"/>
    </row>
    <row r="1086" spans="1:10" x14ac:dyDescent="0.25">
      <c r="A1086" s="65" t="str">
        <f t="shared" si="16"/>
        <v>Cohort 201542705G4 (exclusief Den Haag)Man18 tot 23 jaarEritreaBijstandsuitkering</v>
      </c>
      <c r="B1086" s="159" t="s">
        <v>16</v>
      </c>
      <c r="C1086" s="166">
        <v>42705</v>
      </c>
      <c r="D1086" s="159" t="s">
        <v>15</v>
      </c>
      <c r="E1086" s="159" t="s">
        <v>28</v>
      </c>
      <c r="F1086" s="159" t="s">
        <v>53</v>
      </c>
      <c r="G1086" s="159" t="s">
        <v>24</v>
      </c>
      <c r="H1086" s="159" t="s">
        <v>51</v>
      </c>
      <c r="I1086" s="181">
        <v>35</v>
      </c>
      <c r="J1086" s="15"/>
    </row>
    <row r="1087" spans="1:10" x14ac:dyDescent="0.25">
      <c r="A1087" s="65" t="str">
        <f t="shared" si="16"/>
        <v>Cohort 201542705G4 (exclusief Den Haag)Man18 tot 23 jaarEritreaGeen inkomen, schoolgaand of overig</v>
      </c>
      <c r="B1087" s="159" t="s">
        <v>16</v>
      </c>
      <c r="C1087" s="166">
        <v>42705</v>
      </c>
      <c r="D1087" s="159" t="s">
        <v>15</v>
      </c>
      <c r="E1087" s="159" t="s">
        <v>28</v>
      </c>
      <c r="F1087" s="159" t="s">
        <v>53</v>
      </c>
      <c r="G1087" s="159" t="s">
        <v>24</v>
      </c>
      <c r="H1087" s="159" t="s">
        <v>52</v>
      </c>
      <c r="I1087" s="181">
        <v>5</v>
      </c>
      <c r="J1087" s="15"/>
    </row>
    <row r="1088" spans="1:10" x14ac:dyDescent="0.25">
      <c r="A1088" s="65" t="str">
        <f t="shared" si="16"/>
        <v>Cohort 201542705G4 (exclusief Den Haag)Man18 tot 23 jaarOverigTotaal</v>
      </c>
      <c r="B1088" s="159" t="s">
        <v>16</v>
      </c>
      <c r="C1088" s="166">
        <v>42705</v>
      </c>
      <c r="D1088" s="159" t="s">
        <v>15</v>
      </c>
      <c r="E1088" s="159" t="s">
        <v>28</v>
      </c>
      <c r="F1088" s="159" t="s">
        <v>53</v>
      </c>
      <c r="G1088" s="159" t="s">
        <v>25</v>
      </c>
      <c r="H1088" s="159" t="s">
        <v>8</v>
      </c>
      <c r="I1088" s="181">
        <v>25</v>
      </c>
      <c r="J1088" s="15"/>
    </row>
    <row r="1089" spans="1:10" x14ac:dyDescent="0.25">
      <c r="A1089" s="65" t="str">
        <f t="shared" si="16"/>
        <v>Cohort 201542705G4 (exclusief Den Haag)Man18 tot 23 jaarOverigWerknemer of zelfstandige</v>
      </c>
      <c r="B1089" s="159" t="s">
        <v>16</v>
      </c>
      <c r="C1089" s="166">
        <v>42705</v>
      </c>
      <c r="D1089" s="159" t="s">
        <v>15</v>
      </c>
      <c r="E1089" s="159" t="s">
        <v>28</v>
      </c>
      <c r="F1089" s="159" t="s">
        <v>53</v>
      </c>
      <c r="G1089" s="159" t="s">
        <v>25</v>
      </c>
      <c r="H1089" s="159" t="s">
        <v>50</v>
      </c>
      <c r="I1089" s="181">
        <v>5</v>
      </c>
      <c r="J1089" s="15"/>
    </row>
    <row r="1090" spans="1:10" x14ac:dyDescent="0.25">
      <c r="A1090" s="65" t="str">
        <f t="shared" si="16"/>
        <v>Cohort 201542705G4 (exclusief Den Haag)Man18 tot 23 jaarOverigBijstandsuitkering</v>
      </c>
      <c r="B1090" s="159" t="s">
        <v>16</v>
      </c>
      <c r="C1090" s="166">
        <v>42705</v>
      </c>
      <c r="D1090" s="159" t="s">
        <v>15</v>
      </c>
      <c r="E1090" s="159" t="s">
        <v>28</v>
      </c>
      <c r="F1090" s="159" t="s">
        <v>53</v>
      </c>
      <c r="G1090" s="159" t="s">
        <v>25</v>
      </c>
      <c r="H1090" s="159" t="s">
        <v>51</v>
      </c>
      <c r="I1090" s="181">
        <v>10</v>
      </c>
      <c r="J1090" s="15"/>
    </row>
    <row r="1091" spans="1:10" x14ac:dyDescent="0.25">
      <c r="A1091" s="65" t="str">
        <f t="shared" si="16"/>
        <v>Cohort 201542705G4 (exclusief Den Haag)Man18 tot 23 jaarOverigGeen inkomen, schoolgaand of overig</v>
      </c>
      <c r="B1091" s="159" t="s">
        <v>16</v>
      </c>
      <c r="C1091" s="166">
        <v>42705</v>
      </c>
      <c r="D1091" s="159" t="s">
        <v>15</v>
      </c>
      <c r="E1091" s="159" t="s">
        <v>28</v>
      </c>
      <c r="F1091" s="159" t="s">
        <v>53</v>
      </c>
      <c r="G1091" s="159" t="s">
        <v>25</v>
      </c>
      <c r="H1091" s="159" t="s">
        <v>52</v>
      </c>
      <c r="I1091" s="181">
        <v>10</v>
      </c>
      <c r="J1091" s="15"/>
    </row>
    <row r="1092" spans="1:10" x14ac:dyDescent="0.25">
      <c r="A1092" s="65" t="str">
        <f t="shared" si="16"/>
        <v>Cohort 201542705G4 (exclusief Den Haag)Man23 tot 65 jaarTotaalTotaal</v>
      </c>
      <c r="B1092" s="159" t="s">
        <v>16</v>
      </c>
      <c r="C1092" s="166">
        <v>42705</v>
      </c>
      <c r="D1092" s="159" t="s">
        <v>15</v>
      </c>
      <c r="E1092" s="159" t="s">
        <v>28</v>
      </c>
      <c r="F1092" s="159" t="s">
        <v>54</v>
      </c>
      <c r="G1092" s="159" t="s">
        <v>8</v>
      </c>
      <c r="H1092" s="159" t="s">
        <v>8</v>
      </c>
      <c r="I1092" s="181">
        <v>1030</v>
      </c>
      <c r="J1092" s="15"/>
    </row>
    <row r="1093" spans="1:10" x14ac:dyDescent="0.25">
      <c r="A1093" s="65" t="str">
        <f t="shared" ref="A1093:A1156" si="17">B1093&amp;C1093&amp;D1093&amp;E1093&amp;F1093&amp;G1093&amp;H1093</f>
        <v>Cohort 201542705G4 (exclusief Den Haag)Man23 tot 65 jaarTotaalWerknemer of zelfstandige</v>
      </c>
      <c r="B1093" s="159" t="s">
        <v>16</v>
      </c>
      <c r="C1093" s="166">
        <v>42705</v>
      </c>
      <c r="D1093" s="159" t="s">
        <v>15</v>
      </c>
      <c r="E1093" s="159" t="s">
        <v>28</v>
      </c>
      <c r="F1093" s="159" t="s">
        <v>54</v>
      </c>
      <c r="G1093" s="159" t="s">
        <v>8</v>
      </c>
      <c r="H1093" s="159" t="s">
        <v>50</v>
      </c>
      <c r="I1093" s="181">
        <v>45</v>
      </c>
      <c r="J1093" s="15"/>
    </row>
    <row r="1094" spans="1:10" x14ac:dyDescent="0.25">
      <c r="A1094" s="65" t="str">
        <f t="shared" si="17"/>
        <v>Cohort 201542705G4 (exclusief Den Haag)Man23 tot 65 jaarTotaalBijstandsuitkering</v>
      </c>
      <c r="B1094" s="159" t="s">
        <v>16</v>
      </c>
      <c r="C1094" s="166">
        <v>42705</v>
      </c>
      <c r="D1094" s="159" t="s">
        <v>15</v>
      </c>
      <c r="E1094" s="159" t="s">
        <v>28</v>
      </c>
      <c r="F1094" s="159" t="s">
        <v>54</v>
      </c>
      <c r="G1094" s="159" t="s">
        <v>8</v>
      </c>
      <c r="H1094" s="159" t="s">
        <v>51</v>
      </c>
      <c r="I1094" s="181">
        <v>960</v>
      </c>
      <c r="J1094" s="15"/>
    </row>
    <row r="1095" spans="1:10" x14ac:dyDescent="0.25">
      <c r="A1095" s="65" t="str">
        <f t="shared" si="17"/>
        <v>Cohort 201542705G4 (exclusief Den Haag)Man23 tot 65 jaarTotaalGeen inkomen, schoolgaand of overig</v>
      </c>
      <c r="B1095" s="159" t="s">
        <v>16</v>
      </c>
      <c r="C1095" s="166">
        <v>42705</v>
      </c>
      <c r="D1095" s="159" t="s">
        <v>15</v>
      </c>
      <c r="E1095" s="159" t="s">
        <v>28</v>
      </c>
      <c r="F1095" s="159" t="s">
        <v>54</v>
      </c>
      <c r="G1095" s="159" t="s">
        <v>8</v>
      </c>
      <c r="H1095" s="159" t="s">
        <v>52</v>
      </c>
      <c r="I1095" s="181">
        <v>30</v>
      </c>
      <c r="J1095" s="15"/>
    </row>
    <row r="1096" spans="1:10" x14ac:dyDescent="0.25">
      <c r="A1096" s="65" t="str">
        <f t="shared" si="17"/>
        <v>Cohort 201542705G4 (exclusief Den Haag)Man23 tot 65 jaarSyriëTotaal</v>
      </c>
      <c r="B1096" s="159" t="s">
        <v>16</v>
      </c>
      <c r="C1096" s="166">
        <v>42705</v>
      </c>
      <c r="D1096" s="159" t="s">
        <v>15</v>
      </c>
      <c r="E1096" s="159" t="s">
        <v>28</v>
      </c>
      <c r="F1096" s="159" t="s">
        <v>54</v>
      </c>
      <c r="G1096" s="159" t="s">
        <v>23</v>
      </c>
      <c r="H1096" s="159" t="s">
        <v>8</v>
      </c>
      <c r="I1096" s="181">
        <v>590</v>
      </c>
      <c r="J1096" s="15"/>
    </row>
    <row r="1097" spans="1:10" x14ac:dyDescent="0.25">
      <c r="A1097" s="65" t="str">
        <f t="shared" si="17"/>
        <v>Cohort 201542705G4 (exclusief Den Haag)Man23 tot 65 jaarSyriëWerknemer of zelfstandige</v>
      </c>
      <c r="B1097" s="159" t="s">
        <v>16</v>
      </c>
      <c r="C1097" s="166">
        <v>42705</v>
      </c>
      <c r="D1097" s="159" t="s">
        <v>15</v>
      </c>
      <c r="E1097" s="159" t="s">
        <v>28</v>
      </c>
      <c r="F1097" s="159" t="s">
        <v>54</v>
      </c>
      <c r="G1097" s="159" t="s">
        <v>23</v>
      </c>
      <c r="H1097" s="159" t="s">
        <v>50</v>
      </c>
      <c r="I1097" s="181">
        <v>20</v>
      </c>
      <c r="J1097" s="15"/>
    </row>
    <row r="1098" spans="1:10" x14ac:dyDescent="0.25">
      <c r="A1098" s="65" t="str">
        <f t="shared" si="17"/>
        <v>Cohort 201542705G4 (exclusief Den Haag)Man23 tot 65 jaarSyriëBijstandsuitkering</v>
      </c>
      <c r="B1098" s="159" t="s">
        <v>16</v>
      </c>
      <c r="C1098" s="166">
        <v>42705</v>
      </c>
      <c r="D1098" s="159" t="s">
        <v>15</v>
      </c>
      <c r="E1098" s="159" t="s">
        <v>28</v>
      </c>
      <c r="F1098" s="159" t="s">
        <v>54</v>
      </c>
      <c r="G1098" s="159" t="s">
        <v>23</v>
      </c>
      <c r="H1098" s="159" t="s">
        <v>51</v>
      </c>
      <c r="I1098" s="181">
        <v>555</v>
      </c>
      <c r="J1098" s="15"/>
    </row>
    <row r="1099" spans="1:10" x14ac:dyDescent="0.25">
      <c r="A1099" s="65" t="str">
        <f t="shared" si="17"/>
        <v>Cohort 201542705G4 (exclusief Den Haag)Man23 tot 65 jaarSyriëGeen inkomen, schoolgaand of overig</v>
      </c>
      <c r="B1099" s="159" t="s">
        <v>16</v>
      </c>
      <c r="C1099" s="166">
        <v>42705</v>
      </c>
      <c r="D1099" s="159" t="s">
        <v>15</v>
      </c>
      <c r="E1099" s="159" t="s">
        <v>28</v>
      </c>
      <c r="F1099" s="159" t="s">
        <v>54</v>
      </c>
      <c r="G1099" s="159" t="s">
        <v>23</v>
      </c>
      <c r="H1099" s="159" t="s">
        <v>52</v>
      </c>
      <c r="I1099" s="181">
        <v>15</v>
      </c>
      <c r="J1099" s="15"/>
    </row>
    <row r="1100" spans="1:10" x14ac:dyDescent="0.25">
      <c r="A1100" s="65" t="str">
        <f t="shared" si="17"/>
        <v>Cohort 201542705G4 (exclusief Den Haag)Man23 tot 65 jaarEritreaTotaal</v>
      </c>
      <c r="B1100" s="159" t="s">
        <v>16</v>
      </c>
      <c r="C1100" s="166">
        <v>42705</v>
      </c>
      <c r="D1100" s="159" t="s">
        <v>15</v>
      </c>
      <c r="E1100" s="159" t="s">
        <v>28</v>
      </c>
      <c r="F1100" s="159" t="s">
        <v>54</v>
      </c>
      <c r="G1100" s="159" t="s">
        <v>24</v>
      </c>
      <c r="H1100" s="159" t="s">
        <v>8</v>
      </c>
      <c r="I1100" s="181">
        <v>195</v>
      </c>
      <c r="J1100" s="15"/>
    </row>
    <row r="1101" spans="1:10" x14ac:dyDescent="0.25">
      <c r="A1101" s="65" t="str">
        <f t="shared" si="17"/>
        <v>Cohort 201542705G4 (exclusief Den Haag)Man23 tot 65 jaarEritreaWerknemer of zelfstandige</v>
      </c>
      <c r="B1101" s="159" t="s">
        <v>16</v>
      </c>
      <c r="C1101" s="166">
        <v>42705</v>
      </c>
      <c r="D1101" s="159" t="s">
        <v>15</v>
      </c>
      <c r="E1101" s="159" t="s">
        <v>28</v>
      </c>
      <c r="F1101" s="159" t="s">
        <v>54</v>
      </c>
      <c r="G1101" s="159" t="s">
        <v>24</v>
      </c>
      <c r="H1101" s="159" t="s">
        <v>50</v>
      </c>
      <c r="I1101" s="181">
        <v>0</v>
      </c>
      <c r="J1101" s="15"/>
    </row>
    <row r="1102" spans="1:10" x14ac:dyDescent="0.25">
      <c r="A1102" s="65" t="str">
        <f t="shared" si="17"/>
        <v>Cohort 201542705G4 (exclusief Den Haag)Man23 tot 65 jaarEritreaBijstandsuitkering</v>
      </c>
      <c r="B1102" s="159" t="s">
        <v>16</v>
      </c>
      <c r="C1102" s="166">
        <v>42705</v>
      </c>
      <c r="D1102" s="159" t="s">
        <v>15</v>
      </c>
      <c r="E1102" s="159" t="s">
        <v>28</v>
      </c>
      <c r="F1102" s="159" t="s">
        <v>54</v>
      </c>
      <c r="G1102" s="159" t="s">
        <v>24</v>
      </c>
      <c r="H1102" s="159" t="s">
        <v>51</v>
      </c>
      <c r="I1102" s="181">
        <v>190</v>
      </c>
      <c r="J1102" s="15"/>
    </row>
    <row r="1103" spans="1:10" x14ac:dyDescent="0.25">
      <c r="A1103" s="65" t="str">
        <f t="shared" si="17"/>
        <v>Cohort 201542705G4 (exclusief Den Haag)Man23 tot 65 jaarEritreaGeen inkomen, schoolgaand of overig</v>
      </c>
      <c r="B1103" s="159" t="s">
        <v>16</v>
      </c>
      <c r="C1103" s="166">
        <v>42705</v>
      </c>
      <c r="D1103" s="159" t="s">
        <v>15</v>
      </c>
      <c r="E1103" s="159" t="s">
        <v>28</v>
      </c>
      <c r="F1103" s="159" t="s">
        <v>54</v>
      </c>
      <c r="G1103" s="159" t="s">
        <v>24</v>
      </c>
      <c r="H1103" s="159" t="s">
        <v>52</v>
      </c>
      <c r="I1103" s="181">
        <v>5</v>
      </c>
      <c r="J1103" s="15"/>
    </row>
    <row r="1104" spans="1:10" x14ac:dyDescent="0.25">
      <c r="A1104" s="65" t="str">
        <f t="shared" si="17"/>
        <v>Cohort 201542705G4 (exclusief Den Haag)Man23 tot 65 jaarOverigTotaal</v>
      </c>
      <c r="B1104" s="159" t="s">
        <v>16</v>
      </c>
      <c r="C1104" s="166">
        <v>42705</v>
      </c>
      <c r="D1104" s="159" t="s">
        <v>15</v>
      </c>
      <c r="E1104" s="159" t="s">
        <v>28</v>
      </c>
      <c r="F1104" s="159" t="s">
        <v>54</v>
      </c>
      <c r="G1104" s="159" t="s">
        <v>25</v>
      </c>
      <c r="H1104" s="159" t="s">
        <v>8</v>
      </c>
      <c r="I1104" s="181">
        <v>250</v>
      </c>
      <c r="J1104" s="15"/>
    </row>
    <row r="1105" spans="1:10" x14ac:dyDescent="0.25">
      <c r="A1105" s="65" t="str">
        <f t="shared" si="17"/>
        <v>Cohort 201542705G4 (exclusief Den Haag)Man23 tot 65 jaarOverigWerknemer of zelfstandige</v>
      </c>
      <c r="B1105" s="159" t="s">
        <v>16</v>
      </c>
      <c r="C1105" s="166">
        <v>42705</v>
      </c>
      <c r="D1105" s="159" t="s">
        <v>15</v>
      </c>
      <c r="E1105" s="159" t="s">
        <v>28</v>
      </c>
      <c r="F1105" s="159" t="s">
        <v>54</v>
      </c>
      <c r="G1105" s="159" t="s">
        <v>25</v>
      </c>
      <c r="H1105" s="159" t="s">
        <v>50</v>
      </c>
      <c r="I1105" s="181">
        <v>25</v>
      </c>
      <c r="J1105" s="15"/>
    </row>
    <row r="1106" spans="1:10" x14ac:dyDescent="0.25">
      <c r="A1106" s="65" t="str">
        <f t="shared" si="17"/>
        <v>Cohort 201542705G4 (exclusief Den Haag)Man23 tot 65 jaarOverigBijstandsuitkering</v>
      </c>
      <c r="B1106" s="159" t="s">
        <v>16</v>
      </c>
      <c r="C1106" s="166">
        <v>42705</v>
      </c>
      <c r="D1106" s="159" t="s">
        <v>15</v>
      </c>
      <c r="E1106" s="159" t="s">
        <v>28</v>
      </c>
      <c r="F1106" s="159" t="s">
        <v>54</v>
      </c>
      <c r="G1106" s="159" t="s">
        <v>25</v>
      </c>
      <c r="H1106" s="159" t="s">
        <v>51</v>
      </c>
      <c r="I1106" s="181">
        <v>215</v>
      </c>
      <c r="J1106" s="15"/>
    </row>
    <row r="1107" spans="1:10" x14ac:dyDescent="0.25">
      <c r="A1107" s="65" t="str">
        <f t="shared" si="17"/>
        <v>Cohort 201542705G4 (exclusief Den Haag)Man23 tot 65 jaarOverigGeen inkomen, schoolgaand of overig</v>
      </c>
      <c r="B1107" s="159" t="s">
        <v>16</v>
      </c>
      <c r="C1107" s="166">
        <v>42705</v>
      </c>
      <c r="D1107" s="159" t="s">
        <v>15</v>
      </c>
      <c r="E1107" s="159" t="s">
        <v>28</v>
      </c>
      <c r="F1107" s="159" t="s">
        <v>54</v>
      </c>
      <c r="G1107" s="159" t="s">
        <v>25</v>
      </c>
      <c r="H1107" s="159" t="s">
        <v>52</v>
      </c>
      <c r="I1107" s="181">
        <v>10</v>
      </c>
      <c r="J1107" s="15"/>
    </row>
    <row r="1108" spans="1:10" x14ac:dyDescent="0.25">
      <c r="A1108" s="65" t="str">
        <f t="shared" si="17"/>
        <v>Cohort 201542705G4 (exclusief Den Haag)VrouwTotaalTotaalTotaal</v>
      </c>
      <c r="B1108" s="159" t="s">
        <v>16</v>
      </c>
      <c r="C1108" s="166">
        <v>42705</v>
      </c>
      <c r="D1108" s="159" t="s">
        <v>15</v>
      </c>
      <c r="E1108" s="159" t="s">
        <v>29</v>
      </c>
      <c r="F1108" s="159" t="s">
        <v>8</v>
      </c>
      <c r="G1108" s="159" t="s">
        <v>8</v>
      </c>
      <c r="H1108" s="159" t="s">
        <v>8</v>
      </c>
      <c r="I1108" s="181">
        <v>500</v>
      </c>
      <c r="J1108" s="15"/>
    </row>
    <row r="1109" spans="1:10" x14ac:dyDescent="0.25">
      <c r="A1109" s="65" t="str">
        <f t="shared" si="17"/>
        <v>Cohort 201542705G4 (exclusief Den Haag)VrouwTotaalTotaalWerknemer of zelfstandige</v>
      </c>
      <c r="B1109" s="159" t="s">
        <v>16</v>
      </c>
      <c r="C1109" s="166">
        <v>42705</v>
      </c>
      <c r="D1109" s="159" t="s">
        <v>15</v>
      </c>
      <c r="E1109" s="159" t="s">
        <v>29</v>
      </c>
      <c r="F1109" s="159" t="s">
        <v>8</v>
      </c>
      <c r="G1109" s="159" t="s">
        <v>8</v>
      </c>
      <c r="H1109" s="159" t="s">
        <v>50</v>
      </c>
      <c r="I1109" s="181">
        <v>10</v>
      </c>
      <c r="J1109" s="15"/>
    </row>
    <row r="1110" spans="1:10" x14ac:dyDescent="0.25">
      <c r="A1110" s="65" t="str">
        <f t="shared" si="17"/>
        <v>Cohort 201542705G4 (exclusief Den Haag)VrouwTotaalTotaalBijstandsuitkering</v>
      </c>
      <c r="B1110" s="159" t="s">
        <v>16</v>
      </c>
      <c r="C1110" s="166">
        <v>42705</v>
      </c>
      <c r="D1110" s="159" t="s">
        <v>15</v>
      </c>
      <c r="E1110" s="159" t="s">
        <v>29</v>
      </c>
      <c r="F1110" s="159" t="s">
        <v>8</v>
      </c>
      <c r="G1110" s="159" t="s">
        <v>8</v>
      </c>
      <c r="H1110" s="159" t="s">
        <v>51</v>
      </c>
      <c r="I1110" s="181">
        <v>460</v>
      </c>
      <c r="J1110" s="15"/>
    </row>
    <row r="1111" spans="1:10" x14ac:dyDescent="0.25">
      <c r="A1111" s="65" t="str">
        <f t="shared" si="17"/>
        <v>Cohort 201542705G4 (exclusief Den Haag)VrouwTotaalTotaalGeen inkomen, schoolgaand of overig</v>
      </c>
      <c r="B1111" s="159" t="s">
        <v>16</v>
      </c>
      <c r="C1111" s="166">
        <v>42705</v>
      </c>
      <c r="D1111" s="159" t="s">
        <v>15</v>
      </c>
      <c r="E1111" s="159" t="s">
        <v>29</v>
      </c>
      <c r="F1111" s="159" t="s">
        <v>8</v>
      </c>
      <c r="G1111" s="159" t="s">
        <v>8</v>
      </c>
      <c r="H1111" s="159" t="s">
        <v>52</v>
      </c>
      <c r="I1111" s="181">
        <v>35</v>
      </c>
      <c r="J1111" s="15"/>
    </row>
    <row r="1112" spans="1:10" x14ac:dyDescent="0.25">
      <c r="A1112" s="65" t="str">
        <f t="shared" si="17"/>
        <v>Cohort 201542705G4 (exclusief Den Haag)VrouwTotaalSyriëTotaal</v>
      </c>
      <c r="B1112" s="159" t="s">
        <v>16</v>
      </c>
      <c r="C1112" s="166">
        <v>42705</v>
      </c>
      <c r="D1112" s="159" t="s">
        <v>15</v>
      </c>
      <c r="E1112" s="159" t="s">
        <v>29</v>
      </c>
      <c r="F1112" s="159" t="s">
        <v>8</v>
      </c>
      <c r="G1112" s="159" t="s">
        <v>23</v>
      </c>
      <c r="H1112" s="159" t="s">
        <v>8</v>
      </c>
      <c r="I1112" s="181">
        <v>260</v>
      </c>
      <c r="J1112" s="15"/>
    </row>
    <row r="1113" spans="1:10" x14ac:dyDescent="0.25">
      <c r="A1113" s="65" t="str">
        <f t="shared" si="17"/>
        <v>Cohort 201542705G4 (exclusief Den Haag)VrouwTotaalSyriëWerknemer of zelfstandige</v>
      </c>
      <c r="B1113" s="159" t="s">
        <v>16</v>
      </c>
      <c r="C1113" s="166">
        <v>42705</v>
      </c>
      <c r="D1113" s="159" t="s">
        <v>15</v>
      </c>
      <c r="E1113" s="159" t="s">
        <v>29</v>
      </c>
      <c r="F1113" s="159" t="s">
        <v>8</v>
      </c>
      <c r="G1113" s="159" t="s">
        <v>23</v>
      </c>
      <c r="H1113" s="159" t="s">
        <v>50</v>
      </c>
      <c r="I1113" s="181">
        <v>0</v>
      </c>
      <c r="J1113" s="15"/>
    </row>
    <row r="1114" spans="1:10" x14ac:dyDescent="0.25">
      <c r="A1114" s="65" t="str">
        <f t="shared" si="17"/>
        <v>Cohort 201542705G4 (exclusief Den Haag)VrouwTotaalSyriëBijstandsuitkering</v>
      </c>
      <c r="B1114" s="159" t="s">
        <v>16</v>
      </c>
      <c r="C1114" s="166">
        <v>42705</v>
      </c>
      <c r="D1114" s="159" t="s">
        <v>15</v>
      </c>
      <c r="E1114" s="159" t="s">
        <v>29</v>
      </c>
      <c r="F1114" s="159" t="s">
        <v>8</v>
      </c>
      <c r="G1114" s="159" t="s">
        <v>23</v>
      </c>
      <c r="H1114" s="159" t="s">
        <v>51</v>
      </c>
      <c r="I1114" s="181">
        <v>245</v>
      </c>
      <c r="J1114" s="15"/>
    </row>
    <row r="1115" spans="1:10" x14ac:dyDescent="0.25">
      <c r="A1115" s="65" t="str">
        <f t="shared" si="17"/>
        <v>Cohort 201542705G4 (exclusief Den Haag)VrouwTotaalSyriëGeen inkomen, schoolgaand of overig</v>
      </c>
      <c r="B1115" s="159" t="s">
        <v>16</v>
      </c>
      <c r="C1115" s="166">
        <v>42705</v>
      </c>
      <c r="D1115" s="159" t="s">
        <v>15</v>
      </c>
      <c r="E1115" s="159" t="s">
        <v>29</v>
      </c>
      <c r="F1115" s="159" t="s">
        <v>8</v>
      </c>
      <c r="G1115" s="159" t="s">
        <v>23</v>
      </c>
      <c r="H1115" s="159" t="s">
        <v>52</v>
      </c>
      <c r="I1115" s="181">
        <v>15</v>
      </c>
      <c r="J1115" s="15"/>
    </row>
    <row r="1116" spans="1:10" x14ac:dyDescent="0.25">
      <c r="A1116" s="65" t="str">
        <f t="shared" si="17"/>
        <v>Cohort 201542705G4 (exclusief Den Haag)VrouwTotaalEritreaTotaal</v>
      </c>
      <c r="B1116" s="159" t="s">
        <v>16</v>
      </c>
      <c r="C1116" s="166">
        <v>42705</v>
      </c>
      <c r="D1116" s="159" t="s">
        <v>15</v>
      </c>
      <c r="E1116" s="159" t="s">
        <v>29</v>
      </c>
      <c r="F1116" s="159" t="s">
        <v>8</v>
      </c>
      <c r="G1116" s="159" t="s">
        <v>24</v>
      </c>
      <c r="H1116" s="159" t="s">
        <v>8</v>
      </c>
      <c r="I1116" s="181">
        <v>85</v>
      </c>
      <c r="J1116" s="15"/>
    </row>
    <row r="1117" spans="1:10" x14ac:dyDescent="0.25">
      <c r="A1117" s="65" t="str">
        <f t="shared" si="17"/>
        <v>Cohort 201542705G4 (exclusief Den Haag)VrouwTotaalEritreaWerknemer of zelfstandige</v>
      </c>
      <c r="B1117" s="159" t="s">
        <v>16</v>
      </c>
      <c r="C1117" s="166">
        <v>42705</v>
      </c>
      <c r="D1117" s="159" t="s">
        <v>15</v>
      </c>
      <c r="E1117" s="159" t="s">
        <v>29</v>
      </c>
      <c r="F1117" s="159" t="s">
        <v>8</v>
      </c>
      <c r="G1117" s="159" t="s">
        <v>24</v>
      </c>
      <c r="H1117" s="159" t="s">
        <v>50</v>
      </c>
      <c r="I1117" s="181">
        <v>0</v>
      </c>
      <c r="J1117" s="15"/>
    </row>
    <row r="1118" spans="1:10" x14ac:dyDescent="0.25">
      <c r="A1118" s="65" t="str">
        <f t="shared" si="17"/>
        <v>Cohort 201542705G4 (exclusief Den Haag)VrouwTotaalEritreaBijstandsuitkering</v>
      </c>
      <c r="B1118" s="159" t="s">
        <v>16</v>
      </c>
      <c r="C1118" s="166">
        <v>42705</v>
      </c>
      <c r="D1118" s="159" t="s">
        <v>15</v>
      </c>
      <c r="E1118" s="159" t="s">
        <v>29</v>
      </c>
      <c r="F1118" s="159" t="s">
        <v>8</v>
      </c>
      <c r="G1118" s="159" t="s">
        <v>24</v>
      </c>
      <c r="H1118" s="159" t="s">
        <v>51</v>
      </c>
      <c r="I1118" s="181">
        <v>80</v>
      </c>
      <c r="J1118" s="15"/>
    </row>
    <row r="1119" spans="1:10" x14ac:dyDescent="0.25">
      <c r="A1119" s="65" t="str">
        <f t="shared" si="17"/>
        <v>Cohort 201542705G4 (exclusief Den Haag)VrouwTotaalEritreaGeen inkomen, schoolgaand of overig</v>
      </c>
      <c r="B1119" s="159" t="s">
        <v>16</v>
      </c>
      <c r="C1119" s="166">
        <v>42705</v>
      </c>
      <c r="D1119" s="159" t="s">
        <v>15</v>
      </c>
      <c r="E1119" s="159" t="s">
        <v>29</v>
      </c>
      <c r="F1119" s="159" t="s">
        <v>8</v>
      </c>
      <c r="G1119" s="159" t="s">
        <v>24</v>
      </c>
      <c r="H1119" s="159" t="s">
        <v>52</v>
      </c>
      <c r="I1119" s="181">
        <v>5</v>
      </c>
      <c r="J1119" s="15"/>
    </row>
    <row r="1120" spans="1:10" x14ac:dyDescent="0.25">
      <c r="A1120" s="65" t="str">
        <f t="shared" si="17"/>
        <v>Cohort 201542705G4 (exclusief Den Haag)VrouwTotaalOverigTotaal</v>
      </c>
      <c r="B1120" s="159" t="s">
        <v>16</v>
      </c>
      <c r="C1120" s="166">
        <v>42705</v>
      </c>
      <c r="D1120" s="159" t="s">
        <v>15</v>
      </c>
      <c r="E1120" s="159" t="s">
        <v>29</v>
      </c>
      <c r="F1120" s="159" t="s">
        <v>8</v>
      </c>
      <c r="G1120" s="159" t="s">
        <v>25</v>
      </c>
      <c r="H1120" s="159" t="s">
        <v>8</v>
      </c>
      <c r="I1120" s="181">
        <v>155</v>
      </c>
      <c r="J1120" s="15"/>
    </row>
    <row r="1121" spans="1:10" x14ac:dyDescent="0.25">
      <c r="A1121" s="65" t="str">
        <f t="shared" si="17"/>
        <v>Cohort 201542705G4 (exclusief Den Haag)VrouwTotaalOverigWerknemer of zelfstandige</v>
      </c>
      <c r="B1121" s="159" t="s">
        <v>16</v>
      </c>
      <c r="C1121" s="166">
        <v>42705</v>
      </c>
      <c r="D1121" s="159" t="s">
        <v>15</v>
      </c>
      <c r="E1121" s="159" t="s">
        <v>29</v>
      </c>
      <c r="F1121" s="159" t="s">
        <v>8</v>
      </c>
      <c r="G1121" s="159" t="s">
        <v>25</v>
      </c>
      <c r="H1121" s="159" t="s">
        <v>50</v>
      </c>
      <c r="I1121" s="181">
        <v>5</v>
      </c>
      <c r="J1121" s="15"/>
    </row>
    <row r="1122" spans="1:10" x14ac:dyDescent="0.25">
      <c r="A1122" s="65" t="str">
        <f t="shared" si="17"/>
        <v>Cohort 201542705G4 (exclusief Den Haag)VrouwTotaalOverigBijstandsuitkering</v>
      </c>
      <c r="B1122" s="159" t="s">
        <v>16</v>
      </c>
      <c r="C1122" s="166">
        <v>42705</v>
      </c>
      <c r="D1122" s="159" t="s">
        <v>15</v>
      </c>
      <c r="E1122" s="159" t="s">
        <v>29</v>
      </c>
      <c r="F1122" s="159" t="s">
        <v>8</v>
      </c>
      <c r="G1122" s="159" t="s">
        <v>25</v>
      </c>
      <c r="H1122" s="159" t="s">
        <v>51</v>
      </c>
      <c r="I1122" s="181">
        <v>135</v>
      </c>
      <c r="J1122" s="15"/>
    </row>
    <row r="1123" spans="1:10" x14ac:dyDescent="0.25">
      <c r="A1123" s="65" t="str">
        <f t="shared" si="17"/>
        <v>Cohort 201542705G4 (exclusief Den Haag)VrouwTotaalOverigGeen inkomen, schoolgaand of overig</v>
      </c>
      <c r="B1123" s="159" t="s">
        <v>16</v>
      </c>
      <c r="C1123" s="166">
        <v>42705</v>
      </c>
      <c r="D1123" s="159" t="s">
        <v>15</v>
      </c>
      <c r="E1123" s="159" t="s">
        <v>29</v>
      </c>
      <c r="F1123" s="159" t="s">
        <v>8</v>
      </c>
      <c r="G1123" s="159" t="s">
        <v>25</v>
      </c>
      <c r="H1123" s="159" t="s">
        <v>52</v>
      </c>
      <c r="I1123" s="181">
        <v>15</v>
      </c>
      <c r="J1123" s="15"/>
    </row>
    <row r="1124" spans="1:10" x14ac:dyDescent="0.25">
      <c r="A1124" s="65" t="str">
        <f t="shared" si="17"/>
        <v>Cohort 201542705G4 (exclusief Den Haag)Vrouw18 tot 23 jaarTotaalTotaal</v>
      </c>
      <c r="B1124" s="159" t="s">
        <v>16</v>
      </c>
      <c r="C1124" s="166">
        <v>42705</v>
      </c>
      <c r="D1124" s="159" t="s">
        <v>15</v>
      </c>
      <c r="E1124" s="159" t="s">
        <v>29</v>
      </c>
      <c r="F1124" s="159" t="s">
        <v>53</v>
      </c>
      <c r="G1124" s="159" t="s">
        <v>8</v>
      </c>
      <c r="H1124" s="159" t="s">
        <v>8</v>
      </c>
      <c r="I1124" s="181">
        <v>70</v>
      </c>
      <c r="J1124" s="15"/>
    </row>
    <row r="1125" spans="1:10" x14ac:dyDescent="0.25">
      <c r="A1125" s="65" t="str">
        <f t="shared" si="17"/>
        <v>Cohort 201542705G4 (exclusief Den Haag)Vrouw18 tot 23 jaarTotaalWerknemer of zelfstandige</v>
      </c>
      <c r="B1125" s="159" t="s">
        <v>16</v>
      </c>
      <c r="C1125" s="166">
        <v>42705</v>
      </c>
      <c r="D1125" s="159" t="s">
        <v>15</v>
      </c>
      <c r="E1125" s="159" t="s">
        <v>29</v>
      </c>
      <c r="F1125" s="159" t="s">
        <v>53</v>
      </c>
      <c r="G1125" s="159" t="s">
        <v>8</v>
      </c>
      <c r="H1125" s="159" t="s">
        <v>50</v>
      </c>
      <c r="I1125" s="181">
        <v>5</v>
      </c>
      <c r="J1125" s="15"/>
    </row>
    <row r="1126" spans="1:10" x14ac:dyDescent="0.25">
      <c r="A1126" s="65" t="str">
        <f t="shared" si="17"/>
        <v>Cohort 201542705G4 (exclusief Den Haag)Vrouw18 tot 23 jaarTotaalBijstandsuitkering</v>
      </c>
      <c r="B1126" s="159" t="s">
        <v>16</v>
      </c>
      <c r="C1126" s="166">
        <v>42705</v>
      </c>
      <c r="D1126" s="159" t="s">
        <v>15</v>
      </c>
      <c r="E1126" s="159" t="s">
        <v>29</v>
      </c>
      <c r="F1126" s="159" t="s">
        <v>53</v>
      </c>
      <c r="G1126" s="159" t="s">
        <v>8</v>
      </c>
      <c r="H1126" s="159" t="s">
        <v>51</v>
      </c>
      <c r="I1126" s="181">
        <v>50</v>
      </c>
      <c r="J1126" s="15"/>
    </row>
    <row r="1127" spans="1:10" x14ac:dyDescent="0.25">
      <c r="A1127" s="65" t="str">
        <f t="shared" si="17"/>
        <v>Cohort 201542705G4 (exclusief Den Haag)Vrouw18 tot 23 jaarTotaalGeen inkomen, schoolgaand of overig</v>
      </c>
      <c r="B1127" s="159" t="s">
        <v>16</v>
      </c>
      <c r="C1127" s="166">
        <v>42705</v>
      </c>
      <c r="D1127" s="159" t="s">
        <v>15</v>
      </c>
      <c r="E1127" s="159" t="s">
        <v>29</v>
      </c>
      <c r="F1127" s="159" t="s">
        <v>53</v>
      </c>
      <c r="G1127" s="159" t="s">
        <v>8</v>
      </c>
      <c r="H1127" s="159" t="s">
        <v>52</v>
      </c>
      <c r="I1127" s="181">
        <v>15</v>
      </c>
      <c r="J1127" s="15"/>
    </row>
    <row r="1128" spans="1:10" x14ac:dyDescent="0.25">
      <c r="A1128" s="65" t="str">
        <f t="shared" si="17"/>
        <v>Cohort 201542705G4 (exclusief Den Haag)Vrouw18 tot 23 jaarSyriëTotaal</v>
      </c>
      <c r="B1128" s="159" t="s">
        <v>16</v>
      </c>
      <c r="C1128" s="166">
        <v>42705</v>
      </c>
      <c r="D1128" s="159" t="s">
        <v>15</v>
      </c>
      <c r="E1128" s="159" t="s">
        <v>29</v>
      </c>
      <c r="F1128" s="159" t="s">
        <v>53</v>
      </c>
      <c r="G1128" s="159" t="s">
        <v>23</v>
      </c>
      <c r="H1128" s="159" t="s">
        <v>8</v>
      </c>
      <c r="I1128" s="181">
        <v>35</v>
      </c>
      <c r="J1128" s="15"/>
    </row>
    <row r="1129" spans="1:10" x14ac:dyDescent="0.25">
      <c r="A1129" s="65" t="str">
        <f t="shared" si="17"/>
        <v>Cohort 201542705G4 (exclusief Den Haag)Vrouw18 tot 23 jaarSyriëWerknemer of zelfstandige</v>
      </c>
      <c r="B1129" s="159" t="s">
        <v>16</v>
      </c>
      <c r="C1129" s="166">
        <v>42705</v>
      </c>
      <c r="D1129" s="159" t="s">
        <v>15</v>
      </c>
      <c r="E1129" s="159" t="s">
        <v>29</v>
      </c>
      <c r="F1129" s="159" t="s">
        <v>53</v>
      </c>
      <c r="G1129" s="159" t="s">
        <v>23</v>
      </c>
      <c r="H1129" s="159" t="s">
        <v>50</v>
      </c>
      <c r="I1129" s="181">
        <v>0</v>
      </c>
      <c r="J1129" s="15"/>
    </row>
    <row r="1130" spans="1:10" x14ac:dyDescent="0.25">
      <c r="A1130" s="65" t="str">
        <f t="shared" si="17"/>
        <v>Cohort 201542705G4 (exclusief Den Haag)Vrouw18 tot 23 jaarSyriëBijstandsuitkering</v>
      </c>
      <c r="B1130" s="159" t="s">
        <v>16</v>
      </c>
      <c r="C1130" s="166">
        <v>42705</v>
      </c>
      <c r="D1130" s="159" t="s">
        <v>15</v>
      </c>
      <c r="E1130" s="159" t="s">
        <v>29</v>
      </c>
      <c r="F1130" s="159" t="s">
        <v>53</v>
      </c>
      <c r="G1130" s="159" t="s">
        <v>23</v>
      </c>
      <c r="H1130" s="159" t="s">
        <v>51</v>
      </c>
      <c r="I1130" s="181">
        <v>25</v>
      </c>
      <c r="J1130" s="15"/>
    </row>
    <row r="1131" spans="1:10" x14ac:dyDescent="0.25">
      <c r="A1131" s="65" t="str">
        <f t="shared" si="17"/>
        <v>Cohort 201542705G4 (exclusief Den Haag)Vrouw18 tot 23 jaarSyriëGeen inkomen, schoolgaand of overig</v>
      </c>
      <c r="B1131" s="159" t="s">
        <v>16</v>
      </c>
      <c r="C1131" s="166">
        <v>42705</v>
      </c>
      <c r="D1131" s="159" t="s">
        <v>15</v>
      </c>
      <c r="E1131" s="159" t="s">
        <v>29</v>
      </c>
      <c r="F1131" s="159" t="s">
        <v>53</v>
      </c>
      <c r="G1131" s="159" t="s">
        <v>23</v>
      </c>
      <c r="H1131" s="159" t="s">
        <v>52</v>
      </c>
      <c r="I1131" s="181">
        <v>10</v>
      </c>
      <c r="J1131" s="15"/>
    </row>
    <row r="1132" spans="1:10" x14ac:dyDescent="0.25">
      <c r="A1132" s="65" t="str">
        <f t="shared" si="17"/>
        <v>Cohort 201542705G4 (exclusief Den Haag)Vrouw18 tot 23 jaarEritreaTotaal</v>
      </c>
      <c r="B1132" s="159" t="s">
        <v>16</v>
      </c>
      <c r="C1132" s="166">
        <v>42705</v>
      </c>
      <c r="D1132" s="159" t="s">
        <v>15</v>
      </c>
      <c r="E1132" s="159" t="s">
        <v>29</v>
      </c>
      <c r="F1132" s="159" t="s">
        <v>53</v>
      </c>
      <c r="G1132" s="159" t="s">
        <v>24</v>
      </c>
      <c r="H1132" s="159" t="s">
        <v>8</v>
      </c>
      <c r="I1132" s="181">
        <v>15</v>
      </c>
      <c r="J1132" s="15"/>
    </row>
    <row r="1133" spans="1:10" x14ac:dyDescent="0.25">
      <c r="A1133" s="65" t="str">
        <f t="shared" si="17"/>
        <v>Cohort 201542705G4 (exclusief Den Haag)Vrouw18 tot 23 jaarEritreaWerknemer of zelfstandige</v>
      </c>
      <c r="B1133" s="159" t="s">
        <v>16</v>
      </c>
      <c r="C1133" s="166">
        <v>42705</v>
      </c>
      <c r="D1133" s="159" t="s">
        <v>15</v>
      </c>
      <c r="E1133" s="159" t="s">
        <v>29</v>
      </c>
      <c r="F1133" s="159" t="s">
        <v>53</v>
      </c>
      <c r="G1133" s="159" t="s">
        <v>24</v>
      </c>
      <c r="H1133" s="159" t="s">
        <v>50</v>
      </c>
      <c r="I1133" s="181">
        <v>0</v>
      </c>
      <c r="J1133" s="15"/>
    </row>
    <row r="1134" spans="1:10" x14ac:dyDescent="0.25">
      <c r="A1134" s="65" t="str">
        <f t="shared" si="17"/>
        <v>Cohort 201542705G4 (exclusief Den Haag)Vrouw18 tot 23 jaarEritreaBijstandsuitkering</v>
      </c>
      <c r="B1134" s="159" t="s">
        <v>16</v>
      </c>
      <c r="C1134" s="166">
        <v>42705</v>
      </c>
      <c r="D1134" s="159" t="s">
        <v>15</v>
      </c>
      <c r="E1134" s="159" t="s">
        <v>29</v>
      </c>
      <c r="F1134" s="159" t="s">
        <v>53</v>
      </c>
      <c r="G1134" s="159" t="s">
        <v>24</v>
      </c>
      <c r="H1134" s="159" t="s">
        <v>51</v>
      </c>
      <c r="I1134" s="181">
        <v>15</v>
      </c>
      <c r="J1134" s="15"/>
    </row>
    <row r="1135" spans="1:10" x14ac:dyDescent="0.25">
      <c r="A1135" s="65" t="str">
        <f t="shared" si="17"/>
        <v>Cohort 201542705G4 (exclusief Den Haag)Vrouw18 tot 23 jaarEritreaGeen inkomen, schoolgaand of overig</v>
      </c>
      <c r="B1135" s="159" t="s">
        <v>16</v>
      </c>
      <c r="C1135" s="166">
        <v>42705</v>
      </c>
      <c r="D1135" s="159" t="s">
        <v>15</v>
      </c>
      <c r="E1135" s="159" t="s">
        <v>29</v>
      </c>
      <c r="F1135" s="159" t="s">
        <v>53</v>
      </c>
      <c r="G1135" s="159" t="s">
        <v>24</v>
      </c>
      <c r="H1135" s="159" t="s">
        <v>52</v>
      </c>
      <c r="I1135" s="181">
        <v>0</v>
      </c>
      <c r="J1135" s="15"/>
    </row>
    <row r="1136" spans="1:10" x14ac:dyDescent="0.25">
      <c r="A1136" s="65" t="str">
        <f t="shared" si="17"/>
        <v>Cohort 201542705G4 (exclusief Den Haag)Vrouw18 tot 23 jaarOverigTotaal</v>
      </c>
      <c r="B1136" s="159" t="s">
        <v>16</v>
      </c>
      <c r="C1136" s="166">
        <v>42705</v>
      </c>
      <c r="D1136" s="159" t="s">
        <v>15</v>
      </c>
      <c r="E1136" s="159" t="s">
        <v>29</v>
      </c>
      <c r="F1136" s="159" t="s">
        <v>53</v>
      </c>
      <c r="G1136" s="159" t="s">
        <v>25</v>
      </c>
      <c r="H1136" s="159" t="s">
        <v>8</v>
      </c>
      <c r="I1136" s="181">
        <v>20</v>
      </c>
      <c r="J1136" s="15"/>
    </row>
    <row r="1137" spans="1:10" x14ac:dyDescent="0.25">
      <c r="A1137" s="65" t="str">
        <f t="shared" si="17"/>
        <v>Cohort 201542705G4 (exclusief Den Haag)Vrouw18 tot 23 jaarOverigWerknemer of zelfstandige</v>
      </c>
      <c r="B1137" s="159" t="s">
        <v>16</v>
      </c>
      <c r="C1137" s="166">
        <v>42705</v>
      </c>
      <c r="D1137" s="159" t="s">
        <v>15</v>
      </c>
      <c r="E1137" s="159" t="s">
        <v>29</v>
      </c>
      <c r="F1137" s="159" t="s">
        <v>53</v>
      </c>
      <c r="G1137" s="159" t="s">
        <v>25</v>
      </c>
      <c r="H1137" s="159" t="s">
        <v>50</v>
      </c>
      <c r="I1137" s="181">
        <v>5</v>
      </c>
      <c r="J1137" s="15"/>
    </row>
    <row r="1138" spans="1:10" x14ac:dyDescent="0.25">
      <c r="A1138" s="65" t="str">
        <f t="shared" si="17"/>
        <v>Cohort 201542705G4 (exclusief Den Haag)Vrouw18 tot 23 jaarOverigBijstandsuitkering</v>
      </c>
      <c r="B1138" s="159" t="s">
        <v>16</v>
      </c>
      <c r="C1138" s="166">
        <v>42705</v>
      </c>
      <c r="D1138" s="159" t="s">
        <v>15</v>
      </c>
      <c r="E1138" s="159" t="s">
        <v>29</v>
      </c>
      <c r="F1138" s="159" t="s">
        <v>53</v>
      </c>
      <c r="G1138" s="159" t="s">
        <v>25</v>
      </c>
      <c r="H1138" s="159" t="s">
        <v>51</v>
      </c>
      <c r="I1138" s="181">
        <v>10</v>
      </c>
      <c r="J1138" s="15"/>
    </row>
    <row r="1139" spans="1:10" x14ac:dyDescent="0.25">
      <c r="A1139" s="65" t="str">
        <f t="shared" si="17"/>
        <v>Cohort 201542705G4 (exclusief Den Haag)Vrouw18 tot 23 jaarOverigGeen inkomen, schoolgaand of overig</v>
      </c>
      <c r="B1139" s="159" t="s">
        <v>16</v>
      </c>
      <c r="C1139" s="166">
        <v>42705</v>
      </c>
      <c r="D1139" s="159" t="s">
        <v>15</v>
      </c>
      <c r="E1139" s="159" t="s">
        <v>29</v>
      </c>
      <c r="F1139" s="159" t="s">
        <v>53</v>
      </c>
      <c r="G1139" s="159" t="s">
        <v>25</v>
      </c>
      <c r="H1139" s="159" t="s">
        <v>52</v>
      </c>
      <c r="I1139" s="181">
        <v>10</v>
      </c>
      <c r="J1139" s="15"/>
    </row>
    <row r="1140" spans="1:10" x14ac:dyDescent="0.25">
      <c r="A1140" s="65" t="str">
        <f t="shared" si="17"/>
        <v>Cohort 201542705G4 (exclusief Den Haag)Vrouw23 tot 65 jaarTotaalTotaal</v>
      </c>
      <c r="B1140" s="159" t="s">
        <v>16</v>
      </c>
      <c r="C1140" s="166">
        <v>42705</v>
      </c>
      <c r="D1140" s="159" t="s">
        <v>15</v>
      </c>
      <c r="E1140" s="159" t="s">
        <v>29</v>
      </c>
      <c r="F1140" s="159" t="s">
        <v>54</v>
      </c>
      <c r="G1140" s="159" t="s">
        <v>8</v>
      </c>
      <c r="H1140" s="159" t="s">
        <v>8</v>
      </c>
      <c r="I1140" s="181">
        <v>430</v>
      </c>
      <c r="J1140" s="15"/>
    </row>
    <row r="1141" spans="1:10" x14ac:dyDescent="0.25">
      <c r="A1141" s="65" t="str">
        <f t="shared" si="17"/>
        <v>Cohort 201542705G4 (exclusief Den Haag)Vrouw23 tot 65 jaarTotaalWerknemer of zelfstandige</v>
      </c>
      <c r="B1141" s="159" t="s">
        <v>16</v>
      </c>
      <c r="C1141" s="166">
        <v>42705</v>
      </c>
      <c r="D1141" s="159" t="s">
        <v>15</v>
      </c>
      <c r="E1141" s="159" t="s">
        <v>29</v>
      </c>
      <c r="F1141" s="159" t="s">
        <v>54</v>
      </c>
      <c r="G1141" s="159" t="s">
        <v>8</v>
      </c>
      <c r="H1141" s="159" t="s">
        <v>50</v>
      </c>
      <c r="I1141" s="181">
        <v>5</v>
      </c>
      <c r="J1141" s="15"/>
    </row>
    <row r="1142" spans="1:10" x14ac:dyDescent="0.25">
      <c r="A1142" s="65" t="str">
        <f t="shared" si="17"/>
        <v>Cohort 201542705G4 (exclusief Den Haag)Vrouw23 tot 65 jaarTotaalBijstandsuitkering</v>
      </c>
      <c r="B1142" s="159" t="s">
        <v>16</v>
      </c>
      <c r="C1142" s="166">
        <v>42705</v>
      </c>
      <c r="D1142" s="159" t="s">
        <v>15</v>
      </c>
      <c r="E1142" s="159" t="s">
        <v>29</v>
      </c>
      <c r="F1142" s="159" t="s">
        <v>54</v>
      </c>
      <c r="G1142" s="159" t="s">
        <v>8</v>
      </c>
      <c r="H1142" s="159" t="s">
        <v>51</v>
      </c>
      <c r="I1142" s="181">
        <v>410</v>
      </c>
      <c r="J1142" s="15"/>
    </row>
    <row r="1143" spans="1:10" x14ac:dyDescent="0.25">
      <c r="A1143" s="65" t="str">
        <f t="shared" si="17"/>
        <v>Cohort 201542705G4 (exclusief Den Haag)Vrouw23 tot 65 jaarTotaalGeen inkomen, schoolgaand of overig</v>
      </c>
      <c r="B1143" s="159" t="s">
        <v>16</v>
      </c>
      <c r="C1143" s="166">
        <v>42705</v>
      </c>
      <c r="D1143" s="159" t="s">
        <v>15</v>
      </c>
      <c r="E1143" s="159" t="s">
        <v>29</v>
      </c>
      <c r="F1143" s="159" t="s">
        <v>54</v>
      </c>
      <c r="G1143" s="159" t="s">
        <v>8</v>
      </c>
      <c r="H1143" s="159" t="s">
        <v>52</v>
      </c>
      <c r="I1143" s="181">
        <v>15</v>
      </c>
      <c r="J1143" s="15"/>
    </row>
    <row r="1144" spans="1:10" x14ac:dyDescent="0.25">
      <c r="A1144" s="65" t="str">
        <f t="shared" si="17"/>
        <v>Cohort 201542705G4 (exclusief Den Haag)Vrouw23 tot 65 jaarSyriëTotaal</v>
      </c>
      <c r="B1144" s="159" t="s">
        <v>16</v>
      </c>
      <c r="C1144" s="166">
        <v>42705</v>
      </c>
      <c r="D1144" s="159" t="s">
        <v>15</v>
      </c>
      <c r="E1144" s="159" t="s">
        <v>29</v>
      </c>
      <c r="F1144" s="159" t="s">
        <v>54</v>
      </c>
      <c r="G1144" s="159" t="s">
        <v>23</v>
      </c>
      <c r="H1144" s="159" t="s">
        <v>8</v>
      </c>
      <c r="I1144" s="181">
        <v>225</v>
      </c>
      <c r="J1144" s="15"/>
    </row>
    <row r="1145" spans="1:10" x14ac:dyDescent="0.25">
      <c r="A1145" s="65" t="str">
        <f t="shared" si="17"/>
        <v>Cohort 201542705G4 (exclusief Den Haag)Vrouw23 tot 65 jaarSyriëWerknemer of zelfstandige</v>
      </c>
      <c r="B1145" s="159" t="s">
        <v>16</v>
      </c>
      <c r="C1145" s="166">
        <v>42705</v>
      </c>
      <c r="D1145" s="159" t="s">
        <v>15</v>
      </c>
      <c r="E1145" s="159" t="s">
        <v>29</v>
      </c>
      <c r="F1145" s="159" t="s">
        <v>54</v>
      </c>
      <c r="G1145" s="159" t="s">
        <v>23</v>
      </c>
      <c r="H1145" s="159" t="s">
        <v>50</v>
      </c>
      <c r="I1145" s="181">
        <v>0</v>
      </c>
      <c r="J1145" s="15"/>
    </row>
    <row r="1146" spans="1:10" x14ac:dyDescent="0.25">
      <c r="A1146" s="65" t="str">
        <f t="shared" si="17"/>
        <v>Cohort 201542705G4 (exclusief Den Haag)Vrouw23 tot 65 jaarSyriëBijstandsuitkering</v>
      </c>
      <c r="B1146" s="159" t="s">
        <v>16</v>
      </c>
      <c r="C1146" s="166">
        <v>42705</v>
      </c>
      <c r="D1146" s="159" t="s">
        <v>15</v>
      </c>
      <c r="E1146" s="159" t="s">
        <v>29</v>
      </c>
      <c r="F1146" s="159" t="s">
        <v>54</v>
      </c>
      <c r="G1146" s="159" t="s">
        <v>23</v>
      </c>
      <c r="H1146" s="159" t="s">
        <v>51</v>
      </c>
      <c r="I1146" s="181">
        <v>220</v>
      </c>
      <c r="J1146" s="15"/>
    </row>
    <row r="1147" spans="1:10" x14ac:dyDescent="0.25">
      <c r="A1147" s="65" t="str">
        <f t="shared" si="17"/>
        <v>Cohort 201542705G4 (exclusief Den Haag)Vrouw23 tot 65 jaarSyriëGeen inkomen, schoolgaand of overig</v>
      </c>
      <c r="B1147" s="159" t="s">
        <v>16</v>
      </c>
      <c r="C1147" s="166">
        <v>42705</v>
      </c>
      <c r="D1147" s="159" t="s">
        <v>15</v>
      </c>
      <c r="E1147" s="159" t="s">
        <v>29</v>
      </c>
      <c r="F1147" s="159" t="s">
        <v>54</v>
      </c>
      <c r="G1147" s="159" t="s">
        <v>23</v>
      </c>
      <c r="H1147" s="159" t="s">
        <v>52</v>
      </c>
      <c r="I1147" s="181">
        <v>5</v>
      </c>
      <c r="J1147" s="15"/>
    </row>
    <row r="1148" spans="1:10" x14ac:dyDescent="0.25">
      <c r="A1148" s="65" t="str">
        <f t="shared" si="17"/>
        <v>Cohort 201542705G4 (exclusief Den Haag)Vrouw23 tot 65 jaarEritreaTotaal</v>
      </c>
      <c r="B1148" s="159" t="s">
        <v>16</v>
      </c>
      <c r="C1148" s="166">
        <v>42705</v>
      </c>
      <c r="D1148" s="159" t="s">
        <v>15</v>
      </c>
      <c r="E1148" s="159" t="s">
        <v>29</v>
      </c>
      <c r="F1148" s="159" t="s">
        <v>54</v>
      </c>
      <c r="G1148" s="159" t="s">
        <v>24</v>
      </c>
      <c r="H1148" s="159" t="s">
        <v>8</v>
      </c>
      <c r="I1148" s="181">
        <v>70</v>
      </c>
      <c r="J1148" s="15"/>
    </row>
    <row r="1149" spans="1:10" x14ac:dyDescent="0.25">
      <c r="A1149" s="65" t="str">
        <f t="shared" si="17"/>
        <v>Cohort 201542705G4 (exclusief Den Haag)Vrouw23 tot 65 jaarEritreaWerknemer of zelfstandige</v>
      </c>
      <c r="B1149" s="159" t="s">
        <v>16</v>
      </c>
      <c r="C1149" s="166">
        <v>42705</v>
      </c>
      <c r="D1149" s="159" t="s">
        <v>15</v>
      </c>
      <c r="E1149" s="159" t="s">
        <v>29</v>
      </c>
      <c r="F1149" s="159" t="s">
        <v>54</v>
      </c>
      <c r="G1149" s="159" t="s">
        <v>24</v>
      </c>
      <c r="H1149" s="159" t="s">
        <v>50</v>
      </c>
      <c r="I1149" s="181">
        <v>0</v>
      </c>
      <c r="J1149" s="15"/>
    </row>
    <row r="1150" spans="1:10" x14ac:dyDescent="0.25">
      <c r="A1150" s="65" t="str">
        <f t="shared" si="17"/>
        <v>Cohort 201542705G4 (exclusief Den Haag)Vrouw23 tot 65 jaarEritreaBijstandsuitkering</v>
      </c>
      <c r="B1150" s="159" t="s">
        <v>16</v>
      </c>
      <c r="C1150" s="166">
        <v>42705</v>
      </c>
      <c r="D1150" s="159" t="s">
        <v>15</v>
      </c>
      <c r="E1150" s="159" t="s">
        <v>29</v>
      </c>
      <c r="F1150" s="159" t="s">
        <v>54</v>
      </c>
      <c r="G1150" s="159" t="s">
        <v>24</v>
      </c>
      <c r="H1150" s="159" t="s">
        <v>51</v>
      </c>
      <c r="I1150" s="181">
        <v>70</v>
      </c>
      <c r="J1150" s="15"/>
    </row>
    <row r="1151" spans="1:10" x14ac:dyDescent="0.25">
      <c r="A1151" s="65" t="str">
        <f t="shared" si="17"/>
        <v>Cohort 201542705G4 (exclusief Den Haag)Vrouw23 tot 65 jaarEritreaGeen inkomen, schoolgaand of overig</v>
      </c>
      <c r="B1151" s="159" t="s">
        <v>16</v>
      </c>
      <c r="C1151" s="166">
        <v>42705</v>
      </c>
      <c r="D1151" s="159" t="s">
        <v>15</v>
      </c>
      <c r="E1151" s="159" t="s">
        <v>29</v>
      </c>
      <c r="F1151" s="159" t="s">
        <v>54</v>
      </c>
      <c r="G1151" s="159" t="s">
        <v>24</v>
      </c>
      <c r="H1151" s="159" t="s">
        <v>52</v>
      </c>
      <c r="I1151" s="181">
        <v>0</v>
      </c>
      <c r="J1151" s="15"/>
    </row>
    <row r="1152" spans="1:10" x14ac:dyDescent="0.25">
      <c r="A1152" s="65" t="str">
        <f t="shared" si="17"/>
        <v>Cohort 201542705G4 (exclusief Den Haag)Vrouw23 tot 65 jaarOverigTotaal</v>
      </c>
      <c r="B1152" s="159" t="s">
        <v>16</v>
      </c>
      <c r="C1152" s="166">
        <v>42705</v>
      </c>
      <c r="D1152" s="159" t="s">
        <v>15</v>
      </c>
      <c r="E1152" s="159" t="s">
        <v>29</v>
      </c>
      <c r="F1152" s="159" t="s">
        <v>54</v>
      </c>
      <c r="G1152" s="159" t="s">
        <v>25</v>
      </c>
      <c r="H1152" s="159" t="s">
        <v>8</v>
      </c>
      <c r="I1152" s="181">
        <v>135</v>
      </c>
      <c r="J1152" s="15"/>
    </row>
    <row r="1153" spans="1:10" x14ac:dyDescent="0.25">
      <c r="A1153" s="65" t="str">
        <f t="shared" si="17"/>
        <v>Cohort 201542705G4 (exclusief Den Haag)Vrouw23 tot 65 jaarOverigWerknemer of zelfstandige</v>
      </c>
      <c r="B1153" s="159" t="s">
        <v>16</v>
      </c>
      <c r="C1153" s="166">
        <v>42705</v>
      </c>
      <c r="D1153" s="159" t="s">
        <v>15</v>
      </c>
      <c r="E1153" s="159" t="s">
        <v>29</v>
      </c>
      <c r="F1153" s="159" t="s">
        <v>54</v>
      </c>
      <c r="G1153" s="159" t="s">
        <v>25</v>
      </c>
      <c r="H1153" s="159" t="s">
        <v>50</v>
      </c>
      <c r="I1153" s="181">
        <v>5</v>
      </c>
      <c r="J1153" s="15"/>
    </row>
    <row r="1154" spans="1:10" x14ac:dyDescent="0.25">
      <c r="A1154" s="65" t="str">
        <f t="shared" si="17"/>
        <v>Cohort 201542705G4 (exclusief Den Haag)Vrouw23 tot 65 jaarOverigBijstandsuitkering</v>
      </c>
      <c r="B1154" s="159" t="s">
        <v>16</v>
      </c>
      <c r="C1154" s="166">
        <v>42705</v>
      </c>
      <c r="D1154" s="159" t="s">
        <v>15</v>
      </c>
      <c r="E1154" s="159" t="s">
        <v>29</v>
      </c>
      <c r="F1154" s="159" t="s">
        <v>54</v>
      </c>
      <c r="G1154" s="159" t="s">
        <v>25</v>
      </c>
      <c r="H1154" s="159" t="s">
        <v>51</v>
      </c>
      <c r="I1154" s="181">
        <v>125</v>
      </c>
      <c r="J1154" s="15"/>
    </row>
    <row r="1155" spans="1:10" x14ac:dyDescent="0.25">
      <c r="A1155" s="65" t="str">
        <f t="shared" si="17"/>
        <v>Cohort 201542705G4 (exclusief Den Haag)Vrouw23 tot 65 jaarOverigGeen inkomen, schoolgaand of overig</v>
      </c>
      <c r="B1155" s="159" t="s">
        <v>16</v>
      </c>
      <c r="C1155" s="166">
        <v>42705</v>
      </c>
      <c r="D1155" s="159" t="s">
        <v>15</v>
      </c>
      <c r="E1155" s="159" t="s">
        <v>29</v>
      </c>
      <c r="F1155" s="159" t="s">
        <v>54</v>
      </c>
      <c r="G1155" s="159" t="s">
        <v>25</v>
      </c>
      <c r="H1155" s="159" t="s">
        <v>52</v>
      </c>
      <c r="I1155" s="181">
        <v>10</v>
      </c>
      <c r="J1155" s="15"/>
    </row>
    <row r="1156" spans="1:10" x14ac:dyDescent="0.25">
      <c r="A1156" s="65" t="str">
        <f t="shared" si="17"/>
        <v>Cohort 201642705Den HaagTotaalTotaalTotaalTotaal</v>
      </c>
      <c r="B1156" s="159" t="s">
        <v>17</v>
      </c>
      <c r="C1156" s="166">
        <v>42705</v>
      </c>
      <c r="D1156" s="159" t="s">
        <v>7</v>
      </c>
      <c r="E1156" s="159" t="s">
        <v>8</v>
      </c>
      <c r="F1156" s="159" t="s">
        <v>8</v>
      </c>
      <c r="G1156" s="159" t="s">
        <v>8</v>
      </c>
      <c r="H1156" s="159" t="s">
        <v>8</v>
      </c>
      <c r="I1156" s="181">
        <v>805</v>
      </c>
      <c r="J1156" s="15"/>
    </row>
    <row r="1157" spans="1:10" x14ac:dyDescent="0.25">
      <c r="A1157" s="65" t="str">
        <f t="shared" ref="A1157:A1220" si="18">B1157&amp;C1157&amp;D1157&amp;E1157&amp;F1157&amp;G1157&amp;H1157</f>
        <v>Cohort 201642705Den HaagTotaalTotaalTotaalWerknemer of zelfstandige</v>
      </c>
      <c r="B1157" s="159" t="s">
        <v>17</v>
      </c>
      <c r="C1157" s="166">
        <v>42705</v>
      </c>
      <c r="D1157" s="159" t="s">
        <v>7</v>
      </c>
      <c r="E1157" s="159" t="s">
        <v>8</v>
      </c>
      <c r="F1157" s="159" t="s">
        <v>8</v>
      </c>
      <c r="G1157" s="159" t="s">
        <v>8</v>
      </c>
      <c r="H1157" s="159" t="s">
        <v>50</v>
      </c>
      <c r="I1157" s="181">
        <v>5</v>
      </c>
      <c r="J1157" s="15"/>
    </row>
    <row r="1158" spans="1:10" x14ac:dyDescent="0.25">
      <c r="A1158" s="65" t="str">
        <f t="shared" si="18"/>
        <v>Cohort 201642705Den HaagTotaalTotaalTotaalBijstandsuitkering</v>
      </c>
      <c r="B1158" s="159" t="s">
        <v>17</v>
      </c>
      <c r="C1158" s="166">
        <v>42705</v>
      </c>
      <c r="D1158" s="159" t="s">
        <v>7</v>
      </c>
      <c r="E1158" s="159" t="s">
        <v>8</v>
      </c>
      <c r="F1158" s="159" t="s">
        <v>8</v>
      </c>
      <c r="G1158" s="159" t="s">
        <v>8</v>
      </c>
      <c r="H1158" s="159" t="s">
        <v>51</v>
      </c>
      <c r="I1158" s="181">
        <v>765</v>
      </c>
      <c r="J1158" s="15"/>
    </row>
    <row r="1159" spans="1:10" x14ac:dyDescent="0.25">
      <c r="A1159" s="65" t="str">
        <f t="shared" si="18"/>
        <v>Cohort 201642705Den HaagTotaalTotaalTotaalGeen inkomen, schoolgaand of overig</v>
      </c>
      <c r="B1159" s="159" t="s">
        <v>17</v>
      </c>
      <c r="C1159" s="166">
        <v>42705</v>
      </c>
      <c r="D1159" s="159" t="s">
        <v>7</v>
      </c>
      <c r="E1159" s="159" t="s">
        <v>8</v>
      </c>
      <c r="F1159" s="159" t="s">
        <v>8</v>
      </c>
      <c r="G1159" s="159" t="s">
        <v>8</v>
      </c>
      <c r="H1159" s="159" t="s">
        <v>52</v>
      </c>
      <c r="I1159" s="181">
        <v>30</v>
      </c>
      <c r="J1159" s="15"/>
    </row>
    <row r="1160" spans="1:10" x14ac:dyDescent="0.25">
      <c r="A1160" s="65" t="str">
        <f t="shared" si="18"/>
        <v>Cohort 201642705Den HaagTotaalTotaalSyriëTotaal</v>
      </c>
      <c r="B1160" s="159" t="s">
        <v>17</v>
      </c>
      <c r="C1160" s="166">
        <v>42705</v>
      </c>
      <c r="D1160" s="159" t="s">
        <v>7</v>
      </c>
      <c r="E1160" s="159" t="s">
        <v>8</v>
      </c>
      <c r="F1160" s="159" t="s">
        <v>8</v>
      </c>
      <c r="G1160" s="159" t="s">
        <v>23</v>
      </c>
      <c r="H1160" s="159" t="s">
        <v>8</v>
      </c>
      <c r="I1160" s="181">
        <v>360</v>
      </c>
      <c r="J1160" s="15"/>
    </row>
    <row r="1161" spans="1:10" x14ac:dyDescent="0.25">
      <c r="A1161" s="65" t="str">
        <f t="shared" si="18"/>
        <v>Cohort 201642705Den HaagTotaalTotaalSyriëWerknemer of zelfstandige</v>
      </c>
      <c r="B1161" s="159" t="s">
        <v>17</v>
      </c>
      <c r="C1161" s="166">
        <v>42705</v>
      </c>
      <c r="D1161" s="159" t="s">
        <v>7</v>
      </c>
      <c r="E1161" s="159" t="s">
        <v>8</v>
      </c>
      <c r="F1161" s="159" t="s">
        <v>8</v>
      </c>
      <c r="G1161" s="159" t="s">
        <v>23</v>
      </c>
      <c r="H1161" s="159" t="s">
        <v>50</v>
      </c>
      <c r="I1161" s="181">
        <v>5</v>
      </c>
      <c r="J1161" s="15"/>
    </row>
    <row r="1162" spans="1:10" x14ac:dyDescent="0.25">
      <c r="A1162" s="65" t="str">
        <f t="shared" si="18"/>
        <v>Cohort 201642705Den HaagTotaalTotaalSyriëBijstandsuitkering</v>
      </c>
      <c r="B1162" s="159" t="s">
        <v>17</v>
      </c>
      <c r="C1162" s="166">
        <v>42705</v>
      </c>
      <c r="D1162" s="159" t="s">
        <v>7</v>
      </c>
      <c r="E1162" s="159" t="s">
        <v>8</v>
      </c>
      <c r="F1162" s="159" t="s">
        <v>8</v>
      </c>
      <c r="G1162" s="159" t="s">
        <v>23</v>
      </c>
      <c r="H1162" s="159" t="s">
        <v>51</v>
      </c>
      <c r="I1162" s="181">
        <v>350</v>
      </c>
      <c r="J1162" s="15"/>
    </row>
    <row r="1163" spans="1:10" x14ac:dyDescent="0.25">
      <c r="A1163" s="65" t="str">
        <f t="shared" si="18"/>
        <v>Cohort 201642705Den HaagTotaalTotaalSyriëGeen inkomen, schoolgaand of overig</v>
      </c>
      <c r="B1163" s="159" t="s">
        <v>17</v>
      </c>
      <c r="C1163" s="166">
        <v>42705</v>
      </c>
      <c r="D1163" s="159" t="s">
        <v>7</v>
      </c>
      <c r="E1163" s="159" t="s">
        <v>8</v>
      </c>
      <c r="F1163" s="159" t="s">
        <v>8</v>
      </c>
      <c r="G1163" s="159" t="s">
        <v>23</v>
      </c>
      <c r="H1163" s="159" t="s">
        <v>52</v>
      </c>
      <c r="I1163" s="181">
        <v>10</v>
      </c>
      <c r="J1163" s="15"/>
    </row>
    <row r="1164" spans="1:10" x14ac:dyDescent="0.25">
      <c r="A1164" s="65" t="str">
        <f t="shared" si="18"/>
        <v>Cohort 201642705Den HaagTotaalTotaalEritreaTotaal</v>
      </c>
      <c r="B1164" s="159" t="s">
        <v>17</v>
      </c>
      <c r="C1164" s="166">
        <v>42705</v>
      </c>
      <c r="D1164" s="159" t="s">
        <v>7</v>
      </c>
      <c r="E1164" s="159" t="s">
        <v>8</v>
      </c>
      <c r="F1164" s="159" t="s">
        <v>8</v>
      </c>
      <c r="G1164" s="159" t="s">
        <v>24</v>
      </c>
      <c r="H1164" s="159" t="s">
        <v>8</v>
      </c>
      <c r="I1164" s="181">
        <v>325</v>
      </c>
      <c r="J1164" s="15"/>
    </row>
    <row r="1165" spans="1:10" x14ac:dyDescent="0.25">
      <c r="A1165" s="65" t="str">
        <f t="shared" si="18"/>
        <v>Cohort 201642705Den HaagTotaalTotaalEritreaWerknemer of zelfstandige</v>
      </c>
      <c r="B1165" s="159" t="s">
        <v>17</v>
      </c>
      <c r="C1165" s="166">
        <v>42705</v>
      </c>
      <c r="D1165" s="159" t="s">
        <v>7</v>
      </c>
      <c r="E1165" s="159" t="s">
        <v>8</v>
      </c>
      <c r="F1165" s="159" t="s">
        <v>8</v>
      </c>
      <c r="G1165" s="159" t="s">
        <v>24</v>
      </c>
      <c r="H1165" s="159" t="s">
        <v>50</v>
      </c>
      <c r="I1165" s="181">
        <v>0</v>
      </c>
      <c r="J1165" s="15"/>
    </row>
    <row r="1166" spans="1:10" x14ac:dyDescent="0.25">
      <c r="A1166" s="65" t="str">
        <f t="shared" si="18"/>
        <v>Cohort 201642705Den HaagTotaalTotaalEritreaBijstandsuitkering</v>
      </c>
      <c r="B1166" s="159" t="s">
        <v>17</v>
      </c>
      <c r="C1166" s="166">
        <v>42705</v>
      </c>
      <c r="D1166" s="159" t="s">
        <v>7</v>
      </c>
      <c r="E1166" s="159" t="s">
        <v>8</v>
      </c>
      <c r="F1166" s="159" t="s">
        <v>8</v>
      </c>
      <c r="G1166" s="159" t="s">
        <v>24</v>
      </c>
      <c r="H1166" s="159" t="s">
        <v>51</v>
      </c>
      <c r="I1166" s="181">
        <v>315</v>
      </c>
      <c r="J1166" s="15"/>
    </row>
    <row r="1167" spans="1:10" x14ac:dyDescent="0.25">
      <c r="A1167" s="65" t="str">
        <f t="shared" si="18"/>
        <v>Cohort 201642705Den HaagTotaalTotaalEritreaGeen inkomen, schoolgaand of overig</v>
      </c>
      <c r="B1167" s="159" t="s">
        <v>17</v>
      </c>
      <c r="C1167" s="166">
        <v>42705</v>
      </c>
      <c r="D1167" s="159" t="s">
        <v>7</v>
      </c>
      <c r="E1167" s="159" t="s">
        <v>8</v>
      </c>
      <c r="F1167" s="159" t="s">
        <v>8</v>
      </c>
      <c r="G1167" s="159" t="s">
        <v>24</v>
      </c>
      <c r="H1167" s="159" t="s">
        <v>52</v>
      </c>
      <c r="I1167" s="181">
        <v>15</v>
      </c>
      <c r="J1167" s="15"/>
    </row>
    <row r="1168" spans="1:10" x14ac:dyDescent="0.25">
      <c r="A1168" s="65" t="str">
        <f t="shared" si="18"/>
        <v>Cohort 201642705Den HaagTotaalTotaalOverigTotaal</v>
      </c>
      <c r="B1168" s="159" t="s">
        <v>17</v>
      </c>
      <c r="C1168" s="166">
        <v>42705</v>
      </c>
      <c r="D1168" s="159" t="s">
        <v>7</v>
      </c>
      <c r="E1168" s="159" t="s">
        <v>8</v>
      </c>
      <c r="F1168" s="159" t="s">
        <v>8</v>
      </c>
      <c r="G1168" s="159" t="s">
        <v>25</v>
      </c>
      <c r="H1168" s="159" t="s">
        <v>8</v>
      </c>
      <c r="I1168" s="181">
        <v>115</v>
      </c>
      <c r="J1168" s="15"/>
    </row>
    <row r="1169" spans="1:10" x14ac:dyDescent="0.25">
      <c r="A1169" s="65" t="str">
        <f t="shared" si="18"/>
        <v>Cohort 201642705Den HaagTotaalTotaalOverigWerknemer of zelfstandige</v>
      </c>
      <c r="B1169" s="159" t="s">
        <v>17</v>
      </c>
      <c r="C1169" s="166">
        <v>42705</v>
      </c>
      <c r="D1169" s="159" t="s">
        <v>7</v>
      </c>
      <c r="E1169" s="159" t="s">
        <v>8</v>
      </c>
      <c r="F1169" s="159" t="s">
        <v>8</v>
      </c>
      <c r="G1169" s="159" t="s">
        <v>25</v>
      </c>
      <c r="H1169" s="159" t="s">
        <v>50</v>
      </c>
      <c r="I1169" s="181">
        <v>5</v>
      </c>
      <c r="J1169" s="15"/>
    </row>
    <row r="1170" spans="1:10" x14ac:dyDescent="0.25">
      <c r="A1170" s="65" t="str">
        <f t="shared" si="18"/>
        <v>Cohort 201642705Den HaagTotaalTotaalOverigBijstandsuitkering</v>
      </c>
      <c r="B1170" s="159" t="s">
        <v>17</v>
      </c>
      <c r="C1170" s="166">
        <v>42705</v>
      </c>
      <c r="D1170" s="159" t="s">
        <v>7</v>
      </c>
      <c r="E1170" s="159" t="s">
        <v>8</v>
      </c>
      <c r="F1170" s="159" t="s">
        <v>8</v>
      </c>
      <c r="G1170" s="159" t="s">
        <v>25</v>
      </c>
      <c r="H1170" s="159" t="s">
        <v>51</v>
      </c>
      <c r="I1170" s="181">
        <v>105</v>
      </c>
      <c r="J1170" s="15"/>
    </row>
    <row r="1171" spans="1:10" x14ac:dyDescent="0.25">
      <c r="A1171" s="65" t="str">
        <f t="shared" si="18"/>
        <v>Cohort 201642705Den HaagTotaalTotaalOverigGeen inkomen, schoolgaand of overig</v>
      </c>
      <c r="B1171" s="159" t="s">
        <v>17</v>
      </c>
      <c r="C1171" s="166">
        <v>42705</v>
      </c>
      <c r="D1171" s="159" t="s">
        <v>7</v>
      </c>
      <c r="E1171" s="159" t="s">
        <v>8</v>
      </c>
      <c r="F1171" s="159" t="s">
        <v>8</v>
      </c>
      <c r="G1171" s="159" t="s">
        <v>25</v>
      </c>
      <c r="H1171" s="159" t="s">
        <v>52</v>
      </c>
      <c r="I1171" s="181">
        <v>10</v>
      </c>
      <c r="J1171" s="15"/>
    </row>
    <row r="1172" spans="1:10" x14ac:dyDescent="0.25">
      <c r="A1172" s="65" t="str">
        <f t="shared" si="18"/>
        <v>Cohort 201642705Den HaagTotaal18 tot 23 jaarTotaalTotaal</v>
      </c>
      <c r="B1172" s="159" t="s">
        <v>17</v>
      </c>
      <c r="C1172" s="166">
        <v>42705</v>
      </c>
      <c r="D1172" s="159" t="s">
        <v>7</v>
      </c>
      <c r="E1172" s="159" t="s">
        <v>8</v>
      </c>
      <c r="F1172" s="159" t="s">
        <v>53</v>
      </c>
      <c r="G1172" s="159" t="s">
        <v>8</v>
      </c>
      <c r="H1172" s="159" t="s">
        <v>8</v>
      </c>
      <c r="I1172" s="181">
        <v>180</v>
      </c>
      <c r="J1172" s="15"/>
    </row>
    <row r="1173" spans="1:10" x14ac:dyDescent="0.25">
      <c r="A1173" s="65" t="str">
        <f t="shared" si="18"/>
        <v>Cohort 201642705Den HaagTotaal18 tot 23 jaarTotaalWerknemer of zelfstandige</v>
      </c>
      <c r="B1173" s="159" t="s">
        <v>17</v>
      </c>
      <c r="C1173" s="166">
        <v>42705</v>
      </c>
      <c r="D1173" s="159" t="s">
        <v>7</v>
      </c>
      <c r="E1173" s="159" t="s">
        <v>8</v>
      </c>
      <c r="F1173" s="159" t="s">
        <v>53</v>
      </c>
      <c r="G1173" s="159" t="s">
        <v>8</v>
      </c>
      <c r="H1173" s="159" t="s">
        <v>50</v>
      </c>
      <c r="I1173" s="181">
        <v>0</v>
      </c>
      <c r="J1173" s="15"/>
    </row>
    <row r="1174" spans="1:10" x14ac:dyDescent="0.25">
      <c r="A1174" s="65" t="str">
        <f t="shared" si="18"/>
        <v>Cohort 201642705Den HaagTotaal18 tot 23 jaarTotaalBijstandsuitkering</v>
      </c>
      <c r="B1174" s="159" t="s">
        <v>17</v>
      </c>
      <c r="C1174" s="166">
        <v>42705</v>
      </c>
      <c r="D1174" s="159" t="s">
        <v>7</v>
      </c>
      <c r="E1174" s="159" t="s">
        <v>8</v>
      </c>
      <c r="F1174" s="159" t="s">
        <v>53</v>
      </c>
      <c r="G1174" s="159" t="s">
        <v>8</v>
      </c>
      <c r="H1174" s="159" t="s">
        <v>51</v>
      </c>
      <c r="I1174" s="181">
        <v>150</v>
      </c>
      <c r="J1174" s="15"/>
    </row>
    <row r="1175" spans="1:10" x14ac:dyDescent="0.25">
      <c r="A1175" s="65" t="str">
        <f t="shared" si="18"/>
        <v>Cohort 201642705Den HaagTotaal18 tot 23 jaarTotaalGeen inkomen, schoolgaand of overig</v>
      </c>
      <c r="B1175" s="159" t="s">
        <v>17</v>
      </c>
      <c r="C1175" s="166">
        <v>42705</v>
      </c>
      <c r="D1175" s="159" t="s">
        <v>7</v>
      </c>
      <c r="E1175" s="159" t="s">
        <v>8</v>
      </c>
      <c r="F1175" s="159" t="s">
        <v>53</v>
      </c>
      <c r="G1175" s="159" t="s">
        <v>8</v>
      </c>
      <c r="H1175" s="159" t="s">
        <v>52</v>
      </c>
      <c r="I1175" s="181">
        <v>25</v>
      </c>
      <c r="J1175" s="15"/>
    </row>
    <row r="1176" spans="1:10" x14ac:dyDescent="0.25">
      <c r="A1176" s="65" t="str">
        <f t="shared" si="18"/>
        <v>Cohort 201642705Den HaagTotaal18 tot 23 jaarSyriëTotaal</v>
      </c>
      <c r="B1176" s="159" t="s">
        <v>17</v>
      </c>
      <c r="C1176" s="166">
        <v>42705</v>
      </c>
      <c r="D1176" s="159" t="s">
        <v>7</v>
      </c>
      <c r="E1176" s="159" t="s">
        <v>8</v>
      </c>
      <c r="F1176" s="159" t="s">
        <v>53</v>
      </c>
      <c r="G1176" s="159" t="s">
        <v>23</v>
      </c>
      <c r="H1176" s="159" t="s">
        <v>8</v>
      </c>
      <c r="I1176" s="181">
        <v>60</v>
      </c>
      <c r="J1176" s="15"/>
    </row>
    <row r="1177" spans="1:10" x14ac:dyDescent="0.25">
      <c r="A1177" s="65" t="str">
        <f t="shared" si="18"/>
        <v>Cohort 201642705Den HaagTotaal18 tot 23 jaarSyriëWerknemer of zelfstandige</v>
      </c>
      <c r="B1177" s="159" t="s">
        <v>17</v>
      </c>
      <c r="C1177" s="166">
        <v>42705</v>
      </c>
      <c r="D1177" s="159" t="s">
        <v>7</v>
      </c>
      <c r="E1177" s="159" t="s">
        <v>8</v>
      </c>
      <c r="F1177" s="159" t="s">
        <v>53</v>
      </c>
      <c r="G1177" s="159" t="s">
        <v>23</v>
      </c>
      <c r="H1177" s="159" t="s">
        <v>50</v>
      </c>
      <c r="I1177" s="181">
        <v>0</v>
      </c>
      <c r="J1177" s="15"/>
    </row>
    <row r="1178" spans="1:10" x14ac:dyDescent="0.25">
      <c r="A1178" s="65" t="str">
        <f t="shared" si="18"/>
        <v>Cohort 201642705Den HaagTotaal18 tot 23 jaarSyriëBijstandsuitkering</v>
      </c>
      <c r="B1178" s="159" t="s">
        <v>17</v>
      </c>
      <c r="C1178" s="166">
        <v>42705</v>
      </c>
      <c r="D1178" s="159" t="s">
        <v>7</v>
      </c>
      <c r="E1178" s="159" t="s">
        <v>8</v>
      </c>
      <c r="F1178" s="159" t="s">
        <v>53</v>
      </c>
      <c r="G1178" s="159" t="s">
        <v>23</v>
      </c>
      <c r="H1178" s="159" t="s">
        <v>51</v>
      </c>
      <c r="I1178" s="181">
        <v>50</v>
      </c>
      <c r="J1178" s="15"/>
    </row>
    <row r="1179" spans="1:10" x14ac:dyDescent="0.25">
      <c r="A1179" s="65" t="str">
        <f t="shared" si="18"/>
        <v>Cohort 201642705Den HaagTotaal18 tot 23 jaarSyriëGeen inkomen, schoolgaand of overig</v>
      </c>
      <c r="B1179" s="159" t="s">
        <v>17</v>
      </c>
      <c r="C1179" s="166">
        <v>42705</v>
      </c>
      <c r="D1179" s="159" t="s">
        <v>7</v>
      </c>
      <c r="E1179" s="159" t="s">
        <v>8</v>
      </c>
      <c r="F1179" s="159" t="s">
        <v>53</v>
      </c>
      <c r="G1179" s="159" t="s">
        <v>23</v>
      </c>
      <c r="H1179" s="159" t="s">
        <v>52</v>
      </c>
      <c r="I1179" s="181">
        <v>5</v>
      </c>
      <c r="J1179" s="15"/>
    </row>
    <row r="1180" spans="1:10" x14ac:dyDescent="0.25">
      <c r="A1180" s="65" t="str">
        <f t="shared" si="18"/>
        <v>Cohort 201642705Den HaagTotaal18 tot 23 jaarEritreaTotaal</v>
      </c>
      <c r="B1180" s="159" t="s">
        <v>17</v>
      </c>
      <c r="C1180" s="166">
        <v>42705</v>
      </c>
      <c r="D1180" s="159" t="s">
        <v>7</v>
      </c>
      <c r="E1180" s="159" t="s">
        <v>8</v>
      </c>
      <c r="F1180" s="159" t="s">
        <v>53</v>
      </c>
      <c r="G1180" s="159" t="s">
        <v>24</v>
      </c>
      <c r="H1180" s="159" t="s">
        <v>8</v>
      </c>
      <c r="I1180" s="181">
        <v>95</v>
      </c>
      <c r="J1180" s="15"/>
    </row>
    <row r="1181" spans="1:10" x14ac:dyDescent="0.25">
      <c r="A1181" s="65" t="str">
        <f t="shared" si="18"/>
        <v>Cohort 201642705Den HaagTotaal18 tot 23 jaarEritreaWerknemer of zelfstandige</v>
      </c>
      <c r="B1181" s="159" t="s">
        <v>17</v>
      </c>
      <c r="C1181" s="166">
        <v>42705</v>
      </c>
      <c r="D1181" s="159" t="s">
        <v>7</v>
      </c>
      <c r="E1181" s="159" t="s">
        <v>8</v>
      </c>
      <c r="F1181" s="159" t="s">
        <v>53</v>
      </c>
      <c r="G1181" s="159" t="s">
        <v>24</v>
      </c>
      <c r="H1181" s="159" t="s">
        <v>50</v>
      </c>
      <c r="I1181" s="181">
        <v>0</v>
      </c>
      <c r="J1181" s="15"/>
    </row>
    <row r="1182" spans="1:10" x14ac:dyDescent="0.25">
      <c r="A1182" s="65" t="str">
        <f t="shared" si="18"/>
        <v>Cohort 201642705Den HaagTotaal18 tot 23 jaarEritreaBijstandsuitkering</v>
      </c>
      <c r="B1182" s="159" t="s">
        <v>17</v>
      </c>
      <c r="C1182" s="166">
        <v>42705</v>
      </c>
      <c r="D1182" s="159" t="s">
        <v>7</v>
      </c>
      <c r="E1182" s="159" t="s">
        <v>8</v>
      </c>
      <c r="F1182" s="159" t="s">
        <v>53</v>
      </c>
      <c r="G1182" s="159" t="s">
        <v>24</v>
      </c>
      <c r="H1182" s="159" t="s">
        <v>51</v>
      </c>
      <c r="I1182" s="181">
        <v>80</v>
      </c>
      <c r="J1182" s="15"/>
    </row>
    <row r="1183" spans="1:10" x14ac:dyDescent="0.25">
      <c r="A1183" s="65" t="str">
        <f t="shared" si="18"/>
        <v>Cohort 201642705Den HaagTotaal18 tot 23 jaarEritreaGeen inkomen, schoolgaand of overig</v>
      </c>
      <c r="B1183" s="159" t="s">
        <v>17</v>
      </c>
      <c r="C1183" s="166">
        <v>42705</v>
      </c>
      <c r="D1183" s="159" t="s">
        <v>7</v>
      </c>
      <c r="E1183" s="159" t="s">
        <v>8</v>
      </c>
      <c r="F1183" s="159" t="s">
        <v>53</v>
      </c>
      <c r="G1183" s="159" t="s">
        <v>24</v>
      </c>
      <c r="H1183" s="159" t="s">
        <v>52</v>
      </c>
      <c r="I1183" s="181">
        <v>15</v>
      </c>
      <c r="J1183" s="15"/>
    </row>
    <row r="1184" spans="1:10" x14ac:dyDescent="0.25">
      <c r="A1184" s="65" t="str">
        <f t="shared" si="18"/>
        <v>Cohort 201642705Den HaagTotaal18 tot 23 jaarOverigTotaal</v>
      </c>
      <c r="B1184" s="159" t="s">
        <v>17</v>
      </c>
      <c r="C1184" s="166">
        <v>42705</v>
      </c>
      <c r="D1184" s="159" t="s">
        <v>7</v>
      </c>
      <c r="E1184" s="159" t="s">
        <v>8</v>
      </c>
      <c r="F1184" s="159" t="s">
        <v>53</v>
      </c>
      <c r="G1184" s="159" t="s">
        <v>25</v>
      </c>
      <c r="H1184" s="159" t="s">
        <v>8</v>
      </c>
      <c r="I1184" s="181">
        <v>25</v>
      </c>
      <c r="J1184" s="15"/>
    </row>
    <row r="1185" spans="1:10" x14ac:dyDescent="0.25">
      <c r="A1185" s="65" t="str">
        <f t="shared" si="18"/>
        <v>Cohort 201642705Den HaagTotaal18 tot 23 jaarOverigWerknemer of zelfstandige</v>
      </c>
      <c r="B1185" s="159" t="s">
        <v>17</v>
      </c>
      <c r="C1185" s="166">
        <v>42705</v>
      </c>
      <c r="D1185" s="159" t="s">
        <v>7</v>
      </c>
      <c r="E1185" s="159" t="s">
        <v>8</v>
      </c>
      <c r="F1185" s="159" t="s">
        <v>53</v>
      </c>
      <c r="G1185" s="159" t="s">
        <v>25</v>
      </c>
      <c r="H1185" s="159" t="s">
        <v>50</v>
      </c>
      <c r="I1185" s="181">
        <v>0</v>
      </c>
      <c r="J1185" s="15"/>
    </row>
    <row r="1186" spans="1:10" x14ac:dyDescent="0.25">
      <c r="A1186" s="65" t="str">
        <f t="shared" si="18"/>
        <v>Cohort 201642705Den HaagTotaal18 tot 23 jaarOverigBijstandsuitkering</v>
      </c>
      <c r="B1186" s="159" t="s">
        <v>17</v>
      </c>
      <c r="C1186" s="166">
        <v>42705</v>
      </c>
      <c r="D1186" s="159" t="s">
        <v>7</v>
      </c>
      <c r="E1186" s="159" t="s">
        <v>8</v>
      </c>
      <c r="F1186" s="159" t="s">
        <v>53</v>
      </c>
      <c r="G1186" s="159" t="s">
        <v>25</v>
      </c>
      <c r="H1186" s="159" t="s">
        <v>51</v>
      </c>
      <c r="I1186" s="181">
        <v>20</v>
      </c>
      <c r="J1186" s="15"/>
    </row>
    <row r="1187" spans="1:10" x14ac:dyDescent="0.25">
      <c r="A1187" s="65" t="str">
        <f t="shared" si="18"/>
        <v>Cohort 201642705Den HaagTotaal18 tot 23 jaarOverigGeen inkomen, schoolgaand of overig</v>
      </c>
      <c r="B1187" s="159" t="s">
        <v>17</v>
      </c>
      <c r="C1187" s="166">
        <v>42705</v>
      </c>
      <c r="D1187" s="159" t="s">
        <v>7</v>
      </c>
      <c r="E1187" s="159" t="s">
        <v>8</v>
      </c>
      <c r="F1187" s="159" t="s">
        <v>53</v>
      </c>
      <c r="G1187" s="159" t="s">
        <v>25</v>
      </c>
      <c r="H1187" s="159" t="s">
        <v>52</v>
      </c>
      <c r="I1187" s="181">
        <v>5</v>
      </c>
      <c r="J1187" s="15"/>
    </row>
    <row r="1188" spans="1:10" x14ac:dyDescent="0.25">
      <c r="A1188" s="65" t="str">
        <f t="shared" si="18"/>
        <v>Cohort 201642705Den HaagTotaal23 tot 65 jaarTotaalTotaal</v>
      </c>
      <c r="B1188" s="159" t="s">
        <v>17</v>
      </c>
      <c r="C1188" s="166">
        <v>42705</v>
      </c>
      <c r="D1188" s="159" t="s">
        <v>7</v>
      </c>
      <c r="E1188" s="159" t="s">
        <v>8</v>
      </c>
      <c r="F1188" s="159" t="s">
        <v>54</v>
      </c>
      <c r="G1188" s="159" t="s">
        <v>8</v>
      </c>
      <c r="H1188" s="159" t="s">
        <v>8</v>
      </c>
      <c r="I1188" s="181">
        <v>625</v>
      </c>
      <c r="J1188" s="15"/>
    </row>
    <row r="1189" spans="1:10" x14ac:dyDescent="0.25">
      <c r="A1189" s="65" t="str">
        <f t="shared" si="18"/>
        <v>Cohort 201642705Den HaagTotaal23 tot 65 jaarTotaalWerknemer of zelfstandige</v>
      </c>
      <c r="B1189" s="159" t="s">
        <v>17</v>
      </c>
      <c r="C1189" s="166">
        <v>42705</v>
      </c>
      <c r="D1189" s="159" t="s">
        <v>7</v>
      </c>
      <c r="E1189" s="159" t="s">
        <v>8</v>
      </c>
      <c r="F1189" s="159" t="s">
        <v>54</v>
      </c>
      <c r="G1189" s="159" t="s">
        <v>8</v>
      </c>
      <c r="H1189" s="159" t="s">
        <v>50</v>
      </c>
      <c r="I1189" s="181">
        <v>5</v>
      </c>
      <c r="J1189" s="15"/>
    </row>
    <row r="1190" spans="1:10" x14ac:dyDescent="0.25">
      <c r="A1190" s="65" t="str">
        <f t="shared" si="18"/>
        <v>Cohort 201642705Den HaagTotaal23 tot 65 jaarTotaalBijstandsuitkering</v>
      </c>
      <c r="B1190" s="159" t="s">
        <v>17</v>
      </c>
      <c r="C1190" s="166">
        <v>42705</v>
      </c>
      <c r="D1190" s="159" t="s">
        <v>7</v>
      </c>
      <c r="E1190" s="159" t="s">
        <v>8</v>
      </c>
      <c r="F1190" s="159" t="s">
        <v>54</v>
      </c>
      <c r="G1190" s="159" t="s">
        <v>8</v>
      </c>
      <c r="H1190" s="159" t="s">
        <v>51</v>
      </c>
      <c r="I1190" s="181">
        <v>615</v>
      </c>
      <c r="J1190" s="15"/>
    </row>
    <row r="1191" spans="1:10" x14ac:dyDescent="0.25">
      <c r="A1191" s="65" t="str">
        <f t="shared" si="18"/>
        <v>Cohort 201642705Den HaagTotaal23 tot 65 jaarTotaalGeen inkomen, schoolgaand of overig</v>
      </c>
      <c r="B1191" s="159" t="s">
        <v>17</v>
      </c>
      <c r="C1191" s="166">
        <v>42705</v>
      </c>
      <c r="D1191" s="159" t="s">
        <v>7</v>
      </c>
      <c r="E1191" s="159" t="s">
        <v>8</v>
      </c>
      <c r="F1191" s="159" t="s">
        <v>54</v>
      </c>
      <c r="G1191" s="159" t="s">
        <v>8</v>
      </c>
      <c r="H1191" s="159" t="s">
        <v>52</v>
      </c>
      <c r="I1191" s="181">
        <v>5</v>
      </c>
      <c r="J1191" s="15"/>
    </row>
    <row r="1192" spans="1:10" x14ac:dyDescent="0.25">
      <c r="A1192" s="65" t="str">
        <f t="shared" si="18"/>
        <v>Cohort 201642705Den HaagTotaal23 tot 65 jaarSyriëTotaal</v>
      </c>
      <c r="B1192" s="159" t="s">
        <v>17</v>
      </c>
      <c r="C1192" s="166">
        <v>42705</v>
      </c>
      <c r="D1192" s="159" t="s">
        <v>7</v>
      </c>
      <c r="E1192" s="159" t="s">
        <v>8</v>
      </c>
      <c r="F1192" s="159" t="s">
        <v>54</v>
      </c>
      <c r="G1192" s="159" t="s">
        <v>23</v>
      </c>
      <c r="H1192" s="159" t="s">
        <v>8</v>
      </c>
      <c r="I1192" s="181">
        <v>300</v>
      </c>
      <c r="J1192" s="15"/>
    </row>
    <row r="1193" spans="1:10" x14ac:dyDescent="0.25">
      <c r="A1193" s="65" t="str">
        <f t="shared" si="18"/>
        <v>Cohort 201642705Den HaagTotaal23 tot 65 jaarSyriëWerknemer of zelfstandige</v>
      </c>
      <c r="B1193" s="159" t="s">
        <v>17</v>
      </c>
      <c r="C1193" s="166">
        <v>42705</v>
      </c>
      <c r="D1193" s="159" t="s">
        <v>7</v>
      </c>
      <c r="E1193" s="159" t="s">
        <v>8</v>
      </c>
      <c r="F1193" s="159" t="s">
        <v>54</v>
      </c>
      <c r="G1193" s="159" t="s">
        <v>23</v>
      </c>
      <c r="H1193" s="159" t="s">
        <v>50</v>
      </c>
      <c r="I1193" s="181">
        <v>0</v>
      </c>
      <c r="J1193" s="15"/>
    </row>
    <row r="1194" spans="1:10" x14ac:dyDescent="0.25">
      <c r="A1194" s="65" t="str">
        <f t="shared" si="18"/>
        <v>Cohort 201642705Den HaagTotaal23 tot 65 jaarSyriëBijstandsuitkering</v>
      </c>
      <c r="B1194" s="159" t="s">
        <v>17</v>
      </c>
      <c r="C1194" s="166">
        <v>42705</v>
      </c>
      <c r="D1194" s="159" t="s">
        <v>7</v>
      </c>
      <c r="E1194" s="159" t="s">
        <v>8</v>
      </c>
      <c r="F1194" s="159" t="s">
        <v>54</v>
      </c>
      <c r="G1194" s="159" t="s">
        <v>23</v>
      </c>
      <c r="H1194" s="159" t="s">
        <v>51</v>
      </c>
      <c r="I1194" s="181">
        <v>295</v>
      </c>
      <c r="J1194" s="15"/>
    </row>
    <row r="1195" spans="1:10" x14ac:dyDescent="0.25">
      <c r="A1195" s="65" t="str">
        <f t="shared" si="18"/>
        <v>Cohort 201642705Den HaagTotaal23 tot 65 jaarSyriëGeen inkomen, schoolgaand of overig</v>
      </c>
      <c r="B1195" s="159" t="s">
        <v>17</v>
      </c>
      <c r="C1195" s="166">
        <v>42705</v>
      </c>
      <c r="D1195" s="159" t="s">
        <v>7</v>
      </c>
      <c r="E1195" s="159" t="s">
        <v>8</v>
      </c>
      <c r="F1195" s="159" t="s">
        <v>54</v>
      </c>
      <c r="G1195" s="159" t="s">
        <v>23</v>
      </c>
      <c r="H1195" s="159" t="s">
        <v>52</v>
      </c>
      <c r="I1195" s="181">
        <v>0</v>
      </c>
      <c r="J1195" s="15"/>
    </row>
    <row r="1196" spans="1:10" x14ac:dyDescent="0.25">
      <c r="A1196" s="65" t="str">
        <f t="shared" si="18"/>
        <v>Cohort 201642705Den HaagTotaal23 tot 65 jaarEritreaTotaal</v>
      </c>
      <c r="B1196" s="159" t="s">
        <v>17</v>
      </c>
      <c r="C1196" s="166">
        <v>42705</v>
      </c>
      <c r="D1196" s="159" t="s">
        <v>7</v>
      </c>
      <c r="E1196" s="159" t="s">
        <v>8</v>
      </c>
      <c r="F1196" s="159" t="s">
        <v>54</v>
      </c>
      <c r="G1196" s="159" t="s">
        <v>24</v>
      </c>
      <c r="H1196" s="159" t="s">
        <v>8</v>
      </c>
      <c r="I1196" s="181">
        <v>230</v>
      </c>
      <c r="J1196" s="15"/>
    </row>
    <row r="1197" spans="1:10" x14ac:dyDescent="0.25">
      <c r="A1197" s="65" t="str">
        <f t="shared" si="18"/>
        <v>Cohort 201642705Den HaagTotaal23 tot 65 jaarEritreaWerknemer of zelfstandige</v>
      </c>
      <c r="B1197" s="159" t="s">
        <v>17</v>
      </c>
      <c r="C1197" s="166">
        <v>42705</v>
      </c>
      <c r="D1197" s="159" t="s">
        <v>7</v>
      </c>
      <c r="E1197" s="159" t="s">
        <v>8</v>
      </c>
      <c r="F1197" s="159" t="s">
        <v>54</v>
      </c>
      <c r="G1197" s="159" t="s">
        <v>24</v>
      </c>
      <c r="H1197" s="159" t="s">
        <v>50</v>
      </c>
      <c r="I1197" s="181">
        <v>0</v>
      </c>
      <c r="J1197" s="15"/>
    </row>
    <row r="1198" spans="1:10" x14ac:dyDescent="0.25">
      <c r="A1198" s="65" t="str">
        <f t="shared" si="18"/>
        <v>Cohort 201642705Den HaagTotaal23 tot 65 jaarEritreaBijstandsuitkering</v>
      </c>
      <c r="B1198" s="159" t="s">
        <v>17</v>
      </c>
      <c r="C1198" s="166">
        <v>42705</v>
      </c>
      <c r="D1198" s="159" t="s">
        <v>7</v>
      </c>
      <c r="E1198" s="159" t="s">
        <v>8</v>
      </c>
      <c r="F1198" s="159" t="s">
        <v>54</v>
      </c>
      <c r="G1198" s="159" t="s">
        <v>24</v>
      </c>
      <c r="H1198" s="159" t="s">
        <v>51</v>
      </c>
      <c r="I1198" s="181">
        <v>230</v>
      </c>
      <c r="J1198" s="15"/>
    </row>
    <row r="1199" spans="1:10" x14ac:dyDescent="0.25">
      <c r="A1199" s="65" t="str">
        <f t="shared" si="18"/>
        <v>Cohort 201642705Den HaagTotaal23 tot 65 jaarEritreaGeen inkomen, schoolgaand of overig</v>
      </c>
      <c r="B1199" s="159" t="s">
        <v>17</v>
      </c>
      <c r="C1199" s="166">
        <v>42705</v>
      </c>
      <c r="D1199" s="159" t="s">
        <v>7</v>
      </c>
      <c r="E1199" s="159" t="s">
        <v>8</v>
      </c>
      <c r="F1199" s="159" t="s">
        <v>54</v>
      </c>
      <c r="G1199" s="159" t="s">
        <v>24</v>
      </c>
      <c r="H1199" s="159" t="s">
        <v>52</v>
      </c>
      <c r="I1199" s="181">
        <v>0</v>
      </c>
      <c r="J1199" s="15"/>
    </row>
    <row r="1200" spans="1:10" x14ac:dyDescent="0.25">
      <c r="A1200" s="65" t="str">
        <f t="shared" si="18"/>
        <v>Cohort 201642705Den HaagTotaal23 tot 65 jaarOverigTotaal</v>
      </c>
      <c r="B1200" s="159" t="s">
        <v>17</v>
      </c>
      <c r="C1200" s="166">
        <v>42705</v>
      </c>
      <c r="D1200" s="159" t="s">
        <v>7</v>
      </c>
      <c r="E1200" s="159" t="s">
        <v>8</v>
      </c>
      <c r="F1200" s="159" t="s">
        <v>54</v>
      </c>
      <c r="G1200" s="159" t="s">
        <v>25</v>
      </c>
      <c r="H1200" s="159" t="s">
        <v>8</v>
      </c>
      <c r="I1200" s="181">
        <v>90</v>
      </c>
      <c r="J1200" s="15"/>
    </row>
    <row r="1201" spans="1:10" x14ac:dyDescent="0.25">
      <c r="A1201" s="65" t="str">
        <f t="shared" si="18"/>
        <v>Cohort 201642705Den HaagTotaal23 tot 65 jaarOverigWerknemer of zelfstandige</v>
      </c>
      <c r="B1201" s="159" t="s">
        <v>17</v>
      </c>
      <c r="C1201" s="166">
        <v>42705</v>
      </c>
      <c r="D1201" s="159" t="s">
        <v>7</v>
      </c>
      <c r="E1201" s="159" t="s">
        <v>8</v>
      </c>
      <c r="F1201" s="159" t="s">
        <v>54</v>
      </c>
      <c r="G1201" s="159" t="s">
        <v>25</v>
      </c>
      <c r="H1201" s="159" t="s">
        <v>50</v>
      </c>
      <c r="I1201" s="181">
        <v>5</v>
      </c>
      <c r="J1201" s="15"/>
    </row>
    <row r="1202" spans="1:10" x14ac:dyDescent="0.25">
      <c r="A1202" s="65" t="str">
        <f t="shared" si="18"/>
        <v>Cohort 201642705Den HaagTotaal23 tot 65 jaarOverigBijstandsuitkering</v>
      </c>
      <c r="B1202" s="159" t="s">
        <v>17</v>
      </c>
      <c r="C1202" s="166">
        <v>42705</v>
      </c>
      <c r="D1202" s="159" t="s">
        <v>7</v>
      </c>
      <c r="E1202" s="159" t="s">
        <v>8</v>
      </c>
      <c r="F1202" s="159" t="s">
        <v>54</v>
      </c>
      <c r="G1202" s="159" t="s">
        <v>25</v>
      </c>
      <c r="H1202" s="159" t="s">
        <v>51</v>
      </c>
      <c r="I1202" s="181">
        <v>85</v>
      </c>
      <c r="J1202" s="15"/>
    </row>
    <row r="1203" spans="1:10" x14ac:dyDescent="0.25">
      <c r="A1203" s="65" t="str">
        <f t="shared" si="18"/>
        <v>Cohort 201642705Den HaagTotaal23 tot 65 jaarOverigGeen inkomen, schoolgaand of overig</v>
      </c>
      <c r="B1203" s="159" t="s">
        <v>17</v>
      </c>
      <c r="C1203" s="166">
        <v>42705</v>
      </c>
      <c r="D1203" s="159" t="s">
        <v>7</v>
      </c>
      <c r="E1203" s="159" t="s">
        <v>8</v>
      </c>
      <c r="F1203" s="159" t="s">
        <v>54</v>
      </c>
      <c r="G1203" s="159" t="s">
        <v>25</v>
      </c>
      <c r="H1203" s="159" t="s">
        <v>52</v>
      </c>
      <c r="I1203" s="181">
        <v>5</v>
      </c>
      <c r="J1203" s="15"/>
    </row>
    <row r="1204" spans="1:10" x14ac:dyDescent="0.25">
      <c r="A1204" s="65" t="str">
        <f t="shared" si="18"/>
        <v>Cohort 201642705Den HaagManTotaalTotaalTotaal</v>
      </c>
      <c r="B1204" s="159" t="s">
        <v>17</v>
      </c>
      <c r="C1204" s="166">
        <v>42705</v>
      </c>
      <c r="D1204" s="159" t="s">
        <v>7</v>
      </c>
      <c r="E1204" s="159" t="s">
        <v>28</v>
      </c>
      <c r="F1204" s="159" t="s">
        <v>8</v>
      </c>
      <c r="G1204" s="159" t="s">
        <v>8</v>
      </c>
      <c r="H1204" s="159" t="s">
        <v>8</v>
      </c>
      <c r="I1204" s="181">
        <v>525</v>
      </c>
      <c r="J1204" s="15"/>
    </row>
    <row r="1205" spans="1:10" x14ac:dyDescent="0.25">
      <c r="A1205" s="65" t="str">
        <f t="shared" si="18"/>
        <v>Cohort 201642705Den HaagManTotaalTotaalWerknemer of zelfstandige</v>
      </c>
      <c r="B1205" s="159" t="s">
        <v>17</v>
      </c>
      <c r="C1205" s="166">
        <v>42705</v>
      </c>
      <c r="D1205" s="159" t="s">
        <v>7</v>
      </c>
      <c r="E1205" s="159" t="s">
        <v>28</v>
      </c>
      <c r="F1205" s="159" t="s">
        <v>8</v>
      </c>
      <c r="G1205" s="159" t="s">
        <v>8</v>
      </c>
      <c r="H1205" s="159" t="s">
        <v>50</v>
      </c>
      <c r="I1205" s="181">
        <v>5</v>
      </c>
      <c r="J1205" s="15"/>
    </row>
    <row r="1206" spans="1:10" x14ac:dyDescent="0.25">
      <c r="A1206" s="65" t="str">
        <f t="shared" si="18"/>
        <v>Cohort 201642705Den HaagManTotaalTotaalBijstandsuitkering</v>
      </c>
      <c r="B1206" s="159" t="s">
        <v>17</v>
      </c>
      <c r="C1206" s="166">
        <v>42705</v>
      </c>
      <c r="D1206" s="159" t="s">
        <v>7</v>
      </c>
      <c r="E1206" s="159" t="s">
        <v>28</v>
      </c>
      <c r="F1206" s="159" t="s">
        <v>8</v>
      </c>
      <c r="G1206" s="159" t="s">
        <v>8</v>
      </c>
      <c r="H1206" s="159" t="s">
        <v>51</v>
      </c>
      <c r="I1206" s="181">
        <v>495</v>
      </c>
      <c r="J1206" s="15"/>
    </row>
    <row r="1207" spans="1:10" x14ac:dyDescent="0.25">
      <c r="A1207" s="65" t="str">
        <f t="shared" si="18"/>
        <v>Cohort 201642705Den HaagManTotaalTotaalGeen inkomen, schoolgaand of overig</v>
      </c>
      <c r="B1207" s="159" t="s">
        <v>17</v>
      </c>
      <c r="C1207" s="166">
        <v>42705</v>
      </c>
      <c r="D1207" s="159" t="s">
        <v>7</v>
      </c>
      <c r="E1207" s="159" t="s">
        <v>28</v>
      </c>
      <c r="F1207" s="159" t="s">
        <v>8</v>
      </c>
      <c r="G1207" s="159" t="s">
        <v>8</v>
      </c>
      <c r="H1207" s="159" t="s">
        <v>52</v>
      </c>
      <c r="I1207" s="181">
        <v>25</v>
      </c>
      <c r="J1207" s="15"/>
    </row>
    <row r="1208" spans="1:10" x14ac:dyDescent="0.25">
      <c r="A1208" s="65" t="str">
        <f t="shared" si="18"/>
        <v>Cohort 201642705Den HaagManTotaalSyriëTotaal</v>
      </c>
      <c r="B1208" s="159" t="s">
        <v>17</v>
      </c>
      <c r="C1208" s="166">
        <v>42705</v>
      </c>
      <c r="D1208" s="159" t="s">
        <v>7</v>
      </c>
      <c r="E1208" s="159" t="s">
        <v>28</v>
      </c>
      <c r="F1208" s="159" t="s">
        <v>8</v>
      </c>
      <c r="G1208" s="159" t="s">
        <v>23</v>
      </c>
      <c r="H1208" s="159" t="s">
        <v>8</v>
      </c>
      <c r="I1208" s="181">
        <v>245</v>
      </c>
      <c r="J1208" s="15"/>
    </row>
    <row r="1209" spans="1:10" x14ac:dyDescent="0.25">
      <c r="A1209" s="65" t="str">
        <f t="shared" si="18"/>
        <v>Cohort 201642705Den HaagManTotaalSyriëWerknemer of zelfstandige</v>
      </c>
      <c r="B1209" s="159" t="s">
        <v>17</v>
      </c>
      <c r="C1209" s="166">
        <v>42705</v>
      </c>
      <c r="D1209" s="159" t="s">
        <v>7</v>
      </c>
      <c r="E1209" s="159" t="s">
        <v>28</v>
      </c>
      <c r="F1209" s="159" t="s">
        <v>8</v>
      </c>
      <c r="G1209" s="159" t="s">
        <v>23</v>
      </c>
      <c r="H1209" s="159" t="s">
        <v>50</v>
      </c>
      <c r="I1209" s="181">
        <v>0</v>
      </c>
      <c r="J1209" s="15"/>
    </row>
    <row r="1210" spans="1:10" x14ac:dyDescent="0.25">
      <c r="A1210" s="65" t="str">
        <f t="shared" si="18"/>
        <v>Cohort 201642705Den HaagManTotaalSyriëBijstandsuitkering</v>
      </c>
      <c r="B1210" s="159" t="s">
        <v>17</v>
      </c>
      <c r="C1210" s="166">
        <v>42705</v>
      </c>
      <c r="D1210" s="159" t="s">
        <v>7</v>
      </c>
      <c r="E1210" s="159" t="s">
        <v>28</v>
      </c>
      <c r="F1210" s="159" t="s">
        <v>8</v>
      </c>
      <c r="G1210" s="159" t="s">
        <v>23</v>
      </c>
      <c r="H1210" s="159" t="s">
        <v>51</v>
      </c>
      <c r="I1210" s="181">
        <v>235</v>
      </c>
      <c r="J1210" s="15"/>
    </row>
    <row r="1211" spans="1:10" x14ac:dyDescent="0.25">
      <c r="A1211" s="65" t="str">
        <f t="shared" si="18"/>
        <v>Cohort 201642705Den HaagManTotaalSyriëGeen inkomen, schoolgaand of overig</v>
      </c>
      <c r="B1211" s="159" t="s">
        <v>17</v>
      </c>
      <c r="C1211" s="166">
        <v>42705</v>
      </c>
      <c r="D1211" s="159" t="s">
        <v>7</v>
      </c>
      <c r="E1211" s="159" t="s">
        <v>28</v>
      </c>
      <c r="F1211" s="159" t="s">
        <v>8</v>
      </c>
      <c r="G1211" s="159" t="s">
        <v>23</v>
      </c>
      <c r="H1211" s="159" t="s">
        <v>52</v>
      </c>
      <c r="I1211" s="181">
        <v>5</v>
      </c>
      <c r="J1211" s="15"/>
    </row>
    <row r="1212" spans="1:10" x14ac:dyDescent="0.25">
      <c r="A1212" s="65" t="str">
        <f t="shared" si="18"/>
        <v>Cohort 201642705Den HaagManTotaalEritreaTotaal</v>
      </c>
      <c r="B1212" s="159" t="s">
        <v>17</v>
      </c>
      <c r="C1212" s="166">
        <v>42705</v>
      </c>
      <c r="D1212" s="159" t="s">
        <v>7</v>
      </c>
      <c r="E1212" s="159" t="s">
        <v>28</v>
      </c>
      <c r="F1212" s="159" t="s">
        <v>8</v>
      </c>
      <c r="G1212" s="159" t="s">
        <v>24</v>
      </c>
      <c r="H1212" s="159" t="s">
        <v>8</v>
      </c>
      <c r="I1212" s="181">
        <v>210</v>
      </c>
      <c r="J1212" s="15"/>
    </row>
    <row r="1213" spans="1:10" x14ac:dyDescent="0.25">
      <c r="A1213" s="65" t="str">
        <f t="shared" si="18"/>
        <v>Cohort 201642705Den HaagManTotaalEritreaWerknemer of zelfstandige</v>
      </c>
      <c r="B1213" s="159" t="s">
        <v>17</v>
      </c>
      <c r="C1213" s="166">
        <v>42705</v>
      </c>
      <c r="D1213" s="159" t="s">
        <v>7</v>
      </c>
      <c r="E1213" s="159" t="s">
        <v>28</v>
      </c>
      <c r="F1213" s="159" t="s">
        <v>8</v>
      </c>
      <c r="G1213" s="159" t="s">
        <v>24</v>
      </c>
      <c r="H1213" s="159" t="s">
        <v>50</v>
      </c>
      <c r="I1213" s="181">
        <v>0</v>
      </c>
      <c r="J1213" s="15"/>
    </row>
    <row r="1214" spans="1:10" x14ac:dyDescent="0.25">
      <c r="A1214" s="65" t="str">
        <f t="shared" si="18"/>
        <v>Cohort 201642705Den HaagManTotaalEritreaBijstandsuitkering</v>
      </c>
      <c r="B1214" s="159" t="s">
        <v>17</v>
      </c>
      <c r="C1214" s="166">
        <v>42705</v>
      </c>
      <c r="D1214" s="159" t="s">
        <v>7</v>
      </c>
      <c r="E1214" s="159" t="s">
        <v>28</v>
      </c>
      <c r="F1214" s="159" t="s">
        <v>8</v>
      </c>
      <c r="G1214" s="159" t="s">
        <v>24</v>
      </c>
      <c r="H1214" s="159" t="s">
        <v>51</v>
      </c>
      <c r="I1214" s="181">
        <v>195</v>
      </c>
      <c r="J1214" s="15"/>
    </row>
    <row r="1215" spans="1:10" x14ac:dyDescent="0.25">
      <c r="A1215" s="65" t="str">
        <f t="shared" si="18"/>
        <v>Cohort 201642705Den HaagManTotaalEritreaGeen inkomen, schoolgaand of overig</v>
      </c>
      <c r="B1215" s="159" t="s">
        <v>17</v>
      </c>
      <c r="C1215" s="166">
        <v>42705</v>
      </c>
      <c r="D1215" s="159" t="s">
        <v>7</v>
      </c>
      <c r="E1215" s="159" t="s">
        <v>28</v>
      </c>
      <c r="F1215" s="159" t="s">
        <v>8</v>
      </c>
      <c r="G1215" s="159" t="s">
        <v>24</v>
      </c>
      <c r="H1215" s="159" t="s">
        <v>52</v>
      </c>
      <c r="I1215" s="181">
        <v>15</v>
      </c>
      <c r="J1215" s="15"/>
    </row>
    <row r="1216" spans="1:10" x14ac:dyDescent="0.25">
      <c r="A1216" s="65" t="str">
        <f t="shared" si="18"/>
        <v>Cohort 201642705Den HaagManTotaalOverigTotaal</v>
      </c>
      <c r="B1216" s="159" t="s">
        <v>17</v>
      </c>
      <c r="C1216" s="166">
        <v>42705</v>
      </c>
      <c r="D1216" s="159" t="s">
        <v>7</v>
      </c>
      <c r="E1216" s="159" t="s">
        <v>28</v>
      </c>
      <c r="F1216" s="159" t="s">
        <v>8</v>
      </c>
      <c r="G1216" s="159" t="s">
        <v>25</v>
      </c>
      <c r="H1216" s="159" t="s">
        <v>8</v>
      </c>
      <c r="I1216" s="181">
        <v>70</v>
      </c>
      <c r="J1216" s="15"/>
    </row>
    <row r="1217" spans="1:10" x14ac:dyDescent="0.25">
      <c r="A1217" s="65" t="str">
        <f t="shared" si="18"/>
        <v>Cohort 201642705Den HaagManTotaalOverigWerknemer of zelfstandige</v>
      </c>
      <c r="B1217" s="159" t="s">
        <v>17</v>
      </c>
      <c r="C1217" s="166">
        <v>42705</v>
      </c>
      <c r="D1217" s="159" t="s">
        <v>7</v>
      </c>
      <c r="E1217" s="159" t="s">
        <v>28</v>
      </c>
      <c r="F1217" s="159" t="s">
        <v>8</v>
      </c>
      <c r="G1217" s="159" t="s">
        <v>25</v>
      </c>
      <c r="H1217" s="159" t="s">
        <v>50</v>
      </c>
      <c r="I1217" s="181">
        <v>5</v>
      </c>
      <c r="J1217" s="15"/>
    </row>
    <row r="1218" spans="1:10" x14ac:dyDescent="0.25">
      <c r="A1218" s="65" t="str">
        <f t="shared" si="18"/>
        <v>Cohort 201642705Den HaagManTotaalOverigBijstandsuitkering</v>
      </c>
      <c r="B1218" s="159" t="s">
        <v>17</v>
      </c>
      <c r="C1218" s="166">
        <v>42705</v>
      </c>
      <c r="D1218" s="159" t="s">
        <v>7</v>
      </c>
      <c r="E1218" s="159" t="s">
        <v>28</v>
      </c>
      <c r="F1218" s="159" t="s">
        <v>8</v>
      </c>
      <c r="G1218" s="159" t="s">
        <v>25</v>
      </c>
      <c r="H1218" s="159" t="s">
        <v>51</v>
      </c>
      <c r="I1218" s="181">
        <v>60</v>
      </c>
      <c r="J1218" s="15"/>
    </row>
    <row r="1219" spans="1:10" x14ac:dyDescent="0.25">
      <c r="A1219" s="65" t="str">
        <f t="shared" si="18"/>
        <v>Cohort 201642705Den HaagManTotaalOverigGeen inkomen, schoolgaand of overig</v>
      </c>
      <c r="B1219" s="159" t="s">
        <v>17</v>
      </c>
      <c r="C1219" s="166">
        <v>42705</v>
      </c>
      <c r="D1219" s="159" t="s">
        <v>7</v>
      </c>
      <c r="E1219" s="159" t="s">
        <v>28</v>
      </c>
      <c r="F1219" s="159" t="s">
        <v>8</v>
      </c>
      <c r="G1219" s="159" t="s">
        <v>25</v>
      </c>
      <c r="H1219" s="159" t="s">
        <v>52</v>
      </c>
      <c r="I1219" s="181">
        <v>5</v>
      </c>
      <c r="J1219" s="15"/>
    </row>
    <row r="1220" spans="1:10" x14ac:dyDescent="0.25">
      <c r="A1220" s="65" t="str">
        <f t="shared" si="18"/>
        <v>Cohort 201642705Den HaagMan18 tot 23 jaarTotaalTotaal</v>
      </c>
      <c r="B1220" s="159" t="s">
        <v>17</v>
      </c>
      <c r="C1220" s="166">
        <v>42705</v>
      </c>
      <c r="D1220" s="159" t="s">
        <v>7</v>
      </c>
      <c r="E1220" s="159" t="s">
        <v>28</v>
      </c>
      <c r="F1220" s="159" t="s">
        <v>53</v>
      </c>
      <c r="G1220" s="159" t="s">
        <v>8</v>
      </c>
      <c r="H1220" s="159" t="s">
        <v>8</v>
      </c>
      <c r="I1220" s="181">
        <v>130</v>
      </c>
      <c r="J1220" s="15"/>
    </row>
    <row r="1221" spans="1:10" x14ac:dyDescent="0.25">
      <c r="A1221" s="65" t="str">
        <f t="shared" ref="A1221:A1284" si="19">B1221&amp;C1221&amp;D1221&amp;E1221&amp;F1221&amp;G1221&amp;H1221</f>
        <v>Cohort 201642705Den HaagMan18 tot 23 jaarTotaalWerknemer of zelfstandige</v>
      </c>
      <c r="B1221" s="159" t="s">
        <v>17</v>
      </c>
      <c r="C1221" s="166">
        <v>42705</v>
      </c>
      <c r="D1221" s="159" t="s">
        <v>7</v>
      </c>
      <c r="E1221" s="159" t="s">
        <v>28</v>
      </c>
      <c r="F1221" s="159" t="s">
        <v>53</v>
      </c>
      <c r="G1221" s="159" t="s">
        <v>8</v>
      </c>
      <c r="H1221" s="159" t="s">
        <v>50</v>
      </c>
      <c r="I1221" s="181">
        <v>0</v>
      </c>
      <c r="J1221" s="15"/>
    </row>
    <row r="1222" spans="1:10" x14ac:dyDescent="0.25">
      <c r="A1222" s="65" t="str">
        <f t="shared" si="19"/>
        <v>Cohort 201642705Den HaagMan18 tot 23 jaarTotaalBijstandsuitkering</v>
      </c>
      <c r="B1222" s="159" t="s">
        <v>17</v>
      </c>
      <c r="C1222" s="166">
        <v>42705</v>
      </c>
      <c r="D1222" s="159" t="s">
        <v>7</v>
      </c>
      <c r="E1222" s="159" t="s">
        <v>28</v>
      </c>
      <c r="F1222" s="159" t="s">
        <v>53</v>
      </c>
      <c r="G1222" s="159" t="s">
        <v>8</v>
      </c>
      <c r="H1222" s="159" t="s">
        <v>51</v>
      </c>
      <c r="I1222" s="181">
        <v>105</v>
      </c>
      <c r="J1222" s="15"/>
    </row>
    <row r="1223" spans="1:10" x14ac:dyDescent="0.25">
      <c r="A1223" s="65" t="str">
        <f t="shared" si="19"/>
        <v>Cohort 201642705Den HaagMan18 tot 23 jaarTotaalGeen inkomen, schoolgaand of overig</v>
      </c>
      <c r="B1223" s="159" t="s">
        <v>17</v>
      </c>
      <c r="C1223" s="166">
        <v>42705</v>
      </c>
      <c r="D1223" s="159" t="s">
        <v>7</v>
      </c>
      <c r="E1223" s="159" t="s">
        <v>28</v>
      </c>
      <c r="F1223" s="159" t="s">
        <v>53</v>
      </c>
      <c r="G1223" s="159" t="s">
        <v>8</v>
      </c>
      <c r="H1223" s="159" t="s">
        <v>52</v>
      </c>
      <c r="I1223" s="181">
        <v>25</v>
      </c>
      <c r="J1223" s="15"/>
    </row>
    <row r="1224" spans="1:10" x14ac:dyDescent="0.25">
      <c r="A1224" s="65" t="str">
        <f t="shared" si="19"/>
        <v>Cohort 201642705Den HaagMan18 tot 23 jaarSyriëTotaal</v>
      </c>
      <c r="B1224" s="159" t="s">
        <v>17</v>
      </c>
      <c r="C1224" s="166">
        <v>42705</v>
      </c>
      <c r="D1224" s="159" t="s">
        <v>7</v>
      </c>
      <c r="E1224" s="159" t="s">
        <v>28</v>
      </c>
      <c r="F1224" s="159" t="s">
        <v>53</v>
      </c>
      <c r="G1224" s="159" t="s">
        <v>23</v>
      </c>
      <c r="H1224" s="159" t="s">
        <v>8</v>
      </c>
      <c r="I1224" s="181">
        <v>45</v>
      </c>
      <c r="J1224" s="15"/>
    </row>
    <row r="1225" spans="1:10" x14ac:dyDescent="0.25">
      <c r="A1225" s="65" t="str">
        <f t="shared" si="19"/>
        <v>Cohort 201642705Den HaagMan18 tot 23 jaarSyriëWerknemer of zelfstandige</v>
      </c>
      <c r="B1225" s="159" t="s">
        <v>17</v>
      </c>
      <c r="C1225" s="166">
        <v>42705</v>
      </c>
      <c r="D1225" s="159" t="s">
        <v>7</v>
      </c>
      <c r="E1225" s="159" t="s">
        <v>28</v>
      </c>
      <c r="F1225" s="159" t="s">
        <v>53</v>
      </c>
      <c r="G1225" s="159" t="s">
        <v>23</v>
      </c>
      <c r="H1225" s="159" t="s">
        <v>50</v>
      </c>
      <c r="I1225" s="181">
        <v>0</v>
      </c>
      <c r="J1225" s="15"/>
    </row>
    <row r="1226" spans="1:10" x14ac:dyDescent="0.25">
      <c r="A1226" s="65" t="str">
        <f t="shared" si="19"/>
        <v>Cohort 201642705Den HaagMan18 tot 23 jaarSyriëBijstandsuitkering</v>
      </c>
      <c r="B1226" s="159" t="s">
        <v>17</v>
      </c>
      <c r="C1226" s="166">
        <v>42705</v>
      </c>
      <c r="D1226" s="159" t="s">
        <v>7</v>
      </c>
      <c r="E1226" s="159" t="s">
        <v>28</v>
      </c>
      <c r="F1226" s="159" t="s">
        <v>53</v>
      </c>
      <c r="G1226" s="159" t="s">
        <v>23</v>
      </c>
      <c r="H1226" s="159" t="s">
        <v>51</v>
      </c>
      <c r="I1226" s="181">
        <v>40</v>
      </c>
      <c r="J1226" s="15"/>
    </row>
    <row r="1227" spans="1:10" x14ac:dyDescent="0.25">
      <c r="A1227" s="65" t="str">
        <f t="shared" si="19"/>
        <v>Cohort 201642705Den HaagMan18 tot 23 jaarSyriëGeen inkomen, schoolgaand of overig</v>
      </c>
      <c r="B1227" s="159" t="s">
        <v>17</v>
      </c>
      <c r="C1227" s="166">
        <v>42705</v>
      </c>
      <c r="D1227" s="159" t="s">
        <v>7</v>
      </c>
      <c r="E1227" s="159" t="s">
        <v>28</v>
      </c>
      <c r="F1227" s="159" t="s">
        <v>53</v>
      </c>
      <c r="G1227" s="159" t="s">
        <v>23</v>
      </c>
      <c r="H1227" s="159" t="s">
        <v>52</v>
      </c>
      <c r="I1227" s="181">
        <v>5</v>
      </c>
      <c r="J1227" s="15"/>
    </row>
    <row r="1228" spans="1:10" x14ac:dyDescent="0.25">
      <c r="A1228" s="65" t="str">
        <f t="shared" si="19"/>
        <v>Cohort 201642705Den HaagMan18 tot 23 jaarEritreaTotaal</v>
      </c>
      <c r="B1228" s="159" t="s">
        <v>17</v>
      </c>
      <c r="C1228" s="166">
        <v>42705</v>
      </c>
      <c r="D1228" s="159" t="s">
        <v>7</v>
      </c>
      <c r="E1228" s="159" t="s">
        <v>28</v>
      </c>
      <c r="F1228" s="159" t="s">
        <v>53</v>
      </c>
      <c r="G1228" s="159" t="s">
        <v>24</v>
      </c>
      <c r="H1228" s="159" t="s">
        <v>8</v>
      </c>
      <c r="I1228" s="181">
        <v>70</v>
      </c>
      <c r="J1228" s="15"/>
    </row>
    <row r="1229" spans="1:10" x14ac:dyDescent="0.25">
      <c r="A1229" s="65" t="str">
        <f t="shared" si="19"/>
        <v>Cohort 201642705Den HaagMan18 tot 23 jaarEritreaWerknemer of zelfstandige</v>
      </c>
      <c r="B1229" s="159" t="s">
        <v>17</v>
      </c>
      <c r="C1229" s="166">
        <v>42705</v>
      </c>
      <c r="D1229" s="159" t="s">
        <v>7</v>
      </c>
      <c r="E1229" s="159" t="s">
        <v>28</v>
      </c>
      <c r="F1229" s="159" t="s">
        <v>53</v>
      </c>
      <c r="G1229" s="159" t="s">
        <v>24</v>
      </c>
      <c r="H1229" s="159" t="s">
        <v>50</v>
      </c>
      <c r="I1229" s="181">
        <v>0</v>
      </c>
      <c r="J1229" s="15"/>
    </row>
    <row r="1230" spans="1:10" x14ac:dyDescent="0.25">
      <c r="A1230" s="65" t="str">
        <f t="shared" si="19"/>
        <v>Cohort 201642705Den HaagMan18 tot 23 jaarEritreaBijstandsuitkering</v>
      </c>
      <c r="B1230" s="159" t="s">
        <v>17</v>
      </c>
      <c r="C1230" s="166">
        <v>42705</v>
      </c>
      <c r="D1230" s="159" t="s">
        <v>7</v>
      </c>
      <c r="E1230" s="159" t="s">
        <v>28</v>
      </c>
      <c r="F1230" s="159" t="s">
        <v>53</v>
      </c>
      <c r="G1230" s="159" t="s">
        <v>24</v>
      </c>
      <c r="H1230" s="159" t="s">
        <v>51</v>
      </c>
      <c r="I1230" s="181">
        <v>55</v>
      </c>
      <c r="J1230" s="15"/>
    </row>
    <row r="1231" spans="1:10" x14ac:dyDescent="0.25">
      <c r="A1231" s="65" t="str">
        <f t="shared" si="19"/>
        <v>Cohort 201642705Den HaagMan18 tot 23 jaarEritreaGeen inkomen, schoolgaand of overig</v>
      </c>
      <c r="B1231" s="159" t="s">
        <v>17</v>
      </c>
      <c r="C1231" s="166">
        <v>42705</v>
      </c>
      <c r="D1231" s="159" t="s">
        <v>7</v>
      </c>
      <c r="E1231" s="159" t="s">
        <v>28</v>
      </c>
      <c r="F1231" s="159" t="s">
        <v>53</v>
      </c>
      <c r="G1231" s="159" t="s">
        <v>24</v>
      </c>
      <c r="H1231" s="159" t="s">
        <v>52</v>
      </c>
      <c r="I1231" s="181">
        <v>15</v>
      </c>
      <c r="J1231" s="15"/>
    </row>
    <row r="1232" spans="1:10" x14ac:dyDescent="0.25">
      <c r="A1232" s="65" t="str">
        <f t="shared" si="19"/>
        <v>Cohort 201642705Den HaagMan18 tot 23 jaarOverigTotaal</v>
      </c>
      <c r="B1232" s="159" t="s">
        <v>17</v>
      </c>
      <c r="C1232" s="166">
        <v>42705</v>
      </c>
      <c r="D1232" s="159" t="s">
        <v>7</v>
      </c>
      <c r="E1232" s="159" t="s">
        <v>28</v>
      </c>
      <c r="F1232" s="159" t="s">
        <v>53</v>
      </c>
      <c r="G1232" s="159" t="s">
        <v>25</v>
      </c>
      <c r="H1232" s="159" t="s">
        <v>8</v>
      </c>
      <c r="I1232" s="181">
        <v>15</v>
      </c>
      <c r="J1232" s="15"/>
    </row>
    <row r="1233" spans="1:10" x14ac:dyDescent="0.25">
      <c r="A1233" s="65" t="str">
        <f t="shared" si="19"/>
        <v>Cohort 201642705Den HaagMan18 tot 23 jaarOverigWerknemer of zelfstandige</v>
      </c>
      <c r="B1233" s="159" t="s">
        <v>17</v>
      </c>
      <c r="C1233" s="166">
        <v>42705</v>
      </c>
      <c r="D1233" s="159" t="s">
        <v>7</v>
      </c>
      <c r="E1233" s="159" t="s">
        <v>28</v>
      </c>
      <c r="F1233" s="159" t="s">
        <v>53</v>
      </c>
      <c r="G1233" s="159" t="s">
        <v>25</v>
      </c>
      <c r="H1233" s="159" t="s">
        <v>50</v>
      </c>
      <c r="I1233" s="181">
        <v>0</v>
      </c>
      <c r="J1233" s="15"/>
    </row>
    <row r="1234" spans="1:10" x14ac:dyDescent="0.25">
      <c r="A1234" s="65" t="str">
        <f t="shared" si="19"/>
        <v>Cohort 201642705Den HaagMan18 tot 23 jaarOverigBijstandsuitkering</v>
      </c>
      <c r="B1234" s="159" t="s">
        <v>17</v>
      </c>
      <c r="C1234" s="166">
        <v>42705</v>
      </c>
      <c r="D1234" s="159" t="s">
        <v>7</v>
      </c>
      <c r="E1234" s="159" t="s">
        <v>28</v>
      </c>
      <c r="F1234" s="159" t="s">
        <v>53</v>
      </c>
      <c r="G1234" s="159" t="s">
        <v>25</v>
      </c>
      <c r="H1234" s="159" t="s">
        <v>51</v>
      </c>
      <c r="I1234" s="181">
        <v>10</v>
      </c>
      <c r="J1234" s="15"/>
    </row>
    <row r="1235" spans="1:10" x14ac:dyDescent="0.25">
      <c r="A1235" s="65" t="str">
        <f t="shared" si="19"/>
        <v>Cohort 201642705Den HaagMan18 tot 23 jaarOverigGeen inkomen, schoolgaand of overig</v>
      </c>
      <c r="B1235" s="159" t="s">
        <v>17</v>
      </c>
      <c r="C1235" s="166">
        <v>42705</v>
      </c>
      <c r="D1235" s="159" t="s">
        <v>7</v>
      </c>
      <c r="E1235" s="159" t="s">
        <v>28</v>
      </c>
      <c r="F1235" s="159" t="s">
        <v>53</v>
      </c>
      <c r="G1235" s="159" t="s">
        <v>25</v>
      </c>
      <c r="H1235" s="159" t="s">
        <v>52</v>
      </c>
      <c r="I1235" s="181">
        <v>5</v>
      </c>
      <c r="J1235" s="15"/>
    </row>
    <row r="1236" spans="1:10" x14ac:dyDescent="0.25">
      <c r="A1236" s="65" t="str">
        <f t="shared" si="19"/>
        <v>Cohort 201642705Den HaagMan23 tot 65 jaarTotaalTotaal</v>
      </c>
      <c r="B1236" s="159" t="s">
        <v>17</v>
      </c>
      <c r="C1236" s="166">
        <v>42705</v>
      </c>
      <c r="D1236" s="159" t="s">
        <v>7</v>
      </c>
      <c r="E1236" s="159" t="s">
        <v>28</v>
      </c>
      <c r="F1236" s="159" t="s">
        <v>54</v>
      </c>
      <c r="G1236" s="159" t="s">
        <v>8</v>
      </c>
      <c r="H1236" s="159" t="s">
        <v>8</v>
      </c>
      <c r="I1236" s="181">
        <v>395</v>
      </c>
      <c r="J1236" s="15"/>
    </row>
    <row r="1237" spans="1:10" x14ac:dyDescent="0.25">
      <c r="A1237" s="65" t="str">
        <f t="shared" si="19"/>
        <v>Cohort 201642705Den HaagMan23 tot 65 jaarTotaalWerknemer of zelfstandige</v>
      </c>
      <c r="B1237" s="159" t="s">
        <v>17</v>
      </c>
      <c r="C1237" s="166">
        <v>42705</v>
      </c>
      <c r="D1237" s="159" t="s">
        <v>7</v>
      </c>
      <c r="E1237" s="159" t="s">
        <v>28</v>
      </c>
      <c r="F1237" s="159" t="s">
        <v>54</v>
      </c>
      <c r="G1237" s="159" t="s">
        <v>8</v>
      </c>
      <c r="H1237" s="159" t="s">
        <v>50</v>
      </c>
      <c r="I1237" s="181">
        <v>5</v>
      </c>
      <c r="J1237" s="15"/>
    </row>
    <row r="1238" spans="1:10" x14ac:dyDescent="0.25">
      <c r="A1238" s="65" t="str">
        <f t="shared" si="19"/>
        <v>Cohort 201642705Den HaagMan23 tot 65 jaarTotaalBijstandsuitkering</v>
      </c>
      <c r="B1238" s="159" t="s">
        <v>17</v>
      </c>
      <c r="C1238" s="166">
        <v>42705</v>
      </c>
      <c r="D1238" s="159" t="s">
        <v>7</v>
      </c>
      <c r="E1238" s="159" t="s">
        <v>28</v>
      </c>
      <c r="F1238" s="159" t="s">
        <v>54</v>
      </c>
      <c r="G1238" s="159" t="s">
        <v>8</v>
      </c>
      <c r="H1238" s="159" t="s">
        <v>51</v>
      </c>
      <c r="I1238" s="181">
        <v>385</v>
      </c>
      <c r="J1238" s="15"/>
    </row>
    <row r="1239" spans="1:10" x14ac:dyDescent="0.25">
      <c r="A1239" s="65" t="str">
        <f t="shared" si="19"/>
        <v>Cohort 201642705Den HaagMan23 tot 65 jaarTotaalGeen inkomen, schoolgaand of overig</v>
      </c>
      <c r="B1239" s="159" t="s">
        <v>17</v>
      </c>
      <c r="C1239" s="166">
        <v>42705</v>
      </c>
      <c r="D1239" s="159" t="s">
        <v>7</v>
      </c>
      <c r="E1239" s="159" t="s">
        <v>28</v>
      </c>
      <c r="F1239" s="159" t="s">
        <v>54</v>
      </c>
      <c r="G1239" s="159" t="s">
        <v>8</v>
      </c>
      <c r="H1239" s="159" t="s">
        <v>52</v>
      </c>
      <c r="I1239" s="181">
        <v>0</v>
      </c>
      <c r="J1239" s="15"/>
    </row>
    <row r="1240" spans="1:10" x14ac:dyDescent="0.25">
      <c r="A1240" s="65" t="str">
        <f t="shared" si="19"/>
        <v>Cohort 201642705Den HaagMan23 tot 65 jaarSyriëTotaal</v>
      </c>
      <c r="B1240" s="159" t="s">
        <v>17</v>
      </c>
      <c r="C1240" s="166">
        <v>42705</v>
      </c>
      <c r="D1240" s="159" t="s">
        <v>7</v>
      </c>
      <c r="E1240" s="159" t="s">
        <v>28</v>
      </c>
      <c r="F1240" s="159" t="s">
        <v>54</v>
      </c>
      <c r="G1240" s="159" t="s">
        <v>23</v>
      </c>
      <c r="H1240" s="159" t="s">
        <v>8</v>
      </c>
      <c r="I1240" s="181">
        <v>200</v>
      </c>
      <c r="J1240" s="15"/>
    </row>
    <row r="1241" spans="1:10" x14ac:dyDescent="0.25">
      <c r="A1241" s="65" t="str">
        <f t="shared" si="19"/>
        <v>Cohort 201642705Den HaagMan23 tot 65 jaarSyriëWerknemer of zelfstandige</v>
      </c>
      <c r="B1241" s="159" t="s">
        <v>17</v>
      </c>
      <c r="C1241" s="166">
        <v>42705</v>
      </c>
      <c r="D1241" s="159" t="s">
        <v>7</v>
      </c>
      <c r="E1241" s="159" t="s">
        <v>28</v>
      </c>
      <c r="F1241" s="159" t="s">
        <v>54</v>
      </c>
      <c r="G1241" s="159" t="s">
        <v>23</v>
      </c>
      <c r="H1241" s="159" t="s">
        <v>50</v>
      </c>
      <c r="I1241" s="181">
        <v>0</v>
      </c>
      <c r="J1241" s="15"/>
    </row>
    <row r="1242" spans="1:10" x14ac:dyDescent="0.25">
      <c r="A1242" s="65" t="str">
        <f t="shared" si="19"/>
        <v>Cohort 201642705Den HaagMan23 tot 65 jaarSyriëBijstandsuitkering</v>
      </c>
      <c r="B1242" s="159" t="s">
        <v>17</v>
      </c>
      <c r="C1242" s="166">
        <v>42705</v>
      </c>
      <c r="D1242" s="159" t="s">
        <v>7</v>
      </c>
      <c r="E1242" s="159" t="s">
        <v>28</v>
      </c>
      <c r="F1242" s="159" t="s">
        <v>54</v>
      </c>
      <c r="G1242" s="159" t="s">
        <v>23</v>
      </c>
      <c r="H1242" s="159" t="s">
        <v>51</v>
      </c>
      <c r="I1242" s="181">
        <v>195</v>
      </c>
      <c r="J1242" s="15"/>
    </row>
    <row r="1243" spans="1:10" x14ac:dyDescent="0.25">
      <c r="A1243" s="65" t="str">
        <f t="shared" si="19"/>
        <v>Cohort 201642705Den HaagMan23 tot 65 jaarSyriëGeen inkomen, schoolgaand of overig</v>
      </c>
      <c r="B1243" s="159" t="s">
        <v>17</v>
      </c>
      <c r="C1243" s="166">
        <v>42705</v>
      </c>
      <c r="D1243" s="159" t="s">
        <v>7</v>
      </c>
      <c r="E1243" s="159" t="s">
        <v>28</v>
      </c>
      <c r="F1243" s="159" t="s">
        <v>54</v>
      </c>
      <c r="G1243" s="159" t="s">
        <v>23</v>
      </c>
      <c r="H1243" s="159" t="s">
        <v>52</v>
      </c>
      <c r="I1243" s="181">
        <v>0</v>
      </c>
      <c r="J1243" s="15"/>
    </row>
    <row r="1244" spans="1:10" x14ac:dyDescent="0.25">
      <c r="A1244" s="65" t="str">
        <f t="shared" si="19"/>
        <v>Cohort 201642705Den HaagMan23 tot 65 jaarEritreaTotaal</v>
      </c>
      <c r="B1244" s="159" t="s">
        <v>17</v>
      </c>
      <c r="C1244" s="166">
        <v>42705</v>
      </c>
      <c r="D1244" s="159" t="s">
        <v>7</v>
      </c>
      <c r="E1244" s="159" t="s">
        <v>28</v>
      </c>
      <c r="F1244" s="159" t="s">
        <v>54</v>
      </c>
      <c r="G1244" s="159" t="s">
        <v>24</v>
      </c>
      <c r="H1244" s="159" t="s">
        <v>8</v>
      </c>
      <c r="I1244" s="181">
        <v>140</v>
      </c>
      <c r="J1244" s="15"/>
    </row>
    <row r="1245" spans="1:10" x14ac:dyDescent="0.25">
      <c r="A1245" s="65" t="str">
        <f t="shared" si="19"/>
        <v>Cohort 201642705Den HaagMan23 tot 65 jaarEritreaWerknemer of zelfstandige</v>
      </c>
      <c r="B1245" s="159" t="s">
        <v>17</v>
      </c>
      <c r="C1245" s="166">
        <v>42705</v>
      </c>
      <c r="D1245" s="159" t="s">
        <v>7</v>
      </c>
      <c r="E1245" s="159" t="s">
        <v>28</v>
      </c>
      <c r="F1245" s="159" t="s">
        <v>54</v>
      </c>
      <c r="G1245" s="159" t="s">
        <v>24</v>
      </c>
      <c r="H1245" s="159" t="s">
        <v>50</v>
      </c>
      <c r="I1245" s="181">
        <v>0</v>
      </c>
      <c r="J1245" s="15"/>
    </row>
    <row r="1246" spans="1:10" x14ac:dyDescent="0.25">
      <c r="A1246" s="65" t="str">
        <f t="shared" si="19"/>
        <v>Cohort 201642705Den HaagMan23 tot 65 jaarEritreaBijstandsuitkering</v>
      </c>
      <c r="B1246" s="159" t="s">
        <v>17</v>
      </c>
      <c r="C1246" s="166">
        <v>42705</v>
      </c>
      <c r="D1246" s="159" t="s">
        <v>7</v>
      </c>
      <c r="E1246" s="159" t="s">
        <v>28</v>
      </c>
      <c r="F1246" s="159" t="s">
        <v>54</v>
      </c>
      <c r="G1246" s="159" t="s">
        <v>24</v>
      </c>
      <c r="H1246" s="159" t="s">
        <v>51</v>
      </c>
      <c r="I1246" s="181">
        <v>140</v>
      </c>
      <c r="J1246" s="15"/>
    </row>
    <row r="1247" spans="1:10" x14ac:dyDescent="0.25">
      <c r="A1247" s="65" t="str">
        <f t="shared" si="19"/>
        <v>Cohort 201642705Den HaagMan23 tot 65 jaarEritreaGeen inkomen, schoolgaand of overig</v>
      </c>
      <c r="B1247" s="159" t="s">
        <v>17</v>
      </c>
      <c r="C1247" s="166">
        <v>42705</v>
      </c>
      <c r="D1247" s="159" t="s">
        <v>7</v>
      </c>
      <c r="E1247" s="159" t="s">
        <v>28</v>
      </c>
      <c r="F1247" s="159" t="s">
        <v>54</v>
      </c>
      <c r="G1247" s="159" t="s">
        <v>24</v>
      </c>
      <c r="H1247" s="159" t="s">
        <v>52</v>
      </c>
      <c r="I1247" s="181">
        <v>0</v>
      </c>
      <c r="J1247" s="15"/>
    </row>
    <row r="1248" spans="1:10" x14ac:dyDescent="0.25">
      <c r="A1248" s="65" t="str">
        <f t="shared" si="19"/>
        <v>Cohort 201642705Den HaagMan23 tot 65 jaarOverigTotaal</v>
      </c>
      <c r="B1248" s="159" t="s">
        <v>17</v>
      </c>
      <c r="C1248" s="166">
        <v>42705</v>
      </c>
      <c r="D1248" s="159" t="s">
        <v>7</v>
      </c>
      <c r="E1248" s="159" t="s">
        <v>28</v>
      </c>
      <c r="F1248" s="159" t="s">
        <v>54</v>
      </c>
      <c r="G1248" s="159" t="s">
        <v>25</v>
      </c>
      <c r="H1248" s="159" t="s">
        <v>8</v>
      </c>
      <c r="I1248" s="181">
        <v>55</v>
      </c>
      <c r="J1248" s="15"/>
    </row>
    <row r="1249" spans="1:10" x14ac:dyDescent="0.25">
      <c r="A1249" s="65" t="str">
        <f t="shared" si="19"/>
        <v>Cohort 201642705Den HaagMan23 tot 65 jaarOverigWerknemer of zelfstandige</v>
      </c>
      <c r="B1249" s="159" t="s">
        <v>17</v>
      </c>
      <c r="C1249" s="166">
        <v>42705</v>
      </c>
      <c r="D1249" s="159" t="s">
        <v>7</v>
      </c>
      <c r="E1249" s="159" t="s">
        <v>28</v>
      </c>
      <c r="F1249" s="159" t="s">
        <v>54</v>
      </c>
      <c r="G1249" s="159" t="s">
        <v>25</v>
      </c>
      <c r="H1249" s="159" t="s">
        <v>50</v>
      </c>
      <c r="I1249" s="181">
        <v>5</v>
      </c>
      <c r="J1249" s="15"/>
    </row>
    <row r="1250" spans="1:10" x14ac:dyDescent="0.25">
      <c r="A1250" s="65" t="str">
        <f t="shared" si="19"/>
        <v>Cohort 201642705Den HaagMan23 tot 65 jaarOverigBijstandsuitkering</v>
      </c>
      <c r="B1250" s="159" t="s">
        <v>17</v>
      </c>
      <c r="C1250" s="166">
        <v>42705</v>
      </c>
      <c r="D1250" s="159" t="s">
        <v>7</v>
      </c>
      <c r="E1250" s="159" t="s">
        <v>28</v>
      </c>
      <c r="F1250" s="159" t="s">
        <v>54</v>
      </c>
      <c r="G1250" s="159" t="s">
        <v>25</v>
      </c>
      <c r="H1250" s="159" t="s">
        <v>51</v>
      </c>
      <c r="I1250" s="181">
        <v>50</v>
      </c>
      <c r="J1250" s="15"/>
    </row>
    <row r="1251" spans="1:10" x14ac:dyDescent="0.25">
      <c r="A1251" s="65" t="str">
        <f t="shared" si="19"/>
        <v>Cohort 201642705Den HaagMan23 tot 65 jaarOverigGeen inkomen, schoolgaand of overig</v>
      </c>
      <c r="B1251" s="159" t="s">
        <v>17</v>
      </c>
      <c r="C1251" s="166">
        <v>42705</v>
      </c>
      <c r="D1251" s="159" t="s">
        <v>7</v>
      </c>
      <c r="E1251" s="159" t="s">
        <v>28</v>
      </c>
      <c r="F1251" s="159" t="s">
        <v>54</v>
      </c>
      <c r="G1251" s="159" t="s">
        <v>25</v>
      </c>
      <c r="H1251" s="159" t="s">
        <v>52</v>
      </c>
      <c r="I1251" s="181">
        <v>0</v>
      </c>
      <c r="J1251" s="15"/>
    </row>
    <row r="1252" spans="1:10" x14ac:dyDescent="0.25">
      <c r="A1252" s="65" t="str">
        <f t="shared" si="19"/>
        <v>Cohort 201642705Den HaagVrouwTotaalTotaalTotaal</v>
      </c>
      <c r="B1252" s="159" t="s">
        <v>17</v>
      </c>
      <c r="C1252" s="166">
        <v>42705</v>
      </c>
      <c r="D1252" s="159" t="s">
        <v>7</v>
      </c>
      <c r="E1252" s="159" t="s">
        <v>29</v>
      </c>
      <c r="F1252" s="159" t="s">
        <v>8</v>
      </c>
      <c r="G1252" s="159" t="s">
        <v>8</v>
      </c>
      <c r="H1252" s="159" t="s">
        <v>8</v>
      </c>
      <c r="I1252" s="181">
        <v>280</v>
      </c>
      <c r="J1252" s="15"/>
    </row>
    <row r="1253" spans="1:10" x14ac:dyDescent="0.25">
      <c r="A1253" s="65" t="str">
        <f t="shared" si="19"/>
        <v>Cohort 201642705Den HaagVrouwTotaalTotaalWerknemer of zelfstandige</v>
      </c>
      <c r="B1253" s="159" t="s">
        <v>17</v>
      </c>
      <c r="C1253" s="166">
        <v>42705</v>
      </c>
      <c r="D1253" s="159" t="s">
        <v>7</v>
      </c>
      <c r="E1253" s="159" t="s">
        <v>29</v>
      </c>
      <c r="F1253" s="159" t="s">
        <v>8</v>
      </c>
      <c r="G1253" s="159" t="s">
        <v>8</v>
      </c>
      <c r="H1253" s="159" t="s">
        <v>50</v>
      </c>
      <c r="I1253" s="181">
        <v>0</v>
      </c>
      <c r="J1253" s="15"/>
    </row>
    <row r="1254" spans="1:10" x14ac:dyDescent="0.25">
      <c r="A1254" s="65" t="str">
        <f t="shared" si="19"/>
        <v>Cohort 201642705Den HaagVrouwTotaalTotaalBijstandsuitkering</v>
      </c>
      <c r="B1254" s="159" t="s">
        <v>17</v>
      </c>
      <c r="C1254" s="166">
        <v>42705</v>
      </c>
      <c r="D1254" s="159" t="s">
        <v>7</v>
      </c>
      <c r="E1254" s="159" t="s">
        <v>29</v>
      </c>
      <c r="F1254" s="159" t="s">
        <v>8</v>
      </c>
      <c r="G1254" s="159" t="s">
        <v>8</v>
      </c>
      <c r="H1254" s="159" t="s">
        <v>51</v>
      </c>
      <c r="I1254" s="181">
        <v>270</v>
      </c>
      <c r="J1254" s="15"/>
    </row>
    <row r="1255" spans="1:10" x14ac:dyDescent="0.25">
      <c r="A1255" s="65" t="str">
        <f t="shared" si="19"/>
        <v>Cohort 201642705Den HaagVrouwTotaalTotaalGeen inkomen, schoolgaand of overig</v>
      </c>
      <c r="B1255" s="159" t="s">
        <v>17</v>
      </c>
      <c r="C1255" s="166">
        <v>42705</v>
      </c>
      <c r="D1255" s="159" t="s">
        <v>7</v>
      </c>
      <c r="E1255" s="159" t="s">
        <v>29</v>
      </c>
      <c r="F1255" s="159" t="s">
        <v>8</v>
      </c>
      <c r="G1255" s="159" t="s">
        <v>8</v>
      </c>
      <c r="H1255" s="159" t="s">
        <v>52</v>
      </c>
      <c r="I1255" s="181">
        <v>5</v>
      </c>
      <c r="J1255" s="15"/>
    </row>
    <row r="1256" spans="1:10" x14ac:dyDescent="0.25">
      <c r="A1256" s="65" t="str">
        <f t="shared" si="19"/>
        <v>Cohort 201642705Den HaagVrouwTotaalSyriëTotaal</v>
      </c>
      <c r="B1256" s="159" t="s">
        <v>17</v>
      </c>
      <c r="C1256" s="166">
        <v>42705</v>
      </c>
      <c r="D1256" s="159" t="s">
        <v>7</v>
      </c>
      <c r="E1256" s="159" t="s">
        <v>29</v>
      </c>
      <c r="F1256" s="159" t="s">
        <v>8</v>
      </c>
      <c r="G1256" s="159" t="s">
        <v>23</v>
      </c>
      <c r="H1256" s="159" t="s">
        <v>8</v>
      </c>
      <c r="I1256" s="181">
        <v>115</v>
      </c>
      <c r="J1256" s="15"/>
    </row>
    <row r="1257" spans="1:10" x14ac:dyDescent="0.25">
      <c r="A1257" s="65" t="str">
        <f t="shared" si="19"/>
        <v>Cohort 201642705Den HaagVrouwTotaalSyriëWerknemer of zelfstandige</v>
      </c>
      <c r="B1257" s="159" t="s">
        <v>17</v>
      </c>
      <c r="C1257" s="166">
        <v>42705</v>
      </c>
      <c r="D1257" s="159" t="s">
        <v>7</v>
      </c>
      <c r="E1257" s="159" t="s">
        <v>29</v>
      </c>
      <c r="F1257" s="159" t="s">
        <v>8</v>
      </c>
      <c r="G1257" s="159" t="s">
        <v>23</v>
      </c>
      <c r="H1257" s="159" t="s">
        <v>50</v>
      </c>
      <c r="I1257" s="181">
        <v>0</v>
      </c>
      <c r="J1257" s="15"/>
    </row>
    <row r="1258" spans="1:10" x14ac:dyDescent="0.25">
      <c r="A1258" s="65" t="str">
        <f t="shared" si="19"/>
        <v>Cohort 201642705Den HaagVrouwTotaalSyriëBijstandsuitkering</v>
      </c>
      <c r="B1258" s="159" t="s">
        <v>17</v>
      </c>
      <c r="C1258" s="166">
        <v>42705</v>
      </c>
      <c r="D1258" s="159" t="s">
        <v>7</v>
      </c>
      <c r="E1258" s="159" t="s">
        <v>29</v>
      </c>
      <c r="F1258" s="159" t="s">
        <v>8</v>
      </c>
      <c r="G1258" s="159" t="s">
        <v>23</v>
      </c>
      <c r="H1258" s="159" t="s">
        <v>51</v>
      </c>
      <c r="I1258" s="181">
        <v>110</v>
      </c>
      <c r="J1258" s="15"/>
    </row>
    <row r="1259" spans="1:10" x14ac:dyDescent="0.25">
      <c r="A1259" s="65" t="str">
        <f t="shared" si="19"/>
        <v>Cohort 201642705Den HaagVrouwTotaalSyriëGeen inkomen, schoolgaand of overig</v>
      </c>
      <c r="B1259" s="159" t="s">
        <v>17</v>
      </c>
      <c r="C1259" s="166">
        <v>42705</v>
      </c>
      <c r="D1259" s="159" t="s">
        <v>7</v>
      </c>
      <c r="E1259" s="159" t="s">
        <v>29</v>
      </c>
      <c r="F1259" s="159" t="s">
        <v>8</v>
      </c>
      <c r="G1259" s="159" t="s">
        <v>23</v>
      </c>
      <c r="H1259" s="159" t="s">
        <v>52</v>
      </c>
      <c r="I1259" s="181">
        <v>0</v>
      </c>
      <c r="J1259" s="15"/>
    </row>
    <row r="1260" spans="1:10" x14ac:dyDescent="0.25">
      <c r="A1260" s="65" t="str">
        <f t="shared" si="19"/>
        <v>Cohort 201642705Den HaagVrouwTotaalEritreaTotaal</v>
      </c>
      <c r="B1260" s="159" t="s">
        <v>17</v>
      </c>
      <c r="C1260" s="166">
        <v>42705</v>
      </c>
      <c r="D1260" s="159" t="s">
        <v>7</v>
      </c>
      <c r="E1260" s="159" t="s">
        <v>29</v>
      </c>
      <c r="F1260" s="159" t="s">
        <v>8</v>
      </c>
      <c r="G1260" s="159" t="s">
        <v>24</v>
      </c>
      <c r="H1260" s="159" t="s">
        <v>8</v>
      </c>
      <c r="I1260" s="181">
        <v>115</v>
      </c>
      <c r="J1260" s="15"/>
    </row>
    <row r="1261" spans="1:10" x14ac:dyDescent="0.25">
      <c r="A1261" s="65" t="str">
        <f t="shared" si="19"/>
        <v>Cohort 201642705Den HaagVrouwTotaalEritreaWerknemer of zelfstandige</v>
      </c>
      <c r="B1261" s="159" t="s">
        <v>17</v>
      </c>
      <c r="C1261" s="166">
        <v>42705</v>
      </c>
      <c r="D1261" s="159" t="s">
        <v>7</v>
      </c>
      <c r="E1261" s="159" t="s">
        <v>29</v>
      </c>
      <c r="F1261" s="159" t="s">
        <v>8</v>
      </c>
      <c r="G1261" s="159" t="s">
        <v>24</v>
      </c>
      <c r="H1261" s="159" t="s">
        <v>50</v>
      </c>
      <c r="I1261" s="181">
        <v>0</v>
      </c>
      <c r="J1261" s="15"/>
    </row>
    <row r="1262" spans="1:10" x14ac:dyDescent="0.25">
      <c r="A1262" s="65" t="str">
        <f t="shared" si="19"/>
        <v>Cohort 201642705Den HaagVrouwTotaalEritreaBijstandsuitkering</v>
      </c>
      <c r="B1262" s="159" t="s">
        <v>17</v>
      </c>
      <c r="C1262" s="166">
        <v>42705</v>
      </c>
      <c r="D1262" s="159" t="s">
        <v>7</v>
      </c>
      <c r="E1262" s="159" t="s">
        <v>29</v>
      </c>
      <c r="F1262" s="159" t="s">
        <v>8</v>
      </c>
      <c r="G1262" s="159" t="s">
        <v>24</v>
      </c>
      <c r="H1262" s="159" t="s">
        <v>51</v>
      </c>
      <c r="I1262" s="181">
        <v>115</v>
      </c>
      <c r="J1262" s="15"/>
    </row>
    <row r="1263" spans="1:10" x14ac:dyDescent="0.25">
      <c r="A1263" s="65" t="str">
        <f t="shared" si="19"/>
        <v>Cohort 201642705Den HaagVrouwTotaalEritreaGeen inkomen, schoolgaand of overig</v>
      </c>
      <c r="B1263" s="159" t="s">
        <v>17</v>
      </c>
      <c r="C1263" s="166">
        <v>42705</v>
      </c>
      <c r="D1263" s="159" t="s">
        <v>7</v>
      </c>
      <c r="E1263" s="159" t="s">
        <v>29</v>
      </c>
      <c r="F1263" s="159" t="s">
        <v>8</v>
      </c>
      <c r="G1263" s="159" t="s">
        <v>24</v>
      </c>
      <c r="H1263" s="159" t="s">
        <v>52</v>
      </c>
      <c r="I1263" s="181">
        <v>0</v>
      </c>
      <c r="J1263" s="15"/>
    </row>
    <row r="1264" spans="1:10" x14ac:dyDescent="0.25">
      <c r="A1264" s="65" t="str">
        <f t="shared" si="19"/>
        <v>Cohort 201642705Den HaagVrouwTotaalOverigTotaal</v>
      </c>
      <c r="B1264" s="159" t="s">
        <v>17</v>
      </c>
      <c r="C1264" s="166">
        <v>42705</v>
      </c>
      <c r="D1264" s="159" t="s">
        <v>7</v>
      </c>
      <c r="E1264" s="159" t="s">
        <v>29</v>
      </c>
      <c r="F1264" s="159" t="s">
        <v>8</v>
      </c>
      <c r="G1264" s="159" t="s">
        <v>25</v>
      </c>
      <c r="H1264" s="159" t="s">
        <v>8</v>
      </c>
      <c r="I1264" s="181">
        <v>45</v>
      </c>
      <c r="J1264" s="15"/>
    </row>
    <row r="1265" spans="1:10" x14ac:dyDescent="0.25">
      <c r="A1265" s="65" t="str">
        <f t="shared" si="19"/>
        <v>Cohort 201642705Den HaagVrouwTotaalOverigWerknemer of zelfstandige</v>
      </c>
      <c r="B1265" s="159" t="s">
        <v>17</v>
      </c>
      <c r="C1265" s="166">
        <v>42705</v>
      </c>
      <c r="D1265" s="159" t="s">
        <v>7</v>
      </c>
      <c r="E1265" s="159" t="s">
        <v>29</v>
      </c>
      <c r="F1265" s="159" t="s">
        <v>8</v>
      </c>
      <c r="G1265" s="159" t="s">
        <v>25</v>
      </c>
      <c r="H1265" s="159" t="s">
        <v>50</v>
      </c>
      <c r="I1265" s="181">
        <v>0</v>
      </c>
      <c r="J1265" s="15"/>
    </row>
    <row r="1266" spans="1:10" x14ac:dyDescent="0.25">
      <c r="A1266" s="65" t="str">
        <f t="shared" si="19"/>
        <v>Cohort 201642705Den HaagVrouwTotaalOverigBijstandsuitkering</v>
      </c>
      <c r="B1266" s="159" t="s">
        <v>17</v>
      </c>
      <c r="C1266" s="166">
        <v>42705</v>
      </c>
      <c r="D1266" s="159" t="s">
        <v>7</v>
      </c>
      <c r="E1266" s="159" t="s">
        <v>29</v>
      </c>
      <c r="F1266" s="159" t="s">
        <v>8</v>
      </c>
      <c r="G1266" s="159" t="s">
        <v>25</v>
      </c>
      <c r="H1266" s="159" t="s">
        <v>51</v>
      </c>
      <c r="I1266" s="181">
        <v>40</v>
      </c>
      <c r="J1266" s="15"/>
    </row>
    <row r="1267" spans="1:10" x14ac:dyDescent="0.25">
      <c r="A1267" s="65" t="str">
        <f t="shared" si="19"/>
        <v>Cohort 201642705Den HaagVrouwTotaalOverigGeen inkomen, schoolgaand of overig</v>
      </c>
      <c r="B1267" s="159" t="s">
        <v>17</v>
      </c>
      <c r="C1267" s="166">
        <v>42705</v>
      </c>
      <c r="D1267" s="159" t="s">
        <v>7</v>
      </c>
      <c r="E1267" s="159" t="s">
        <v>29</v>
      </c>
      <c r="F1267" s="159" t="s">
        <v>8</v>
      </c>
      <c r="G1267" s="159" t="s">
        <v>25</v>
      </c>
      <c r="H1267" s="159" t="s">
        <v>52</v>
      </c>
      <c r="I1267" s="181">
        <v>5</v>
      </c>
      <c r="J1267" s="15"/>
    </row>
    <row r="1268" spans="1:10" x14ac:dyDescent="0.25">
      <c r="A1268" s="65" t="str">
        <f t="shared" si="19"/>
        <v>Cohort 201642705Den HaagVrouw18 tot 23 jaarTotaalTotaal</v>
      </c>
      <c r="B1268" s="159" t="s">
        <v>17</v>
      </c>
      <c r="C1268" s="166">
        <v>42705</v>
      </c>
      <c r="D1268" s="159" t="s">
        <v>7</v>
      </c>
      <c r="E1268" s="159" t="s">
        <v>29</v>
      </c>
      <c r="F1268" s="159" t="s">
        <v>53</v>
      </c>
      <c r="G1268" s="159" t="s">
        <v>8</v>
      </c>
      <c r="H1268" s="159" t="s">
        <v>8</v>
      </c>
      <c r="I1268" s="181">
        <v>50</v>
      </c>
      <c r="J1268" s="15"/>
    </row>
    <row r="1269" spans="1:10" x14ac:dyDescent="0.25">
      <c r="A1269" s="65" t="str">
        <f t="shared" si="19"/>
        <v>Cohort 201642705Den HaagVrouw18 tot 23 jaarTotaalWerknemer of zelfstandige</v>
      </c>
      <c r="B1269" s="159" t="s">
        <v>17</v>
      </c>
      <c r="C1269" s="166">
        <v>42705</v>
      </c>
      <c r="D1269" s="159" t="s">
        <v>7</v>
      </c>
      <c r="E1269" s="159" t="s">
        <v>29</v>
      </c>
      <c r="F1269" s="159" t="s">
        <v>53</v>
      </c>
      <c r="G1269" s="159" t="s">
        <v>8</v>
      </c>
      <c r="H1269" s="159" t="s">
        <v>50</v>
      </c>
      <c r="I1269" s="181">
        <v>0</v>
      </c>
      <c r="J1269" s="15"/>
    </row>
    <row r="1270" spans="1:10" x14ac:dyDescent="0.25">
      <c r="A1270" s="65" t="str">
        <f t="shared" si="19"/>
        <v>Cohort 201642705Den HaagVrouw18 tot 23 jaarTotaalBijstandsuitkering</v>
      </c>
      <c r="B1270" s="159" t="s">
        <v>17</v>
      </c>
      <c r="C1270" s="166">
        <v>42705</v>
      </c>
      <c r="D1270" s="159" t="s">
        <v>7</v>
      </c>
      <c r="E1270" s="159" t="s">
        <v>29</v>
      </c>
      <c r="F1270" s="159" t="s">
        <v>53</v>
      </c>
      <c r="G1270" s="159" t="s">
        <v>8</v>
      </c>
      <c r="H1270" s="159" t="s">
        <v>51</v>
      </c>
      <c r="I1270" s="181">
        <v>45</v>
      </c>
      <c r="J1270" s="15"/>
    </row>
    <row r="1271" spans="1:10" x14ac:dyDescent="0.25">
      <c r="A1271" s="65" t="str">
        <f t="shared" si="19"/>
        <v>Cohort 201642705Den HaagVrouw18 tot 23 jaarTotaalGeen inkomen, schoolgaand of overig</v>
      </c>
      <c r="B1271" s="159" t="s">
        <v>17</v>
      </c>
      <c r="C1271" s="166">
        <v>42705</v>
      </c>
      <c r="D1271" s="159" t="s">
        <v>7</v>
      </c>
      <c r="E1271" s="159" t="s">
        <v>29</v>
      </c>
      <c r="F1271" s="159" t="s">
        <v>53</v>
      </c>
      <c r="G1271" s="159" t="s">
        <v>8</v>
      </c>
      <c r="H1271" s="159" t="s">
        <v>52</v>
      </c>
      <c r="I1271" s="181">
        <v>5</v>
      </c>
      <c r="J1271" s="15"/>
    </row>
    <row r="1272" spans="1:10" x14ac:dyDescent="0.25">
      <c r="A1272" s="65" t="str">
        <f t="shared" si="19"/>
        <v>Cohort 201642705Den HaagVrouw18 tot 23 jaarSyriëTotaal</v>
      </c>
      <c r="B1272" s="159" t="s">
        <v>17</v>
      </c>
      <c r="C1272" s="166">
        <v>42705</v>
      </c>
      <c r="D1272" s="159" t="s">
        <v>7</v>
      </c>
      <c r="E1272" s="159" t="s">
        <v>29</v>
      </c>
      <c r="F1272" s="159" t="s">
        <v>53</v>
      </c>
      <c r="G1272" s="159" t="s">
        <v>23</v>
      </c>
      <c r="H1272" s="159" t="s">
        <v>8</v>
      </c>
      <c r="I1272" s="181">
        <v>15</v>
      </c>
      <c r="J1272" s="15"/>
    </row>
    <row r="1273" spans="1:10" x14ac:dyDescent="0.25">
      <c r="A1273" s="65" t="str">
        <f t="shared" si="19"/>
        <v>Cohort 201642705Den HaagVrouw18 tot 23 jaarSyriëWerknemer of zelfstandige</v>
      </c>
      <c r="B1273" s="159" t="s">
        <v>17</v>
      </c>
      <c r="C1273" s="166">
        <v>42705</v>
      </c>
      <c r="D1273" s="159" t="s">
        <v>7</v>
      </c>
      <c r="E1273" s="159" t="s">
        <v>29</v>
      </c>
      <c r="F1273" s="159" t="s">
        <v>53</v>
      </c>
      <c r="G1273" s="159" t="s">
        <v>23</v>
      </c>
      <c r="H1273" s="159" t="s">
        <v>50</v>
      </c>
      <c r="I1273" s="181">
        <v>0</v>
      </c>
      <c r="J1273" s="15"/>
    </row>
    <row r="1274" spans="1:10" x14ac:dyDescent="0.25">
      <c r="A1274" s="65" t="str">
        <f t="shared" si="19"/>
        <v>Cohort 201642705Den HaagVrouw18 tot 23 jaarSyriëBijstandsuitkering</v>
      </c>
      <c r="B1274" s="159" t="s">
        <v>17</v>
      </c>
      <c r="C1274" s="166">
        <v>42705</v>
      </c>
      <c r="D1274" s="159" t="s">
        <v>7</v>
      </c>
      <c r="E1274" s="159" t="s">
        <v>29</v>
      </c>
      <c r="F1274" s="159" t="s">
        <v>53</v>
      </c>
      <c r="G1274" s="159" t="s">
        <v>23</v>
      </c>
      <c r="H1274" s="159" t="s">
        <v>51</v>
      </c>
      <c r="I1274" s="181">
        <v>15</v>
      </c>
      <c r="J1274" s="15"/>
    </row>
    <row r="1275" spans="1:10" x14ac:dyDescent="0.25">
      <c r="A1275" s="65" t="str">
        <f t="shared" si="19"/>
        <v>Cohort 201642705Den HaagVrouw18 tot 23 jaarSyriëGeen inkomen, schoolgaand of overig</v>
      </c>
      <c r="B1275" s="159" t="s">
        <v>17</v>
      </c>
      <c r="C1275" s="166">
        <v>42705</v>
      </c>
      <c r="D1275" s="159" t="s">
        <v>7</v>
      </c>
      <c r="E1275" s="159" t="s">
        <v>29</v>
      </c>
      <c r="F1275" s="159" t="s">
        <v>53</v>
      </c>
      <c r="G1275" s="159" t="s">
        <v>23</v>
      </c>
      <c r="H1275" s="159" t="s">
        <v>52</v>
      </c>
      <c r="I1275" s="181">
        <v>0</v>
      </c>
      <c r="J1275" s="15"/>
    </row>
    <row r="1276" spans="1:10" x14ac:dyDescent="0.25">
      <c r="A1276" s="65" t="str">
        <f t="shared" si="19"/>
        <v>Cohort 201642705Den HaagVrouw18 tot 23 jaarEritreaTotaal</v>
      </c>
      <c r="B1276" s="159" t="s">
        <v>17</v>
      </c>
      <c r="C1276" s="166">
        <v>42705</v>
      </c>
      <c r="D1276" s="159" t="s">
        <v>7</v>
      </c>
      <c r="E1276" s="159" t="s">
        <v>29</v>
      </c>
      <c r="F1276" s="159" t="s">
        <v>53</v>
      </c>
      <c r="G1276" s="159" t="s">
        <v>24</v>
      </c>
      <c r="H1276" s="159" t="s">
        <v>8</v>
      </c>
      <c r="I1276" s="181">
        <v>25</v>
      </c>
      <c r="J1276" s="15"/>
    </row>
    <row r="1277" spans="1:10" x14ac:dyDescent="0.25">
      <c r="A1277" s="65" t="str">
        <f t="shared" si="19"/>
        <v>Cohort 201642705Den HaagVrouw18 tot 23 jaarEritreaWerknemer of zelfstandige</v>
      </c>
      <c r="B1277" s="159" t="s">
        <v>17</v>
      </c>
      <c r="C1277" s="166">
        <v>42705</v>
      </c>
      <c r="D1277" s="159" t="s">
        <v>7</v>
      </c>
      <c r="E1277" s="159" t="s">
        <v>29</v>
      </c>
      <c r="F1277" s="159" t="s">
        <v>53</v>
      </c>
      <c r="G1277" s="159" t="s">
        <v>24</v>
      </c>
      <c r="H1277" s="159" t="s">
        <v>50</v>
      </c>
      <c r="I1277" s="181">
        <v>0</v>
      </c>
      <c r="J1277" s="15"/>
    </row>
    <row r="1278" spans="1:10" x14ac:dyDescent="0.25">
      <c r="A1278" s="65" t="str">
        <f t="shared" si="19"/>
        <v>Cohort 201642705Den HaagVrouw18 tot 23 jaarEritreaBijstandsuitkering</v>
      </c>
      <c r="B1278" s="159" t="s">
        <v>17</v>
      </c>
      <c r="C1278" s="166">
        <v>42705</v>
      </c>
      <c r="D1278" s="159" t="s">
        <v>7</v>
      </c>
      <c r="E1278" s="159" t="s">
        <v>29</v>
      </c>
      <c r="F1278" s="159" t="s">
        <v>53</v>
      </c>
      <c r="G1278" s="159" t="s">
        <v>24</v>
      </c>
      <c r="H1278" s="159" t="s">
        <v>51</v>
      </c>
      <c r="I1278" s="181">
        <v>25</v>
      </c>
      <c r="J1278" s="15"/>
    </row>
    <row r="1279" spans="1:10" x14ac:dyDescent="0.25">
      <c r="A1279" s="65" t="str">
        <f t="shared" si="19"/>
        <v>Cohort 201642705Den HaagVrouw18 tot 23 jaarEritreaGeen inkomen, schoolgaand of overig</v>
      </c>
      <c r="B1279" s="159" t="s">
        <v>17</v>
      </c>
      <c r="C1279" s="166">
        <v>42705</v>
      </c>
      <c r="D1279" s="159" t="s">
        <v>7</v>
      </c>
      <c r="E1279" s="159" t="s">
        <v>29</v>
      </c>
      <c r="F1279" s="159" t="s">
        <v>53</v>
      </c>
      <c r="G1279" s="159" t="s">
        <v>24</v>
      </c>
      <c r="H1279" s="159" t="s">
        <v>52</v>
      </c>
      <c r="I1279" s="181">
        <v>0</v>
      </c>
      <c r="J1279" s="15"/>
    </row>
    <row r="1280" spans="1:10" x14ac:dyDescent="0.25">
      <c r="A1280" s="65" t="str">
        <f t="shared" si="19"/>
        <v>Cohort 201642705Den HaagVrouw18 tot 23 jaarOverigTotaal</v>
      </c>
      <c r="B1280" s="159" t="s">
        <v>17</v>
      </c>
      <c r="C1280" s="166">
        <v>42705</v>
      </c>
      <c r="D1280" s="159" t="s">
        <v>7</v>
      </c>
      <c r="E1280" s="159" t="s">
        <v>29</v>
      </c>
      <c r="F1280" s="159" t="s">
        <v>53</v>
      </c>
      <c r="G1280" s="159" t="s">
        <v>25</v>
      </c>
      <c r="H1280" s="159" t="s">
        <v>8</v>
      </c>
      <c r="I1280" s="181">
        <v>10</v>
      </c>
      <c r="J1280" s="15"/>
    </row>
    <row r="1281" spans="1:10" x14ac:dyDescent="0.25">
      <c r="A1281" s="65" t="str">
        <f t="shared" si="19"/>
        <v>Cohort 201642705Den HaagVrouw18 tot 23 jaarOverigWerknemer of zelfstandige</v>
      </c>
      <c r="B1281" s="159" t="s">
        <v>17</v>
      </c>
      <c r="C1281" s="166">
        <v>42705</v>
      </c>
      <c r="D1281" s="159" t="s">
        <v>7</v>
      </c>
      <c r="E1281" s="159" t="s">
        <v>29</v>
      </c>
      <c r="F1281" s="159" t="s">
        <v>53</v>
      </c>
      <c r="G1281" s="159" t="s">
        <v>25</v>
      </c>
      <c r="H1281" s="159" t="s">
        <v>50</v>
      </c>
      <c r="I1281" s="181">
        <v>0</v>
      </c>
      <c r="J1281" s="15"/>
    </row>
    <row r="1282" spans="1:10" x14ac:dyDescent="0.25">
      <c r="A1282" s="65" t="str">
        <f t="shared" si="19"/>
        <v>Cohort 201642705Den HaagVrouw18 tot 23 jaarOverigBijstandsuitkering</v>
      </c>
      <c r="B1282" s="159" t="s">
        <v>17</v>
      </c>
      <c r="C1282" s="166">
        <v>42705</v>
      </c>
      <c r="D1282" s="159" t="s">
        <v>7</v>
      </c>
      <c r="E1282" s="159" t="s">
        <v>29</v>
      </c>
      <c r="F1282" s="159" t="s">
        <v>53</v>
      </c>
      <c r="G1282" s="159" t="s">
        <v>25</v>
      </c>
      <c r="H1282" s="159" t="s">
        <v>51</v>
      </c>
      <c r="I1282" s="181">
        <v>5</v>
      </c>
      <c r="J1282" s="15"/>
    </row>
    <row r="1283" spans="1:10" x14ac:dyDescent="0.25">
      <c r="A1283" s="65" t="str">
        <f t="shared" si="19"/>
        <v>Cohort 201642705Den HaagVrouw18 tot 23 jaarOverigGeen inkomen, schoolgaand of overig</v>
      </c>
      <c r="B1283" s="159" t="s">
        <v>17</v>
      </c>
      <c r="C1283" s="166">
        <v>42705</v>
      </c>
      <c r="D1283" s="159" t="s">
        <v>7</v>
      </c>
      <c r="E1283" s="159" t="s">
        <v>29</v>
      </c>
      <c r="F1283" s="159" t="s">
        <v>53</v>
      </c>
      <c r="G1283" s="159" t="s">
        <v>25</v>
      </c>
      <c r="H1283" s="159" t="s">
        <v>52</v>
      </c>
      <c r="I1283" s="181">
        <v>0</v>
      </c>
      <c r="J1283" s="15"/>
    </row>
    <row r="1284" spans="1:10" x14ac:dyDescent="0.25">
      <c r="A1284" s="65" t="str">
        <f t="shared" si="19"/>
        <v>Cohort 201642705Den HaagVrouw23 tot 65 jaarTotaalTotaal</v>
      </c>
      <c r="B1284" s="159" t="s">
        <v>17</v>
      </c>
      <c r="C1284" s="166">
        <v>42705</v>
      </c>
      <c r="D1284" s="159" t="s">
        <v>7</v>
      </c>
      <c r="E1284" s="159" t="s">
        <v>29</v>
      </c>
      <c r="F1284" s="159" t="s">
        <v>54</v>
      </c>
      <c r="G1284" s="159" t="s">
        <v>8</v>
      </c>
      <c r="H1284" s="159" t="s">
        <v>8</v>
      </c>
      <c r="I1284" s="181">
        <v>230</v>
      </c>
      <c r="J1284" s="15"/>
    </row>
    <row r="1285" spans="1:10" x14ac:dyDescent="0.25">
      <c r="A1285" s="65" t="str">
        <f t="shared" ref="A1285:A1348" si="20">B1285&amp;C1285&amp;D1285&amp;E1285&amp;F1285&amp;G1285&amp;H1285</f>
        <v>Cohort 201642705Den HaagVrouw23 tot 65 jaarTotaalWerknemer of zelfstandige</v>
      </c>
      <c r="B1285" s="159" t="s">
        <v>17</v>
      </c>
      <c r="C1285" s="166">
        <v>42705</v>
      </c>
      <c r="D1285" s="159" t="s">
        <v>7</v>
      </c>
      <c r="E1285" s="159" t="s">
        <v>29</v>
      </c>
      <c r="F1285" s="159" t="s">
        <v>54</v>
      </c>
      <c r="G1285" s="159" t="s">
        <v>8</v>
      </c>
      <c r="H1285" s="159" t="s">
        <v>50</v>
      </c>
      <c r="I1285" s="181">
        <v>0</v>
      </c>
      <c r="J1285" s="15"/>
    </row>
    <row r="1286" spans="1:10" x14ac:dyDescent="0.25">
      <c r="A1286" s="65" t="str">
        <f t="shared" si="20"/>
        <v>Cohort 201642705Den HaagVrouw23 tot 65 jaarTotaalBijstandsuitkering</v>
      </c>
      <c r="B1286" s="159" t="s">
        <v>17</v>
      </c>
      <c r="C1286" s="166">
        <v>42705</v>
      </c>
      <c r="D1286" s="159" t="s">
        <v>7</v>
      </c>
      <c r="E1286" s="159" t="s">
        <v>29</v>
      </c>
      <c r="F1286" s="159" t="s">
        <v>54</v>
      </c>
      <c r="G1286" s="159" t="s">
        <v>8</v>
      </c>
      <c r="H1286" s="159" t="s">
        <v>51</v>
      </c>
      <c r="I1286" s="181">
        <v>225</v>
      </c>
      <c r="J1286" s="15"/>
    </row>
    <row r="1287" spans="1:10" x14ac:dyDescent="0.25">
      <c r="A1287" s="65" t="str">
        <f t="shared" si="20"/>
        <v>Cohort 201642705Den HaagVrouw23 tot 65 jaarTotaalGeen inkomen, schoolgaand of overig</v>
      </c>
      <c r="B1287" s="159" t="s">
        <v>17</v>
      </c>
      <c r="C1287" s="166">
        <v>42705</v>
      </c>
      <c r="D1287" s="159" t="s">
        <v>7</v>
      </c>
      <c r="E1287" s="159" t="s">
        <v>29</v>
      </c>
      <c r="F1287" s="159" t="s">
        <v>54</v>
      </c>
      <c r="G1287" s="159" t="s">
        <v>8</v>
      </c>
      <c r="H1287" s="159" t="s">
        <v>52</v>
      </c>
      <c r="I1287" s="181">
        <v>5</v>
      </c>
      <c r="J1287" s="15"/>
    </row>
    <row r="1288" spans="1:10" x14ac:dyDescent="0.25">
      <c r="A1288" s="65" t="str">
        <f t="shared" si="20"/>
        <v>Cohort 201642705Den HaagVrouw23 tot 65 jaarSyriëTotaal</v>
      </c>
      <c r="B1288" s="159" t="s">
        <v>17</v>
      </c>
      <c r="C1288" s="166">
        <v>42705</v>
      </c>
      <c r="D1288" s="159" t="s">
        <v>7</v>
      </c>
      <c r="E1288" s="159" t="s">
        <v>29</v>
      </c>
      <c r="F1288" s="159" t="s">
        <v>54</v>
      </c>
      <c r="G1288" s="159" t="s">
        <v>23</v>
      </c>
      <c r="H1288" s="159" t="s">
        <v>8</v>
      </c>
      <c r="I1288" s="181">
        <v>100</v>
      </c>
      <c r="J1288" s="15"/>
    </row>
    <row r="1289" spans="1:10" x14ac:dyDescent="0.25">
      <c r="A1289" s="65" t="str">
        <f t="shared" si="20"/>
        <v>Cohort 201642705Den HaagVrouw23 tot 65 jaarSyriëWerknemer of zelfstandige</v>
      </c>
      <c r="B1289" s="159" t="s">
        <v>17</v>
      </c>
      <c r="C1289" s="166">
        <v>42705</v>
      </c>
      <c r="D1289" s="159" t="s">
        <v>7</v>
      </c>
      <c r="E1289" s="159" t="s">
        <v>29</v>
      </c>
      <c r="F1289" s="159" t="s">
        <v>54</v>
      </c>
      <c r="G1289" s="159" t="s">
        <v>23</v>
      </c>
      <c r="H1289" s="159" t="s">
        <v>50</v>
      </c>
      <c r="I1289" s="181">
        <v>0</v>
      </c>
      <c r="J1289" s="15"/>
    </row>
    <row r="1290" spans="1:10" x14ac:dyDescent="0.25">
      <c r="A1290" s="65" t="str">
        <f t="shared" si="20"/>
        <v>Cohort 201642705Den HaagVrouw23 tot 65 jaarSyriëBijstandsuitkering</v>
      </c>
      <c r="B1290" s="159" t="s">
        <v>17</v>
      </c>
      <c r="C1290" s="166">
        <v>42705</v>
      </c>
      <c r="D1290" s="159" t="s">
        <v>7</v>
      </c>
      <c r="E1290" s="159" t="s">
        <v>29</v>
      </c>
      <c r="F1290" s="159" t="s">
        <v>54</v>
      </c>
      <c r="G1290" s="159" t="s">
        <v>23</v>
      </c>
      <c r="H1290" s="159" t="s">
        <v>51</v>
      </c>
      <c r="I1290" s="181">
        <v>100</v>
      </c>
      <c r="J1290" s="15"/>
    </row>
    <row r="1291" spans="1:10" x14ac:dyDescent="0.25">
      <c r="A1291" s="65" t="str">
        <f t="shared" si="20"/>
        <v>Cohort 201642705Den HaagVrouw23 tot 65 jaarSyriëGeen inkomen, schoolgaand of overig</v>
      </c>
      <c r="B1291" s="159" t="s">
        <v>17</v>
      </c>
      <c r="C1291" s="166">
        <v>42705</v>
      </c>
      <c r="D1291" s="159" t="s">
        <v>7</v>
      </c>
      <c r="E1291" s="159" t="s">
        <v>29</v>
      </c>
      <c r="F1291" s="159" t="s">
        <v>54</v>
      </c>
      <c r="G1291" s="159" t="s">
        <v>23</v>
      </c>
      <c r="H1291" s="159" t="s">
        <v>52</v>
      </c>
      <c r="I1291" s="181">
        <v>0</v>
      </c>
      <c r="J1291" s="15"/>
    </row>
    <row r="1292" spans="1:10" x14ac:dyDescent="0.25">
      <c r="A1292" s="65" t="str">
        <f t="shared" si="20"/>
        <v>Cohort 201642705Den HaagVrouw23 tot 65 jaarEritreaTotaal</v>
      </c>
      <c r="B1292" s="159" t="s">
        <v>17</v>
      </c>
      <c r="C1292" s="166">
        <v>42705</v>
      </c>
      <c r="D1292" s="159" t="s">
        <v>7</v>
      </c>
      <c r="E1292" s="159" t="s">
        <v>29</v>
      </c>
      <c r="F1292" s="159" t="s">
        <v>54</v>
      </c>
      <c r="G1292" s="159" t="s">
        <v>24</v>
      </c>
      <c r="H1292" s="159" t="s">
        <v>8</v>
      </c>
      <c r="I1292" s="181">
        <v>90</v>
      </c>
      <c r="J1292" s="15"/>
    </row>
    <row r="1293" spans="1:10" x14ac:dyDescent="0.25">
      <c r="A1293" s="65" t="str">
        <f t="shared" si="20"/>
        <v>Cohort 201642705Den HaagVrouw23 tot 65 jaarEritreaWerknemer of zelfstandige</v>
      </c>
      <c r="B1293" s="159" t="s">
        <v>17</v>
      </c>
      <c r="C1293" s="166">
        <v>42705</v>
      </c>
      <c r="D1293" s="159" t="s">
        <v>7</v>
      </c>
      <c r="E1293" s="159" t="s">
        <v>29</v>
      </c>
      <c r="F1293" s="159" t="s">
        <v>54</v>
      </c>
      <c r="G1293" s="159" t="s">
        <v>24</v>
      </c>
      <c r="H1293" s="159" t="s">
        <v>50</v>
      </c>
      <c r="I1293" s="181">
        <v>0</v>
      </c>
      <c r="J1293" s="15"/>
    </row>
    <row r="1294" spans="1:10" x14ac:dyDescent="0.25">
      <c r="A1294" s="65" t="str">
        <f t="shared" si="20"/>
        <v>Cohort 201642705Den HaagVrouw23 tot 65 jaarEritreaBijstandsuitkering</v>
      </c>
      <c r="B1294" s="159" t="s">
        <v>17</v>
      </c>
      <c r="C1294" s="166">
        <v>42705</v>
      </c>
      <c r="D1294" s="159" t="s">
        <v>7</v>
      </c>
      <c r="E1294" s="159" t="s">
        <v>29</v>
      </c>
      <c r="F1294" s="159" t="s">
        <v>54</v>
      </c>
      <c r="G1294" s="159" t="s">
        <v>24</v>
      </c>
      <c r="H1294" s="159" t="s">
        <v>51</v>
      </c>
      <c r="I1294" s="181">
        <v>90</v>
      </c>
      <c r="J1294" s="15"/>
    </row>
    <row r="1295" spans="1:10" x14ac:dyDescent="0.25">
      <c r="A1295" s="65" t="str">
        <f t="shared" si="20"/>
        <v>Cohort 201642705Den HaagVrouw23 tot 65 jaarEritreaGeen inkomen, schoolgaand of overig</v>
      </c>
      <c r="B1295" s="159" t="s">
        <v>17</v>
      </c>
      <c r="C1295" s="166">
        <v>42705</v>
      </c>
      <c r="D1295" s="159" t="s">
        <v>7</v>
      </c>
      <c r="E1295" s="159" t="s">
        <v>29</v>
      </c>
      <c r="F1295" s="159" t="s">
        <v>54</v>
      </c>
      <c r="G1295" s="159" t="s">
        <v>24</v>
      </c>
      <c r="H1295" s="159" t="s">
        <v>52</v>
      </c>
      <c r="I1295" s="181">
        <v>0</v>
      </c>
      <c r="J1295" s="15"/>
    </row>
    <row r="1296" spans="1:10" x14ac:dyDescent="0.25">
      <c r="A1296" s="65" t="str">
        <f t="shared" si="20"/>
        <v>Cohort 201642705Den HaagVrouw23 tot 65 jaarOverigTotaal</v>
      </c>
      <c r="B1296" s="159" t="s">
        <v>17</v>
      </c>
      <c r="C1296" s="166">
        <v>42705</v>
      </c>
      <c r="D1296" s="159" t="s">
        <v>7</v>
      </c>
      <c r="E1296" s="159" t="s">
        <v>29</v>
      </c>
      <c r="F1296" s="159" t="s">
        <v>54</v>
      </c>
      <c r="G1296" s="159" t="s">
        <v>25</v>
      </c>
      <c r="H1296" s="159" t="s">
        <v>8</v>
      </c>
      <c r="I1296" s="181">
        <v>40</v>
      </c>
      <c r="J1296" s="15"/>
    </row>
    <row r="1297" spans="1:10" x14ac:dyDescent="0.25">
      <c r="A1297" s="65" t="str">
        <f t="shared" si="20"/>
        <v>Cohort 201642705Den HaagVrouw23 tot 65 jaarOverigWerknemer of zelfstandige</v>
      </c>
      <c r="B1297" s="159" t="s">
        <v>17</v>
      </c>
      <c r="C1297" s="166">
        <v>42705</v>
      </c>
      <c r="D1297" s="159" t="s">
        <v>7</v>
      </c>
      <c r="E1297" s="159" t="s">
        <v>29</v>
      </c>
      <c r="F1297" s="159" t="s">
        <v>54</v>
      </c>
      <c r="G1297" s="159" t="s">
        <v>25</v>
      </c>
      <c r="H1297" s="159" t="s">
        <v>50</v>
      </c>
      <c r="I1297" s="181">
        <v>0</v>
      </c>
      <c r="J1297" s="15"/>
    </row>
    <row r="1298" spans="1:10" x14ac:dyDescent="0.25">
      <c r="A1298" s="65" t="str">
        <f t="shared" si="20"/>
        <v>Cohort 201642705Den HaagVrouw23 tot 65 jaarOverigBijstandsuitkering</v>
      </c>
      <c r="B1298" s="159" t="s">
        <v>17</v>
      </c>
      <c r="C1298" s="166">
        <v>42705</v>
      </c>
      <c r="D1298" s="159" t="s">
        <v>7</v>
      </c>
      <c r="E1298" s="159" t="s">
        <v>29</v>
      </c>
      <c r="F1298" s="159" t="s">
        <v>54</v>
      </c>
      <c r="G1298" s="159" t="s">
        <v>25</v>
      </c>
      <c r="H1298" s="159" t="s">
        <v>51</v>
      </c>
      <c r="I1298" s="181">
        <v>35</v>
      </c>
      <c r="J1298" s="15"/>
    </row>
    <row r="1299" spans="1:10" x14ac:dyDescent="0.25">
      <c r="A1299" s="65" t="str">
        <f t="shared" si="20"/>
        <v>Cohort 201642705Den HaagVrouw23 tot 65 jaarOverigGeen inkomen, schoolgaand of overig</v>
      </c>
      <c r="B1299" s="159" t="s">
        <v>17</v>
      </c>
      <c r="C1299" s="166">
        <v>42705</v>
      </c>
      <c r="D1299" s="159" t="s">
        <v>7</v>
      </c>
      <c r="E1299" s="159" t="s">
        <v>29</v>
      </c>
      <c r="F1299" s="159" t="s">
        <v>54</v>
      </c>
      <c r="G1299" s="159" t="s">
        <v>25</v>
      </c>
      <c r="H1299" s="159" t="s">
        <v>52</v>
      </c>
      <c r="I1299" s="181">
        <v>0</v>
      </c>
      <c r="J1299" s="15"/>
    </row>
    <row r="1300" spans="1:10" x14ac:dyDescent="0.25">
      <c r="A1300" s="65" t="str">
        <f t="shared" si="20"/>
        <v>Cohort 201642705G4 (exclusief Den Haag)TotaalTotaalTotaalTotaal</v>
      </c>
      <c r="B1300" s="159" t="s">
        <v>17</v>
      </c>
      <c r="C1300" s="166">
        <v>42705</v>
      </c>
      <c r="D1300" s="159" t="s">
        <v>15</v>
      </c>
      <c r="E1300" s="159" t="s">
        <v>8</v>
      </c>
      <c r="F1300" s="159" t="s">
        <v>8</v>
      </c>
      <c r="G1300" s="159" t="s">
        <v>8</v>
      </c>
      <c r="H1300" s="159" t="s">
        <v>8</v>
      </c>
      <c r="I1300" s="181">
        <v>3010</v>
      </c>
      <c r="J1300" s="15"/>
    </row>
    <row r="1301" spans="1:10" x14ac:dyDescent="0.25">
      <c r="A1301" s="65" t="str">
        <f t="shared" si="20"/>
        <v>Cohort 201642705G4 (exclusief Den Haag)TotaalTotaalTotaalWerknemer of zelfstandige</v>
      </c>
      <c r="B1301" s="159" t="s">
        <v>17</v>
      </c>
      <c r="C1301" s="166">
        <v>42705</v>
      </c>
      <c r="D1301" s="159" t="s">
        <v>15</v>
      </c>
      <c r="E1301" s="159" t="s">
        <v>8</v>
      </c>
      <c r="F1301" s="159" t="s">
        <v>8</v>
      </c>
      <c r="G1301" s="159" t="s">
        <v>8</v>
      </c>
      <c r="H1301" s="159" t="s">
        <v>50</v>
      </c>
      <c r="I1301" s="181">
        <v>70</v>
      </c>
      <c r="J1301" s="15"/>
    </row>
    <row r="1302" spans="1:10" x14ac:dyDescent="0.25">
      <c r="A1302" s="65" t="str">
        <f t="shared" si="20"/>
        <v>Cohort 201642705G4 (exclusief Den Haag)TotaalTotaalTotaalBijstandsuitkering</v>
      </c>
      <c r="B1302" s="159" t="s">
        <v>17</v>
      </c>
      <c r="C1302" s="166">
        <v>42705</v>
      </c>
      <c r="D1302" s="159" t="s">
        <v>15</v>
      </c>
      <c r="E1302" s="159" t="s">
        <v>8</v>
      </c>
      <c r="F1302" s="159" t="s">
        <v>8</v>
      </c>
      <c r="G1302" s="159" t="s">
        <v>8</v>
      </c>
      <c r="H1302" s="159" t="s">
        <v>51</v>
      </c>
      <c r="I1302" s="181">
        <v>2830</v>
      </c>
      <c r="J1302" s="15"/>
    </row>
    <row r="1303" spans="1:10" x14ac:dyDescent="0.25">
      <c r="A1303" s="65" t="str">
        <f t="shared" si="20"/>
        <v>Cohort 201642705G4 (exclusief Den Haag)TotaalTotaalTotaalGeen inkomen, schoolgaand of overig</v>
      </c>
      <c r="B1303" s="159" t="s">
        <v>17</v>
      </c>
      <c r="C1303" s="166">
        <v>42705</v>
      </c>
      <c r="D1303" s="159" t="s">
        <v>15</v>
      </c>
      <c r="E1303" s="159" t="s">
        <v>8</v>
      </c>
      <c r="F1303" s="159" t="s">
        <v>8</v>
      </c>
      <c r="G1303" s="159" t="s">
        <v>8</v>
      </c>
      <c r="H1303" s="159" t="s">
        <v>52</v>
      </c>
      <c r="I1303" s="181">
        <v>110</v>
      </c>
      <c r="J1303" s="15"/>
    </row>
    <row r="1304" spans="1:10" x14ac:dyDescent="0.25">
      <c r="A1304" s="65" t="str">
        <f t="shared" si="20"/>
        <v>Cohort 201642705G4 (exclusief Den Haag)TotaalTotaalSyriëTotaal</v>
      </c>
      <c r="B1304" s="159" t="s">
        <v>17</v>
      </c>
      <c r="C1304" s="166">
        <v>42705</v>
      </c>
      <c r="D1304" s="159" t="s">
        <v>15</v>
      </c>
      <c r="E1304" s="159" t="s">
        <v>8</v>
      </c>
      <c r="F1304" s="159" t="s">
        <v>8</v>
      </c>
      <c r="G1304" s="159" t="s">
        <v>23</v>
      </c>
      <c r="H1304" s="159" t="s">
        <v>8</v>
      </c>
      <c r="I1304" s="181">
        <v>1785</v>
      </c>
      <c r="J1304" s="15"/>
    </row>
    <row r="1305" spans="1:10" x14ac:dyDescent="0.25">
      <c r="A1305" s="65" t="str">
        <f t="shared" si="20"/>
        <v>Cohort 201642705G4 (exclusief Den Haag)TotaalTotaalSyriëWerknemer of zelfstandige</v>
      </c>
      <c r="B1305" s="159" t="s">
        <v>17</v>
      </c>
      <c r="C1305" s="166">
        <v>42705</v>
      </c>
      <c r="D1305" s="159" t="s">
        <v>15</v>
      </c>
      <c r="E1305" s="159" t="s">
        <v>8</v>
      </c>
      <c r="F1305" s="159" t="s">
        <v>8</v>
      </c>
      <c r="G1305" s="159" t="s">
        <v>23</v>
      </c>
      <c r="H1305" s="159" t="s">
        <v>50</v>
      </c>
      <c r="I1305" s="181">
        <v>40</v>
      </c>
      <c r="J1305" s="15"/>
    </row>
    <row r="1306" spans="1:10" x14ac:dyDescent="0.25">
      <c r="A1306" s="65" t="str">
        <f t="shared" si="20"/>
        <v>Cohort 201642705G4 (exclusief Den Haag)TotaalTotaalSyriëBijstandsuitkering</v>
      </c>
      <c r="B1306" s="159" t="s">
        <v>17</v>
      </c>
      <c r="C1306" s="166">
        <v>42705</v>
      </c>
      <c r="D1306" s="159" t="s">
        <v>15</v>
      </c>
      <c r="E1306" s="159" t="s">
        <v>8</v>
      </c>
      <c r="F1306" s="159" t="s">
        <v>8</v>
      </c>
      <c r="G1306" s="159" t="s">
        <v>23</v>
      </c>
      <c r="H1306" s="159" t="s">
        <v>51</v>
      </c>
      <c r="I1306" s="181">
        <v>1670</v>
      </c>
      <c r="J1306" s="15"/>
    </row>
    <row r="1307" spans="1:10" x14ac:dyDescent="0.25">
      <c r="A1307" s="65" t="str">
        <f t="shared" si="20"/>
        <v>Cohort 201642705G4 (exclusief Den Haag)TotaalTotaalSyriëGeen inkomen, schoolgaand of overig</v>
      </c>
      <c r="B1307" s="159" t="s">
        <v>17</v>
      </c>
      <c r="C1307" s="166">
        <v>42705</v>
      </c>
      <c r="D1307" s="159" t="s">
        <v>15</v>
      </c>
      <c r="E1307" s="159" t="s">
        <v>8</v>
      </c>
      <c r="F1307" s="159" t="s">
        <v>8</v>
      </c>
      <c r="G1307" s="159" t="s">
        <v>23</v>
      </c>
      <c r="H1307" s="159" t="s">
        <v>52</v>
      </c>
      <c r="I1307" s="181">
        <v>70</v>
      </c>
      <c r="J1307" s="15"/>
    </row>
    <row r="1308" spans="1:10" x14ac:dyDescent="0.25">
      <c r="A1308" s="65" t="str">
        <f t="shared" si="20"/>
        <v>Cohort 201642705G4 (exclusief Den Haag)TotaalTotaalEritreaTotaal</v>
      </c>
      <c r="B1308" s="159" t="s">
        <v>17</v>
      </c>
      <c r="C1308" s="166">
        <v>42705</v>
      </c>
      <c r="D1308" s="159" t="s">
        <v>15</v>
      </c>
      <c r="E1308" s="159" t="s">
        <v>8</v>
      </c>
      <c r="F1308" s="159" t="s">
        <v>8</v>
      </c>
      <c r="G1308" s="159" t="s">
        <v>24</v>
      </c>
      <c r="H1308" s="159" t="s">
        <v>8</v>
      </c>
      <c r="I1308" s="181">
        <v>680</v>
      </c>
      <c r="J1308" s="15"/>
    </row>
    <row r="1309" spans="1:10" x14ac:dyDescent="0.25">
      <c r="A1309" s="65" t="str">
        <f t="shared" si="20"/>
        <v>Cohort 201642705G4 (exclusief Den Haag)TotaalTotaalEritreaWerknemer of zelfstandige</v>
      </c>
      <c r="B1309" s="159" t="s">
        <v>17</v>
      </c>
      <c r="C1309" s="166">
        <v>42705</v>
      </c>
      <c r="D1309" s="159" t="s">
        <v>15</v>
      </c>
      <c r="E1309" s="159" t="s">
        <v>8</v>
      </c>
      <c r="F1309" s="159" t="s">
        <v>8</v>
      </c>
      <c r="G1309" s="159" t="s">
        <v>24</v>
      </c>
      <c r="H1309" s="159" t="s">
        <v>50</v>
      </c>
      <c r="I1309" s="181">
        <v>0</v>
      </c>
      <c r="J1309" s="15"/>
    </row>
    <row r="1310" spans="1:10" x14ac:dyDescent="0.25">
      <c r="A1310" s="65" t="str">
        <f t="shared" si="20"/>
        <v>Cohort 201642705G4 (exclusief Den Haag)TotaalTotaalEritreaBijstandsuitkering</v>
      </c>
      <c r="B1310" s="159" t="s">
        <v>17</v>
      </c>
      <c r="C1310" s="166">
        <v>42705</v>
      </c>
      <c r="D1310" s="159" t="s">
        <v>15</v>
      </c>
      <c r="E1310" s="159" t="s">
        <v>8</v>
      </c>
      <c r="F1310" s="159" t="s">
        <v>8</v>
      </c>
      <c r="G1310" s="159" t="s">
        <v>24</v>
      </c>
      <c r="H1310" s="159" t="s">
        <v>51</v>
      </c>
      <c r="I1310" s="181">
        <v>670</v>
      </c>
      <c r="J1310" s="15"/>
    </row>
    <row r="1311" spans="1:10" x14ac:dyDescent="0.25">
      <c r="A1311" s="65" t="str">
        <f t="shared" si="20"/>
        <v>Cohort 201642705G4 (exclusief Den Haag)TotaalTotaalEritreaGeen inkomen, schoolgaand of overig</v>
      </c>
      <c r="B1311" s="159" t="s">
        <v>17</v>
      </c>
      <c r="C1311" s="166">
        <v>42705</v>
      </c>
      <c r="D1311" s="159" t="s">
        <v>15</v>
      </c>
      <c r="E1311" s="159" t="s">
        <v>8</v>
      </c>
      <c r="F1311" s="159" t="s">
        <v>8</v>
      </c>
      <c r="G1311" s="159" t="s">
        <v>24</v>
      </c>
      <c r="H1311" s="159" t="s">
        <v>52</v>
      </c>
      <c r="I1311" s="181">
        <v>5</v>
      </c>
      <c r="J1311" s="15"/>
    </row>
    <row r="1312" spans="1:10" x14ac:dyDescent="0.25">
      <c r="A1312" s="65" t="str">
        <f t="shared" si="20"/>
        <v>Cohort 201642705G4 (exclusief Den Haag)TotaalTotaalOverigTotaal</v>
      </c>
      <c r="B1312" s="159" t="s">
        <v>17</v>
      </c>
      <c r="C1312" s="166">
        <v>42705</v>
      </c>
      <c r="D1312" s="159" t="s">
        <v>15</v>
      </c>
      <c r="E1312" s="159" t="s">
        <v>8</v>
      </c>
      <c r="F1312" s="159" t="s">
        <v>8</v>
      </c>
      <c r="G1312" s="159" t="s">
        <v>25</v>
      </c>
      <c r="H1312" s="159" t="s">
        <v>8</v>
      </c>
      <c r="I1312" s="181">
        <v>545</v>
      </c>
      <c r="J1312" s="15"/>
    </row>
    <row r="1313" spans="1:10" x14ac:dyDescent="0.25">
      <c r="A1313" s="65" t="str">
        <f t="shared" si="20"/>
        <v>Cohort 201642705G4 (exclusief Den Haag)TotaalTotaalOverigWerknemer of zelfstandige</v>
      </c>
      <c r="B1313" s="159" t="s">
        <v>17</v>
      </c>
      <c r="C1313" s="166">
        <v>42705</v>
      </c>
      <c r="D1313" s="159" t="s">
        <v>15</v>
      </c>
      <c r="E1313" s="159" t="s">
        <v>8</v>
      </c>
      <c r="F1313" s="159" t="s">
        <v>8</v>
      </c>
      <c r="G1313" s="159" t="s">
        <v>25</v>
      </c>
      <c r="H1313" s="159" t="s">
        <v>50</v>
      </c>
      <c r="I1313" s="181">
        <v>25</v>
      </c>
      <c r="J1313" s="15"/>
    </row>
    <row r="1314" spans="1:10" x14ac:dyDescent="0.25">
      <c r="A1314" s="65" t="str">
        <f t="shared" si="20"/>
        <v>Cohort 201642705G4 (exclusief Den Haag)TotaalTotaalOverigBijstandsuitkering</v>
      </c>
      <c r="B1314" s="159" t="s">
        <v>17</v>
      </c>
      <c r="C1314" s="166">
        <v>42705</v>
      </c>
      <c r="D1314" s="159" t="s">
        <v>15</v>
      </c>
      <c r="E1314" s="159" t="s">
        <v>8</v>
      </c>
      <c r="F1314" s="159" t="s">
        <v>8</v>
      </c>
      <c r="G1314" s="159" t="s">
        <v>25</v>
      </c>
      <c r="H1314" s="159" t="s">
        <v>51</v>
      </c>
      <c r="I1314" s="181">
        <v>490</v>
      </c>
      <c r="J1314" s="15"/>
    </row>
    <row r="1315" spans="1:10" x14ac:dyDescent="0.25">
      <c r="A1315" s="65" t="str">
        <f t="shared" si="20"/>
        <v>Cohort 201642705G4 (exclusief Den Haag)TotaalTotaalOverigGeen inkomen, schoolgaand of overig</v>
      </c>
      <c r="B1315" s="159" t="s">
        <v>17</v>
      </c>
      <c r="C1315" s="166">
        <v>42705</v>
      </c>
      <c r="D1315" s="159" t="s">
        <v>15</v>
      </c>
      <c r="E1315" s="159" t="s">
        <v>8</v>
      </c>
      <c r="F1315" s="159" t="s">
        <v>8</v>
      </c>
      <c r="G1315" s="159" t="s">
        <v>25</v>
      </c>
      <c r="H1315" s="159" t="s">
        <v>52</v>
      </c>
      <c r="I1315" s="181">
        <v>30</v>
      </c>
      <c r="J1315" s="15"/>
    </row>
    <row r="1316" spans="1:10" x14ac:dyDescent="0.25">
      <c r="A1316" s="65" t="str">
        <f t="shared" si="20"/>
        <v>Cohort 201642705G4 (exclusief Den Haag)Totaal18 tot 23 jaarTotaalTotaal</v>
      </c>
      <c r="B1316" s="159" t="s">
        <v>17</v>
      </c>
      <c r="C1316" s="166">
        <v>42705</v>
      </c>
      <c r="D1316" s="159" t="s">
        <v>15</v>
      </c>
      <c r="E1316" s="159" t="s">
        <v>8</v>
      </c>
      <c r="F1316" s="159" t="s">
        <v>53</v>
      </c>
      <c r="G1316" s="159" t="s">
        <v>8</v>
      </c>
      <c r="H1316" s="159" t="s">
        <v>8</v>
      </c>
      <c r="I1316" s="181">
        <v>575</v>
      </c>
      <c r="J1316" s="15"/>
    </row>
    <row r="1317" spans="1:10" x14ac:dyDescent="0.25">
      <c r="A1317" s="65" t="str">
        <f t="shared" si="20"/>
        <v>Cohort 201642705G4 (exclusief Den Haag)Totaal18 tot 23 jaarTotaalWerknemer of zelfstandige</v>
      </c>
      <c r="B1317" s="159" t="s">
        <v>17</v>
      </c>
      <c r="C1317" s="166">
        <v>42705</v>
      </c>
      <c r="D1317" s="159" t="s">
        <v>15</v>
      </c>
      <c r="E1317" s="159" t="s">
        <v>8</v>
      </c>
      <c r="F1317" s="159" t="s">
        <v>53</v>
      </c>
      <c r="G1317" s="159" t="s">
        <v>8</v>
      </c>
      <c r="H1317" s="159" t="s">
        <v>50</v>
      </c>
      <c r="I1317" s="181">
        <v>20</v>
      </c>
      <c r="J1317" s="15"/>
    </row>
    <row r="1318" spans="1:10" x14ac:dyDescent="0.25">
      <c r="A1318" s="65" t="str">
        <f t="shared" si="20"/>
        <v>Cohort 201642705G4 (exclusief Den Haag)Totaal18 tot 23 jaarTotaalBijstandsuitkering</v>
      </c>
      <c r="B1318" s="159" t="s">
        <v>17</v>
      </c>
      <c r="C1318" s="166">
        <v>42705</v>
      </c>
      <c r="D1318" s="159" t="s">
        <v>15</v>
      </c>
      <c r="E1318" s="159" t="s">
        <v>8</v>
      </c>
      <c r="F1318" s="159" t="s">
        <v>53</v>
      </c>
      <c r="G1318" s="159" t="s">
        <v>8</v>
      </c>
      <c r="H1318" s="159" t="s">
        <v>51</v>
      </c>
      <c r="I1318" s="181">
        <v>495</v>
      </c>
      <c r="J1318" s="15"/>
    </row>
    <row r="1319" spans="1:10" x14ac:dyDescent="0.25">
      <c r="A1319" s="65" t="str">
        <f t="shared" si="20"/>
        <v>Cohort 201642705G4 (exclusief Den Haag)Totaal18 tot 23 jaarTotaalGeen inkomen, schoolgaand of overig</v>
      </c>
      <c r="B1319" s="159" t="s">
        <v>17</v>
      </c>
      <c r="C1319" s="166">
        <v>42705</v>
      </c>
      <c r="D1319" s="159" t="s">
        <v>15</v>
      </c>
      <c r="E1319" s="159" t="s">
        <v>8</v>
      </c>
      <c r="F1319" s="159" t="s">
        <v>53</v>
      </c>
      <c r="G1319" s="159" t="s">
        <v>8</v>
      </c>
      <c r="H1319" s="159" t="s">
        <v>52</v>
      </c>
      <c r="I1319" s="181">
        <v>65</v>
      </c>
      <c r="J1319" s="15"/>
    </row>
    <row r="1320" spans="1:10" x14ac:dyDescent="0.25">
      <c r="A1320" s="65" t="str">
        <f t="shared" si="20"/>
        <v>Cohort 201642705G4 (exclusief Den Haag)Totaal18 tot 23 jaarSyriëTotaal</v>
      </c>
      <c r="B1320" s="159" t="s">
        <v>17</v>
      </c>
      <c r="C1320" s="166">
        <v>42705</v>
      </c>
      <c r="D1320" s="159" t="s">
        <v>15</v>
      </c>
      <c r="E1320" s="159" t="s">
        <v>8</v>
      </c>
      <c r="F1320" s="159" t="s">
        <v>53</v>
      </c>
      <c r="G1320" s="159" t="s">
        <v>23</v>
      </c>
      <c r="H1320" s="159" t="s">
        <v>8</v>
      </c>
      <c r="I1320" s="181">
        <v>365</v>
      </c>
      <c r="J1320" s="15"/>
    </row>
    <row r="1321" spans="1:10" x14ac:dyDescent="0.25">
      <c r="A1321" s="65" t="str">
        <f t="shared" si="20"/>
        <v>Cohort 201642705G4 (exclusief Den Haag)Totaal18 tot 23 jaarSyriëWerknemer of zelfstandige</v>
      </c>
      <c r="B1321" s="159" t="s">
        <v>17</v>
      </c>
      <c r="C1321" s="166">
        <v>42705</v>
      </c>
      <c r="D1321" s="159" t="s">
        <v>15</v>
      </c>
      <c r="E1321" s="159" t="s">
        <v>8</v>
      </c>
      <c r="F1321" s="159" t="s">
        <v>53</v>
      </c>
      <c r="G1321" s="159" t="s">
        <v>23</v>
      </c>
      <c r="H1321" s="159" t="s">
        <v>50</v>
      </c>
      <c r="I1321" s="181">
        <v>15</v>
      </c>
      <c r="J1321" s="15"/>
    </row>
    <row r="1322" spans="1:10" x14ac:dyDescent="0.25">
      <c r="A1322" s="65" t="str">
        <f t="shared" si="20"/>
        <v>Cohort 201642705G4 (exclusief Den Haag)Totaal18 tot 23 jaarSyriëBijstandsuitkering</v>
      </c>
      <c r="B1322" s="159" t="s">
        <v>17</v>
      </c>
      <c r="C1322" s="166">
        <v>42705</v>
      </c>
      <c r="D1322" s="159" t="s">
        <v>15</v>
      </c>
      <c r="E1322" s="159" t="s">
        <v>8</v>
      </c>
      <c r="F1322" s="159" t="s">
        <v>53</v>
      </c>
      <c r="G1322" s="159" t="s">
        <v>23</v>
      </c>
      <c r="H1322" s="159" t="s">
        <v>51</v>
      </c>
      <c r="I1322" s="181">
        <v>310</v>
      </c>
      <c r="J1322" s="15"/>
    </row>
    <row r="1323" spans="1:10" x14ac:dyDescent="0.25">
      <c r="A1323" s="65" t="str">
        <f t="shared" si="20"/>
        <v>Cohort 201642705G4 (exclusief Den Haag)Totaal18 tot 23 jaarSyriëGeen inkomen, schoolgaand of overig</v>
      </c>
      <c r="B1323" s="159" t="s">
        <v>17</v>
      </c>
      <c r="C1323" s="166">
        <v>42705</v>
      </c>
      <c r="D1323" s="159" t="s">
        <v>15</v>
      </c>
      <c r="E1323" s="159" t="s">
        <v>8</v>
      </c>
      <c r="F1323" s="159" t="s">
        <v>53</v>
      </c>
      <c r="G1323" s="159" t="s">
        <v>23</v>
      </c>
      <c r="H1323" s="159" t="s">
        <v>52</v>
      </c>
      <c r="I1323" s="181">
        <v>40</v>
      </c>
      <c r="J1323" s="15"/>
    </row>
    <row r="1324" spans="1:10" x14ac:dyDescent="0.25">
      <c r="A1324" s="65" t="str">
        <f t="shared" si="20"/>
        <v>Cohort 201642705G4 (exclusief Den Haag)Totaal18 tot 23 jaarEritreaTotaal</v>
      </c>
      <c r="B1324" s="159" t="s">
        <v>17</v>
      </c>
      <c r="C1324" s="166">
        <v>42705</v>
      </c>
      <c r="D1324" s="159" t="s">
        <v>15</v>
      </c>
      <c r="E1324" s="159" t="s">
        <v>8</v>
      </c>
      <c r="F1324" s="159" t="s">
        <v>53</v>
      </c>
      <c r="G1324" s="159" t="s">
        <v>24</v>
      </c>
      <c r="H1324" s="159" t="s">
        <v>8</v>
      </c>
      <c r="I1324" s="181">
        <v>135</v>
      </c>
      <c r="J1324" s="15"/>
    </row>
    <row r="1325" spans="1:10" x14ac:dyDescent="0.25">
      <c r="A1325" s="65" t="str">
        <f t="shared" si="20"/>
        <v>Cohort 201642705G4 (exclusief Den Haag)Totaal18 tot 23 jaarEritreaWerknemer of zelfstandige</v>
      </c>
      <c r="B1325" s="159" t="s">
        <v>17</v>
      </c>
      <c r="C1325" s="166">
        <v>42705</v>
      </c>
      <c r="D1325" s="159" t="s">
        <v>15</v>
      </c>
      <c r="E1325" s="159" t="s">
        <v>8</v>
      </c>
      <c r="F1325" s="159" t="s">
        <v>53</v>
      </c>
      <c r="G1325" s="159" t="s">
        <v>24</v>
      </c>
      <c r="H1325" s="159" t="s">
        <v>50</v>
      </c>
      <c r="I1325" s="181">
        <v>0</v>
      </c>
      <c r="J1325" s="15"/>
    </row>
    <row r="1326" spans="1:10" x14ac:dyDescent="0.25">
      <c r="A1326" s="65" t="str">
        <f t="shared" si="20"/>
        <v>Cohort 201642705G4 (exclusief Den Haag)Totaal18 tot 23 jaarEritreaBijstandsuitkering</v>
      </c>
      <c r="B1326" s="159" t="s">
        <v>17</v>
      </c>
      <c r="C1326" s="166">
        <v>42705</v>
      </c>
      <c r="D1326" s="159" t="s">
        <v>15</v>
      </c>
      <c r="E1326" s="159" t="s">
        <v>8</v>
      </c>
      <c r="F1326" s="159" t="s">
        <v>53</v>
      </c>
      <c r="G1326" s="159" t="s">
        <v>24</v>
      </c>
      <c r="H1326" s="159" t="s">
        <v>51</v>
      </c>
      <c r="I1326" s="181">
        <v>130</v>
      </c>
      <c r="J1326" s="15"/>
    </row>
    <row r="1327" spans="1:10" x14ac:dyDescent="0.25">
      <c r="A1327" s="65" t="str">
        <f t="shared" si="20"/>
        <v>Cohort 201642705G4 (exclusief Den Haag)Totaal18 tot 23 jaarEritreaGeen inkomen, schoolgaand of overig</v>
      </c>
      <c r="B1327" s="159" t="s">
        <v>17</v>
      </c>
      <c r="C1327" s="166">
        <v>42705</v>
      </c>
      <c r="D1327" s="159" t="s">
        <v>15</v>
      </c>
      <c r="E1327" s="159" t="s">
        <v>8</v>
      </c>
      <c r="F1327" s="159" t="s">
        <v>53</v>
      </c>
      <c r="G1327" s="159" t="s">
        <v>24</v>
      </c>
      <c r="H1327" s="159" t="s">
        <v>52</v>
      </c>
      <c r="I1327" s="181">
        <v>5</v>
      </c>
      <c r="J1327" s="15"/>
    </row>
    <row r="1328" spans="1:10" x14ac:dyDescent="0.25">
      <c r="A1328" s="65" t="str">
        <f t="shared" si="20"/>
        <v>Cohort 201642705G4 (exclusief Den Haag)Totaal18 tot 23 jaarOverigTotaal</v>
      </c>
      <c r="B1328" s="159" t="s">
        <v>17</v>
      </c>
      <c r="C1328" s="166">
        <v>42705</v>
      </c>
      <c r="D1328" s="159" t="s">
        <v>15</v>
      </c>
      <c r="E1328" s="159" t="s">
        <v>8</v>
      </c>
      <c r="F1328" s="159" t="s">
        <v>53</v>
      </c>
      <c r="G1328" s="159" t="s">
        <v>25</v>
      </c>
      <c r="H1328" s="159" t="s">
        <v>8</v>
      </c>
      <c r="I1328" s="181">
        <v>75</v>
      </c>
      <c r="J1328" s="15"/>
    </row>
    <row r="1329" spans="1:10" x14ac:dyDescent="0.25">
      <c r="A1329" s="65" t="str">
        <f t="shared" si="20"/>
        <v>Cohort 201642705G4 (exclusief Den Haag)Totaal18 tot 23 jaarOverigWerknemer of zelfstandige</v>
      </c>
      <c r="B1329" s="159" t="s">
        <v>17</v>
      </c>
      <c r="C1329" s="166">
        <v>42705</v>
      </c>
      <c r="D1329" s="159" t="s">
        <v>15</v>
      </c>
      <c r="E1329" s="159" t="s">
        <v>8</v>
      </c>
      <c r="F1329" s="159" t="s">
        <v>53</v>
      </c>
      <c r="G1329" s="159" t="s">
        <v>25</v>
      </c>
      <c r="H1329" s="159" t="s">
        <v>50</v>
      </c>
      <c r="I1329" s="181">
        <v>5</v>
      </c>
      <c r="J1329" s="15"/>
    </row>
    <row r="1330" spans="1:10" x14ac:dyDescent="0.25">
      <c r="A1330" s="65" t="str">
        <f t="shared" si="20"/>
        <v>Cohort 201642705G4 (exclusief Den Haag)Totaal18 tot 23 jaarOverigBijstandsuitkering</v>
      </c>
      <c r="B1330" s="159" t="s">
        <v>17</v>
      </c>
      <c r="C1330" s="166">
        <v>42705</v>
      </c>
      <c r="D1330" s="159" t="s">
        <v>15</v>
      </c>
      <c r="E1330" s="159" t="s">
        <v>8</v>
      </c>
      <c r="F1330" s="159" t="s">
        <v>53</v>
      </c>
      <c r="G1330" s="159" t="s">
        <v>25</v>
      </c>
      <c r="H1330" s="159" t="s">
        <v>51</v>
      </c>
      <c r="I1330" s="181">
        <v>50</v>
      </c>
      <c r="J1330" s="15"/>
    </row>
    <row r="1331" spans="1:10" x14ac:dyDescent="0.25">
      <c r="A1331" s="65" t="str">
        <f t="shared" si="20"/>
        <v>Cohort 201642705G4 (exclusief Den Haag)Totaal18 tot 23 jaarOverigGeen inkomen, schoolgaand of overig</v>
      </c>
      <c r="B1331" s="159" t="s">
        <v>17</v>
      </c>
      <c r="C1331" s="166">
        <v>42705</v>
      </c>
      <c r="D1331" s="159" t="s">
        <v>15</v>
      </c>
      <c r="E1331" s="159" t="s">
        <v>8</v>
      </c>
      <c r="F1331" s="159" t="s">
        <v>53</v>
      </c>
      <c r="G1331" s="159" t="s">
        <v>25</v>
      </c>
      <c r="H1331" s="159" t="s">
        <v>52</v>
      </c>
      <c r="I1331" s="181">
        <v>15</v>
      </c>
      <c r="J1331" s="15"/>
    </row>
    <row r="1332" spans="1:10" x14ac:dyDescent="0.25">
      <c r="A1332" s="65" t="str">
        <f t="shared" si="20"/>
        <v>Cohort 201642705G4 (exclusief Den Haag)Totaal23 tot 65 jaarTotaalTotaal</v>
      </c>
      <c r="B1332" s="159" t="s">
        <v>17</v>
      </c>
      <c r="C1332" s="166">
        <v>42705</v>
      </c>
      <c r="D1332" s="159" t="s">
        <v>15</v>
      </c>
      <c r="E1332" s="159" t="s">
        <v>8</v>
      </c>
      <c r="F1332" s="159" t="s">
        <v>54</v>
      </c>
      <c r="G1332" s="159" t="s">
        <v>8</v>
      </c>
      <c r="H1332" s="159" t="s">
        <v>8</v>
      </c>
      <c r="I1332" s="181">
        <v>2435</v>
      </c>
      <c r="J1332" s="15"/>
    </row>
    <row r="1333" spans="1:10" x14ac:dyDescent="0.25">
      <c r="A1333" s="65" t="str">
        <f t="shared" si="20"/>
        <v>Cohort 201642705G4 (exclusief Den Haag)Totaal23 tot 65 jaarTotaalWerknemer of zelfstandige</v>
      </c>
      <c r="B1333" s="159" t="s">
        <v>17</v>
      </c>
      <c r="C1333" s="166">
        <v>42705</v>
      </c>
      <c r="D1333" s="159" t="s">
        <v>15</v>
      </c>
      <c r="E1333" s="159" t="s">
        <v>8</v>
      </c>
      <c r="F1333" s="159" t="s">
        <v>54</v>
      </c>
      <c r="G1333" s="159" t="s">
        <v>8</v>
      </c>
      <c r="H1333" s="159" t="s">
        <v>50</v>
      </c>
      <c r="I1333" s="181">
        <v>50</v>
      </c>
      <c r="J1333" s="15"/>
    </row>
    <row r="1334" spans="1:10" x14ac:dyDescent="0.25">
      <c r="A1334" s="65" t="str">
        <f t="shared" si="20"/>
        <v>Cohort 201642705G4 (exclusief Den Haag)Totaal23 tot 65 jaarTotaalBijstandsuitkering</v>
      </c>
      <c r="B1334" s="159" t="s">
        <v>17</v>
      </c>
      <c r="C1334" s="166">
        <v>42705</v>
      </c>
      <c r="D1334" s="159" t="s">
        <v>15</v>
      </c>
      <c r="E1334" s="159" t="s">
        <v>8</v>
      </c>
      <c r="F1334" s="159" t="s">
        <v>54</v>
      </c>
      <c r="G1334" s="159" t="s">
        <v>8</v>
      </c>
      <c r="H1334" s="159" t="s">
        <v>51</v>
      </c>
      <c r="I1334" s="181">
        <v>2335</v>
      </c>
      <c r="J1334" s="15"/>
    </row>
    <row r="1335" spans="1:10" x14ac:dyDescent="0.25">
      <c r="A1335" s="65" t="str">
        <f t="shared" si="20"/>
        <v>Cohort 201642705G4 (exclusief Den Haag)Totaal23 tot 65 jaarTotaalGeen inkomen, schoolgaand of overig</v>
      </c>
      <c r="B1335" s="159" t="s">
        <v>17</v>
      </c>
      <c r="C1335" s="166">
        <v>42705</v>
      </c>
      <c r="D1335" s="159" t="s">
        <v>15</v>
      </c>
      <c r="E1335" s="159" t="s">
        <v>8</v>
      </c>
      <c r="F1335" s="159" t="s">
        <v>54</v>
      </c>
      <c r="G1335" s="159" t="s">
        <v>8</v>
      </c>
      <c r="H1335" s="159" t="s">
        <v>52</v>
      </c>
      <c r="I1335" s="181">
        <v>45</v>
      </c>
      <c r="J1335" s="15"/>
    </row>
    <row r="1336" spans="1:10" x14ac:dyDescent="0.25">
      <c r="A1336" s="65" t="str">
        <f t="shared" si="20"/>
        <v>Cohort 201642705G4 (exclusief Den Haag)Totaal23 tot 65 jaarSyriëTotaal</v>
      </c>
      <c r="B1336" s="159" t="s">
        <v>17</v>
      </c>
      <c r="C1336" s="166">
        <v>42705</v>
      </c>
      <c r="D1336" s="159" t="s">
        <v>15</v>
      </c>
      <c r="E1336" s="159" t="s">
        <v>8</v>
      </c>
      <c r="F1336" s="159" t="s">
        <v>54</v>
      </c>
      <c r="G1336" s="159" t="s">
        <v>23</v>
      </c>
      <c r="H1336" s="159" t="s">
        <v>8</v>
      </c>
      <c r="I1336" s="181">
        <v>1420</v>
      </c>
      <c r="J1336" s="15"/>
    </row>
    <row r="1337" spans="1:10" x14ac:dyDescent="0.25">
      <c r="A1337" s="65" t="str">
        <f t="shared" si="20"/>
        <v>Cohort 201642705G4 (exclusief Den Haag)Totaal23 tot 65 jaarSyriëWerknemer of zelfstandige</v>
      </c>
      <c r="B1337" s="159" t="s">
        <v>17</v>
      </c>
      <c r="C1337" s="166">
        <v>42705</v>
      </c>
      <c r="D1337" s="159" t="s">
        <v>15</v>
      </c>
      <c r="E1337" s="159" t="s">
        <v>8</v>
      </c>
      <c r="F1337" s="159" t="s">
        <v>54</v>
      </c>
      <c r="G1337" s="159" t="s">
        <v>23</v>
      </c>
      <c r="H1337" s="159" t="s">
        <v>50</v>
      </c>
      <c r="I1337" s="181">
        <v>25</v>
      </c>
      <c r="J1337" s="15"/>
    </row>
    <row r="1338" spans="1:10" x14ac:dyDescent="0.25">
      <c r="A1338" s="65" t="str">
        <f t="shared" si="20"/>
        <v>Cohort 201642705G4 (exclusief Den Haag)Totaal23 tot 65 jaarSyriëBijstandsuitkering</v>
      </c>
      <c r="B1338" s="159" t="s">
        <v>17</v>
      </c>
      <c r="C1338" s="166">
        <v>42705</v>
      </c>
      <c r="D1338" s="159" t="s">
        <v>15</v>
      </c>
      <c r="E1338" s="159" t="s">
        <v>8</v>
      </c>
      <c r="F1338" s="159" t="s">
        <v>54</v>
      </c>
      <c r="G1338" s="159" t="s">
        <v>23</v>
      </c>
      <c r="H1338" s="159" t="s">
        <v>51</v>
      </c>
      <c r="I1338" s="181">
        <v>1365</v>
      </c>
      <c r="J1338" s="15"/>
    </row>
    <row r="1339" spans="1:10" x14ac:dyDescent="0.25">
      <c r="A1339" s="65" t="str">
        <f t="shared" si="20"/>
        <v>Cohort 201642705G4 (exclusief Den Haag)Totaal23 tot 65 jaarSyriëGeen inkomen, schoolgaand of overig</v>
      </c>
      <c r="B1339" s="159" t="s">
        <v>17</v>
      </c>
      <c r="C1339" s="166">
        <v>42705</v>
      </c>
      <c r="D1339" s="159" t="s">
        <v>15</v>
      </c>
      <c r="E1339" s="159" t="s">
        <v>8</v>
      </c>
      <c r="F1339" s="159" t="s">
        <v>54</v>
      </c>
      <c r="G1339" s="159" t="s">
        <v>23</v>
      </c>
      <c r="H1339" s="159" t="s">
        <v>52</v>
      </c>
      <c r="I1339" s="181">
        <v>30</v>
      </c>
      <c r="J1339" s="15"/>
    </row>
    <row r="1340" spans="1:10" x14ac:dyDescent="0.25">
      <c r="A1340" s="65" t="str">
        <f t="shared" si="20"/>
        <v>Cohort 201642705G4 (exclusief Den Haag)Totaal23 tot 65 jaarEritreaTotaal</v>
      </c>
      <c r="B1340" s="159" t="s">
        <v>17</v>
      </c>
      <c r="C1340" s="166">
        <v>42705</v>
      </c>
      <c r="D1340" s="159" t="s">
        <v>15</v>
      </c>
      <c r="E1340" s="159" t="s">
        <v>8</v>
      </c>
      <c r="F1340" s="159" t="s">
        <v>54</v>
      </c>
      <c r="G1340" s="159" t="s">
        <v>24</v>
      </c>
      <c r="H1340" s="159" t="s">
        <v>8</v>
      </c>
      <c r="I1340" s="181">
        <v>540</v>
      </c>
      <c r="J1340" s="15"/>
    </row>
    <row r="1341" spans="1:10" x14ac:dyDescent="0.25">
      <c r="A1341" s="65" t="str">
        <f t="shared" si="20"/>
        <v>Cohort 201642705G4 (exclusief Den Haag)Totaal23 tot 65 jaarEritreaWerknemer of zelfstandige</v>
      </c>
      <c r="B1341" s="159" t="s">
        <v>17</v>
      </c>
      <c r="C1341" s="166">
        <v>42705</v>
      </c>
      <c r="D1341" s="159" t="s">
        <v>15</v>
      </c>
      <c r="E1341" s="159" t="s">
        <v>8</v>
      </c>
      <c r="F1341" s="159" t="s">
        <v>54</v>
      </c>
      <c r="G1341" s="159" t="s">
        <v>24</v>
      </c>
      <c r="H1341" s="159" t="s">
        <v>50</v>
      </c>
      <c r="I1341" s="181">
        <v>0</v>
      </c>
      <c r="J1341" s="15"/>
    </row>
    <row r="1342" spans="1:10" x14ac:dyDescent="0.25">
      <c r="A1342" s="65" t="str">
        <f t="shared" si="20"/>
        <v>Cohort 201642705G4 (exclusief Den Haag)Totaal23 tot 65 jaarEritreaBijstandsuitkering</v>
      </c>
      <c r="B1342" s="159" t="s">
        <v>17</v>
      </c>
      <c r="C1342" s="166">
        <v>42705</v>
      </c>
      <c r="D1342" s="159" t="s">
        <v>15</v>
      </c>
      <c r="E1342" s="159" t="s">
        <v>8</v>
      </c>
      <c r="F1342" s="159" t="s">
        <v>54</v>
      </c>
      <c r="G1342" s="159" t="s">
        <v>24</v>
      </c>
      <c r="H1342" s="159" t="s">
        <v>51</v>
      </c>
      <c r="I1342" s="181">
        <v>535</v>
      </c>
      <c r="J1342" s="15"/>
    </row>
    <row r="1343" spans="1:10" x14ac:dyDescent="0.25">
      <c r="A1343" s="65" t="str">
        <f t="shared" si="20"/>
        <v>Cohort 201642705G4 (exclusief Den Haag)Totaal23 tot 65 jaarEritreaGeen inkomen, schoolgaand of overig</v>
      </c>
      <c r="B1343" s="159" t="s">
        <v>17</v>
      </c>
      <c r="C1343" s="166">
        <v>42705</v>
      </c>
      <c r="D1343" s="159" t="s">
        <v>15</v>
      </c>
      <c r="E1343" s="159" t="s">
        <v>8</v>
      </c>
      <c r="F1343" s="159" t="s">
        <v>54</v>
      </c>
      <c r="G1343" s="159" t="s">
        <v>24</v>
      </c>
      <c r="H1343" s="159" t="s">
        <v>52</v>
      </c>
      <c r="I1343" s="181">
        <v>0</v>
      </c>
      <c r="J1343" s="15"/>
    </row>
    <row r="1344" spans="1:10" x14ac:dyDescent="0.25">
      <c r="A1344" s="65" t="str">
        <f t="shared" si="20"/>
        <v>Cohort 201642705G4 (exclusief Den Haag)Totaal23 tot 65 jaarOverigTotaal</v>
      </c>
      <c r="B1344" s="159" t="s">
        <v>17</v>
      </c>
      <c r="C1344" s="166">
        <v>42705</v>
      </c>
      <c r="D1344" s="159" t="s">
        <v>15</v>
      </c>
      <c r="E1344" s="159" t="s">
        <v>8</v>
      </c>
      <c r="F1344" s="159" t="s">
        <v>54</v>
      </c>
      <c r="G1344" s="159" t="s">
        <v>25</v>
      </c>
      <c r="H1344" s="159" t="s">
        <v>8</v>
      </c>
      <c r="I1344" s="181">
        <v>470</v>
      </c>
      <c r="J1344" s="15"/>
    </row>
    <row r="1345" spans="1:10" x14ac:dyDescent="0.25">
      <c r="A1345" s="65" t="str">
        <f t="shared" si="20"/>
        <v>Cohort 201642705G4 (exclusief Den Haag)Totaal23 tot 65 jaarOverigWerknemer of zelfstandige</v>
      </c>
      <c r="B1345" s="159" t="s">
        <v>17</v>
      </c>
      <c r="C1345" s="166">
        <v>42705</v>
      </c>
      <c r="D1345" s="159" t="s">
        <v>15</v>
      </c>
      <c r="E1345" s="159" t="s">
        <v>8</v>
      </c>
      <c r="F1345" s="159" t="s">
        <v>54</v>
      </c>
      <c r="G1345" s="159" t="s">
        <v>25</v>
      </c>
      <c r="H1345" s="159" t="s">
        <v>50</v>
      </c>
      <c r="I1345" s="181">
        <v>20</v>
      </c>
      <c r="J1345" s="15"/>
    </row>
    <row r="1346" spans="1:10" x14ac:dyDescent="0.25">
      <c r="A1346" s="65" t="str">
        <f t="shared" si="20"/>
        <v>Cohort 201642705G4 (exclusief Den Haag)Totaal23 tot 65 jaarOverigBijstandsuitkering</v>
      </c>
      <c r="B1346" s="159" t="s">
        <v>17</v>
      </c>
      <c r="C1346" s="166">
        <v>42705</v>
      </c>
      <c r="D1346" s="159" t="s">
        <v>15</v>
      </c>
      <c r="E1346" s="159" t="s">
        <v>8</v>
      </c>
      <c r="F1346" s="159" t="s">
        <v>54</v>
      </c>
      <c r="G1346" s="159" t="s">
        <v>25</v>
      </c>
      <c r="H1346" s="159" t="s">
        <v>51</v>
      </c>
      <c r="I1346" s="181">
        <v>435</v>
      </c>
      <c r="J1346" s="15"/>
    </row>
    <row r="1347" spans="1:10" x14ac:dyDescent="0.25">
      <c r="A1347" s="65" t="str">
        <f t="shared" si="20"/>
        <v>Cohort 201642705G4 (exclusief Den Haag)Totaal23 tot 65 jaarOverigGeen inkomen, schoolgaand of overig</v>
      </c>
      <c r="B1347" s="159" t="s">
        <v>17</v>
      </c>
      <c r="C1347" s="166">
        <v>42705</v>
      </c>
      <c r="D1347" s="159" t="s">
        <v>15</v>
      </c>
      <c r="E1347" s="159" t="s">
        <v>8</v>
      </c>
      <c r="F1347" s="159" t="s">
        <v>54</v>
      </c>
      <c r="G1347" s="159" t="s">
        <v>25</v>
      </c>
      <c r="H1347" s="159" t="s">
        <v>52</v>
      </c>
      <c r="I1347" s="181">
        <v>15</v>
      </c>
      <c r="J1347" s="15"/>
    </row>
    <row r="1348" spans="1:10" x14ac:dyDescent="0.25">
      <c r="A1348" s="65" t="str">
        <f t="shared" si="20"/>
        <v>Cohort 201642705G4 (exclusief Den Haag)ManTotaalTotaalTotaal</v>
      </c>
      <c r="B1348" s="159" t="s">
        <v>17</v>
      </c>
      <c r="C1348" s="166">
        <v>42705</v>
      </c>
      <c r="D1348" s="159" t="s">
        <v>15</v>
      </c>
      <c r="E1348" s="159" t="s">
        <v>28</v>
      </c>
      <c r="F1348" s="159" t="s">
        <v>8</v>
      </c>
      <c r="G1348" s="159" t="s">
        <v>8</v>
      </c>
      <c r="H1348" s="159" t="s">
        <v>8</v>
      </c>
      <c r="I1348" s="181">
        <v>2115</v>
      </c>
      <c r="J1348" s="15"/>
    </row>
    <row r="1349" spans="1:10" x14ac:dyDescent="0.25">
      <c r="A1349" s="65" t="str">
        <f t="shared" ref="A1349:A1412" si="21">B1349&amp;C1349&amp;D1349&amp;E1349&amp;F1349&amp;G1349&amp;H1349</f>
        <v>Cohort 201642705G4 (exclusief Den Haag)ManTotaalTotaalWerknemer of zelfstandige</v>
      </c>
      <c r="B1349" s="159" t="s">
        <v>17</v>
      </c>
      <c r="C1349" s="166">
        <v>42705</v>
      </c>
      <c r="D1349" s="159" t="s">
        <v>15</v>
      </c>
      <c r="E1349" s="159" t="s">
        <v>28</v>
      </c>
      <c r="F1349" s="159" t="s">
        <v>8</v>
      </c>
      <c r="G1349" s="159" t="s">
        <v>8</v>
      </c>
      <c r="H1349" s="159" t="s">
        <v>50</v>
      </c>
      <c r="I1349" s="181">
        <v>65</v>
      </c>
      <c r="J1349" s="15"/>
    </row>
    <row r="1350" spans="1:10" x14ac:dyDescent="0.25">
      <c r="A1350" s="65" t="str">
        <f t="shared" si="21"/>
        <v>Cohort 201642705G4 (exclusief Den Haag)ManTotaalTotaalBijstandsuitkering</v>
      </c>
      <c r="B1350" s="159" t="s">
        <v>17</v>
      </c>
      <c r="C1350" s="166">
        <v>42705</v>
      </c>
      <c r="D1350" s="159" t="s">
        <v>15</v>
      </c>
      <c r="E1350" s="159" t="s">
        <v>28</v>
      </c>
      <c r="F1350" s="159" t="s">
        <v>8</v>
      </c>
      <c r="G1350" s="159" t="s">
        <v>8</v>
      </c>
      <c r="H1350" s="159" t="s">
        <v>51</v>
      </c>
      <c r="I1350" s="181">
        <v>1970</v>
      </c>
      <c r="J1350" s="15"/>
    </row>
    <row r="1351" spans="1:10" x14ac:dyDescent="0.25">
      <c r="A1351" s="65" t="str">
        <f t="shared" si="21"/>
        <v>Cohort 201642705G4 (exclusief Den Haag)ManTotaalTotaalGeen inkomen, schoolgaand of overig</v>
      </c>
      <c r="B1351" s="159" t="s">
        <v>17</v>
      </c>
      <c r="C1351" s="166">
        <v>42705</v>
      </c>
      <c r="D1351" s="159" t="s">
        <v>15</v>
      </c>
      <c r="E1351" s="159" t="s">
        <v>28</v>
      </c>
      <c r="F1351" s="159" t="s">
        <v>8</v>
      </c>
      <c r="G1351" s="159" t="s">
        <v>8</v>
      </c>
      <c r="H1351" s="159" t="s">
        <v>52</v>
      </c>
      <c r="I1351" s="181">
        <v>80</v>
      </c>
      <c r="J1351" s="15"/>
    </row>
    <row r="1352" spans="1:10" x14ac:dyDescent="0.25">
      <c r="A1352" s="65" t="str">
        <f t="shared" si="21"/>
        <v>Cohort 201642705G4 (exclusief Den Haag)ManTotaalSyriëTotaal</v>
      </c>
      <c r="B1352" s="159" t="s">
        <v>17</v>
      </c>
      <c r="C1352" s="166">
        <v>42705</v>
      </c>
      <c r="D1352" s="159" t="s">
        <v>15</v>
      </c>
      <c r="E1352" s="159" t="s">
        <v>28</v>
      </c>
      <c r="F1352" s="159" t="s">
        <v>8</v>
      </c>
      <c r="G1352" s="159" t="s">
        <v>23</v>
      </c>
      <c r="H1352" s="159" t="s">
        <v>8</v>
      </c>
      <c r="I1352" s="181">
        <v>1325</v>
      </c>
      <c r="J1352" s="15"/>
    </row>
    <row r="1353" spans="1:10" x14ac:dyDescent="0.25">
      <c r="A1353" s="65" t="str">
        <f t="shared" si="21"/>
        <v>Cohort 201642705G4 (exclusief Den Haag)ManTotaalSyriëWerknemer of zelfstandige</v>
      </c>
      <c r="B1353" s="159" t="s">
        <v>17</v>
      </c>
      <c r="C1353" s="166">
        <v>42705</v>
      </c>
      <c r="D1353" s="159" t="s">
        <v>15</v>
      </c>
      <c r="E1353" s="159" t="s">
        <v>28</v>
      </c>
      <c r="F1353" s="159" t="s">
        <v>8</v>
      </c>
      <c r="G1353" s="159" t="s">
        <v>23</v>
      </c>
      <c r="H1353" s="159" t="s">
        <v>50</v>
      </c>
      <c r="I1353" s="181">
        <v>40</v>
      </c>
      <c r="J1353" s="15"/>
    </row>
    <row r="1354" spans="1:10" x14ac:dyDescent="0.25">
      <c r="A1354" s="65" t="str">
        <f t="shared" si="21"/>
        <v>Cohort 201642705G4 (exclusief Den Haag)ManTotaalSyriëBijstandsuitkering</v>
      </c>
      <c r="B1354" s="159" t="s">
        <v>17</v>
      </c>
      <c r="C1354" s="166">
        <v>42705</v>
      </c>
      <c r="D1354" s="159" t="s">
        <v>15</v>
      </c>
      <c r="E1354" s="159" t="s">
        <v>28</v>
      </c>
      <c r="F1354" s="159" t="s">
        <v>8</v>
      </c>
      <c r="G1354" s="159" t="s">
        <v>23</v>
      </c>
      <c r="H1354" s="159" t="s">
        <v>51</v>
      </c>
      <c r="I1354" s="181">
        <v>1230</v>
      </c>
      <c r="J1354" s="15"/>
    </row>
    <row r="1355" spans="1:10" x14ac:dyDescent="0.25">
      <c r="A1355" s="65" t="str">
        <f t="shared" si="21"/>
        <v>Cohort 201642705G4 (exclusief Den Haag)ManTotaalSyriëGeen inkomen, schoolgaand of overig</v>
      </c>
      <c r="B1355" s="159" t="s">
        <v>17</v>
      </c>
      <c r="C1355" s="166">
        <v>42705</v>
      </c>
      <c r="D1355" s="159" t="s">
        <v>15</v>
      </c>
      <c r="E1355" s="159" t="s">
        <v>28</v>
      </c>
      <c r="F1355" s="159" t="s">
        <v>8</v>
      </c>
      <c r="G1355" s="159" t="s">
        <v>23</v>
      </c>
      <c r="H1355" s="159" t="s">
        <v>52</v>
      </c>
      <c r="I1355" s="181">
        <v>55</v>
      </c>
      <c r="J1355" s="15"/>
    </row>
    <row r="1356" spans="1:10" x14ac:dyDescent="0.25">
      <c r="A1356" s="65" t="str">
        <f t="shared" si="21"/>
        <v>Cohort 201642705G4 (exclusief Den Haag)ManTotaalEritreaTotaal</v>
      </c>
      <c r="B1356" s="159" t="s">
        <v>17</v>
      </c>
      <c r="C1356" s="166">
        <v>42705</v>
      </c>
      <c r="D1356" s="159" t="s">
        <v>15</v>
      </c>
      <c r="E1356" s="159" t="s">
        <v>28</v>
      </c>
      <c r="F1356" s="159" t="s">
        <v>8</v>
      </c>
      <c r="G1356" s="159" t="s">
        <v>24</v>
      </c>
      <c r="H1356" s="159" t="s">
        <v>8</v>
      </c>
      <c r="I1356" s="181">
        <v>420</v>
      </c>
      <c r="J1356" s="15"/>
    </row>
    <row r="1357" spans="1:10" x14ac:dyDescent="0.25">
      <c r="A1357" s="65" t="str">
        <f t="shared" si="21"/>
        <v>Cohort 201642705G4 (exclusief Den Haag)ManTotaalEritreaWerknemer of zelfstandige</v>
      </c>
      <c r="B1357" s="159" t="s">
        <v>17</v>
      </c>
      <c r="C1357" s="166">
        <v>42705</v>
      </c>
      <c r="D1357" s="159" t="s">
        <v>15</v>
      </c>
      <c r="E1357" s="159" t="s">
        <v>28</v>
      </c>
      <c r="F1357" s="159" t="s">
        <v>8</v>
      </c>
      <c r="G1357" s="159" t="s">
        <v>24</v>
      </c>
      <c r="H1357" s="159" t="s">
        <v>50</v>
      </c>
      <c r="I1357" s="181">
        <v>0</v>
      </c>
      <c r="J1357" s="15"/>
    </row>
    <row r="1358" spans="1:10" x14ac:dyDescent="0.25">
      <c r="A1358" s="65" t="str">
        <f t="shared" si="21"/>
        <v>Cohort 201642705G4 (exclusief Den Haag)ManTotaalEritreaBijstandsuitkering</v>
      </c>
      <c r="B1358" s="159" t="s">
        <v>17</v>
      </c>
      <c r="C1358" s="166">
        <v>42705</v>
      </c>
      <c r="D1358" s="159" t="s">
        <v>15</v>
      </c>
      <c r="E1358" s="159" t="s">
        <v>28</v>
      </c>
      <c r="F1358" s="159" t="s">
        <v>8</v>
      </c>
      <c r="G1358" s="159" t="s">
        <v>24</v>
      </c>
      <c r="H1358" s="159" t="s">
        <v>51</v>
      </c>
      <c r="I1358" s="181">
        <v>415</v>
      </c>
      <c r="J1358" s="15"/>
    </row>
    <row r="1359" spans="1:10" x14ac:dyDescent="0.25">
      <c r="A1359" s="65" t="str">
        <f t="shared" si="21"/>
        <v>Cohort 201642705G4 (exclusief Den Haag)ManTotaalEritreaGeen inkomen, schoolgaand of overig</v>
      </c>
      <c r="B1359" s="159" t="s">
        <v>17</v>
      </c>
      <c r="C1359" s="166">
        <v>42705</v>
      </c>
      <c r="D1359" s="159" t="s">
        <v>15</v>
      </c>
      <c r="E1359" s="159" t="s">
        <v>28</v>
      </c>
      <c r="F1359" s="159" t="s">
        <v>8</v>
      </c>
      <c r="G1359" s="159" t="s">
        <v>24</v>
      </c>
      <c r="H1359" s="159" t="s">
        <v>52</v>
      </c>
      <c r="I1359" s="181">
        <v>5</v>
      </c>
      <c r="J1359" s="15"/>
    </row>
    <row r="1360" spans="1:10" x14ac:dyDescent="0.25">
      <c r="A1360" s="65" t="str">
        <f t="shared" si="21"/>
        <v>Cohort 201642705G4 (exclusief Den Haag)ManTotaalOverigTotaal</v>
      </c>
      <c r="B1360" s="159" t="s">
        <v>17</v>
      </c>
      <c r="C1360" s="166">
        <v>42705</v>
      </c>
      <c r="D1360" s="159" t="s">
        <v>15</v>
      </c>
      <c r="E1360" s="159" t="s">
        <v>28</v>
      </c>
      <c r="F1360" s="159" t="s">
        <v>8</v>
      </c>
      <c r="G1360" s="159" t="s">
        <v>25</v>
      </c>
      <c r="H1360" s="159" t="s">
        <v>8</v>
      </c>
      <c r="I1360" s="181">
        <v>370</v>
      </c>
      <c r="J1360" s="15"/>
    </row>
    <row r="1361" spans="1:10" x14ac:dyDescent="0.25">
      <c r="A1361" s="65" t="str">
        <f t="shared" si="21"/>
        <v>Cohort 201642705G4 (exclusief Den Haag)ManTotaalOverigWerknemer of zelfstandige</v>
      </c>
      <c r="B1361" s="159" t="s">
        <v>17</v>
      </c>
      <c r="C1361" s="166">
        <v>42705</v>
      </c>
      <c r="D1361" s="159" t="s">
        <v>15</v>
      </c>
      <c r="E1361" s="159" t="s">
        <v>28</v>
      </c>
      <c r="F1361" s="159" t="s">
        <v>8</v>
      </c>
      <c r="G1361" s="159" t="s">
        <v>25</v>
      </c>
      <c r="H1361" s="159" t="s">
        <v>50</v>
      </c>
      <c r="I1361" s="181">
        <v>25</v>
      </c>
      <c r="J1361" s="15"/>
    </row>
    <row r="1362" spans="1:10" x14ac:dyDescent="0.25">
      <c r="A1362" s="65" t="str">
        <f t="shared" si="21"/>
        <v>Cohort 201642705G4 (exclusief Den Haag)ManTotaalOverigBijstandsuitkering</v>
      </c>
      <c r="B1362" s="159" t="s">
        <v>17</v>
      </c>
      <c r="C1362" s="166">
        <v>42705</v>
      </c>
      <c r="D1362" s="159" t="s">
        <v>15</v>
      </c>
      <c r="E1362" s="159" t="s">
        <v>28</v>
      </c>
      <c r="F1362" s="159" t="s">
        <v>8</v>
      </c>
      <c r="G1362" s="159" t="s">
        <v>25</v>
      </c>
      <c r="H1362" s="159" t="s">
        <v>51</v>
      </c>
      <c r="I1362" s="181">
        <v>320</v>
      </c>
      <c r="J1362" s="15"/>
    </row>
    <row r="1363" spans="1:10" x14ac:dyDescent="0.25">
      <c r="A1363" s="65" t="str">
        <f t="shared" si="21"/>
        <v>Cohort 201642705G4 (exclusief Den Haag)ManTotaalOverigGeen inkomen, schoolgaand of overig</v>
      </c>
      <c r="B1363" s="159" t="s">
        <v>17</v>
      </c>
      <c r="C1363" s="166">
        <v>42705</v>
      </c>
      <c r="D1363" s="159" t="s">
        <v>15</v>
      </c>
      <c r="E1363" s="159" t="s">
        <v>28</v>
      </c>
      <c r="F1363" s="159" t="s">
        <v>8</v>
      </c>
      <c r="G1363" s="159" t="s">
        <v>25</v>
      </c>
      <c r="H1363" s="159" t="s">
        <v>52</v>
      </c>
      <c r="I1363" s="181">
        <v>20</v>
      </c>
      <c r="J1363" s="15"/>
    </row>
    <row r="1364" spans="1:10" x14ac:dyDescent="0.25">
      <c r="A1364" s="65" t="str">
        <f t="shared" si="21"/>
        <v>Cohort 201642705G4 (exclusief Den Haag)Man18 tot 23 jaarTotaalTotaal</v>
      </c>
      <c r="B1364" s="159" t="s">
        <v>17</v>
      </c>
      <c r="C1364" s="166">
        <v>42705</v>
      </c>
      <c r="D1364" s="159" t="s">
        <v>15</v>
      </c>
      <c r="E1364" s="159" t="s">
        <v>28</v>
      </c>
      <c r="F1364" s="159" t="s">
        <v>53</v>
      </c>
      <c r="G1364" s="159" t="s">
        <v>8</v>
      </c>
      <c r="H1364" s="159" t="s">
        <v>8</v>
      </c>
      <c r="I1364" s="181">
        <v>425</v>
      </c>
      <c r="J1364" s="15"/>
    </row>
    <row r="1365" spans="1:10" x14ac:dyDescent="0.25">
      <c r="A1365" s="65" t="str">
        <f t="shared" si="21"/>
        <v>Cohort 201642705G4 (exclusief Den Haag)Man18 tot 23 jaarTotaalWerknemer of zelfstandige</v>
      </c>
      <c r="B1365" s="159" t="s">
        <v>17</v>
      </c>
      <c r="C1365" s="166">
        <v>42705</v>
      </c>
      <c r="D1365" s="159" t="s">
        <v>15</v>
      </c>
      <c r="E1365" s="159" t="s">
        <v>28</v>
      </c>
      <c r="F1365" s="159" t="s">
        <v>53</v>
      </c>
      <c r="G1365" s="159" t="s">
        <v>8</v>
      </c>
      <c r="H1365" s="159" t="s">
        <v>50</v>
      </c>
      <c r="I1365" s="181">
        <v>20</v>
      </c>
      <c r="J1365" s="15"/>
    </row>
    <row r="1366" spans="1:10" x14ac:dyDescent="0.25">
      <c r="A1366" s="65" t="str">
        <f t="shared" si="21"/>
        <v>Cohort 201642705G4 (exclusief Den Haag)Man18 tot 23 jaarTotaalBijstandsuitkering</v>
      </c>
      <c r="B1366" s="159" t="s">
        <v>17</v>
      </c>
      <c r="C1366" s="166">
        <v>42705</v>
      </c>
      <c r="D1366" s="159" t="s">
        <v>15</v>
      </c>
      <c r="E1366" s="159" t="s">
        <v>28</v>
      </c>
      <c r="F1366" s="159" t="s">
        <v>53</v>
      </c>
      <c r="G1366" s="159" t="s">
        <v>8</v>
      </c>
      <c r="H1366" s="159" t="s">
        <v>51</v>
      </c>
      <c r="I1366" s="181">
        <v>355</v>
      </c>
      <c r="J1366" s="15"/>
    </row>
    <row r="1367" spans="1:10" x14ac:dyDescent="0.25">
      <c r="A1367" s="65" t="str">
        <f t="shared" si="21"/>
        <v>Cohort 201642705G4 (exclusief Den Haag)Man18 tot 23 jaarTotaalGeen inkomen, schoolgaand of overig</v>
      </c>
      <c r="B1367" s="159" t="s">
        <v>17</v>
      </c>
      <c r="C1367" s="166">
        <v>42705</v>
      </c>
      <c r="D1367" s="159" t="s">
        <v>15</v>
      </c>
      <c r="E1367" s="159" t="s">
        <v>28</v>
      </c>
      <c r="F1367" s="159" t="s">
        <v>53</v>
      </c>
      <c r="G1367" s="159" t="s">
        <v>8</v>
      </c>
      <c r="H1367" s="159" t="s">
        <v>52</v>
      </c>
      <c r="I1367" s="181">
        <v>50</v>
      </c>
      <c r="J1367" s="15"/>
    </row>
    <row r="1368" spans="1:10" x14ac:dyDescent="0.25">
      <c r="A1368" s="65" t="str">
        <f t="shared" si="21"/>
        <v>Cohort 201642705G4 (exclusief Den Haag)Man18 tot 23 jaarSyriëTotaal</v>
      </c>
      <c r="B1368" s="159" t="s">
        <v>17</v>
      </c>
      <c r="C1368" s="166">
        <v>42705</v>
      </c>
      <c r="D1368" s="159" t="s">
        <v>15</v>
      </c>
      <c r="E1368" s="159" t="s">
        <v>28</v>
      </c>
      <c r="F1368" s="159" t="s">
        <v>53</v>
      </c>
      <c r="G1368" s="159" t="s">
        <v>23</v>
      </c>
      <c r="H1368" s="159" t="s">
        <v>8</v>
      </c>
      <c r="I1368" s="181">
        <v>280</v>
      </c>
      <c r="J1368" s="15"/>
    </row>
    <row r="1369" spans="1:10" x14ac:dyDescent="0.25">
      <c r="A1369" s="65" t="str">
        <f t="shared" si="21"/>
        <v>Cohort 201642705G4 (exclusief Den Haag)Man18 tot 23 jaarSyriëWerknemer of zelfstandige</v>
      </c>
      <c r="B1369" s="159" t="s">
        <v>17</v>
      </c>
      <c r="C1369" s="166">
        <v>42705</v>
      </c>
      <c r="D1369" s="159" t="s">
        <v>15</v>
      </c>
      <c r="E1369" s="159" t="s">
        <v>28</v>
      </c>
      <c r="F1369" s="159" t="s">
        <v>53</v>
      </c>
      <c r="G1369" s="159" t="s">
        <v>23</v>
      </c>
      <c r="H1369" s="159" t="s">
        <v>50</v>
      </c>
      <c r="I1369" s="181">
        <v>15</v>
      </c>
      <c r="J1369" s="15"/>
    </row>
    <row r="1370" spans="1:10" x14ac:dyDescent="0.25">
      <c r="A1370" s="65" t="str">
        <f t="shared" si="21"/>
        <v>Cohort 201642705G4 (exclusief Den Haag)Man18 tot 23 jaarSyriëBijstandsuitkering</v>
      </c>
      <c r="B1370" s="159" t="s">
        <v>17</v>
      </c>
      <c r="C1370" s="166">
        <v>42705</v>
      </c>
      <c r="D1370" s="159" t="s">
        <v>15</v>
      </c>
      <c r="E1370" s="159" t="s">
        <v>28</v>
      </c>
      <c r="F1370" s="159" t="s">
        <v>53</v>
      </c>
      <c r="G1370" s="159" t="s">
        <v>23</v>
      </c>
      <c r="H1370" s="159" t="s">
        <v>51</v>
      </c>
      <c r="I1370" s="181">
        <v>230</v>
      </c>
      <c r="J1370" s="15"/>
    </row>
    <row r="1371" spans="1:10" x14ac:dyDescent="0.25">
      <c r="A1371" s="65" t="str">
        <f t="shared" si="21"/>
        <v>Cohort 201642705G4 (exclusief Den Haag)Man18 tot 23 jaarSyriëGeen inkomen, schoolgaand of overig</v>
      </c>
      <c r="B1371" s="159" t="s">
        <v>17</v>
      </c>
      <c r="C1371" s="166">
        <v>42705</v>
      </c>
      <c r="D1371" s="159" t="s">
        <v>15</v>
      </c>
      <c r="E1371" s="159" t="s">
        <v>28</v>
      </c>
      <c r="F1371" s="159" t="s">
        <v>53</v>
      </c>
      <c r="G1371" s="159" t="s">
        <v>23</v>
      </c>
      <c r="H1371" s="159" t="s">
        <v>52</v>
      </c>
      <c r="I1371" s="181">
        <v>30</v>
      </c>
      <c r="J1371" s="15"/>
    </row>
    <row r="1372" spans="1:10" x14ac:dyDescent="0.25">
      <c r="A1372" s="65" t="str">
        <f t="shared" si="21"/>
        <v>Cohort 201642705G4 (exclusief Den Haag)Man18 tot 23 jaarEritreaTotaal</v>
      </c>
      <c r="B1372" s="159" t="s">
        <v>17</v>
      </c>
      <c r="C1372" s="166">
        <v>42705</v>
      </c>
      <c r="D1372" s="159" t="s">
        <v>15</v>
      </c>
      <c r="E1372" s="159" t="s">
        <v>28</v>
      </c>
      <c r="F1372" s="159" t="s">
        <v>53</v>
      </c>
      <c r="G1372" s="159" t="s">
        <v>24</v>
      </c>
      <c r="H1372" s="159" t="s">
        <v>8</v>
      </c>
      <c r="I1372" s="181">
        <v>90</v>
      </c>
      <c r="J1372" s="15"/>
    </row>
    <row r="1373" spans="1:10" x14ac:dyDescent="0.25">
      <c r="A1373" s="65" t="str">
        <f t="shared" si="21"/>
        <v>Cohort 201642705G4 (exclusief Den Haag)Man18 tot 23 jaarEritreaWerknemer of zelfstandige</v>
      </c>
      <c r="B1373" s="159" t="s">
        <v>17</v>
      </c>
      <c r="C1373" s="166">
        <v>42705</v>
      </c>
      <c r="D1373" s="159" t="s">
        <v>15</v>
      </c>
      <c r="E1373" s="159" t="s">
        <v>28</v>
      </c>
      <c r="F1373" s="159" t="s">
        <v>53</v>
      </c>
      <c r="G1373" s="159" t="s">
        <v>24</v>
      </c>
      <c r="H1373" s="159" t="s">
        <v>50</v>
      </c>
      <c r="I1373" s="181">
        <v>0</v>
      </c>
      <c r="J1373" s="15"/>
    </row>
    <row r="1374" spans="1:10" x14ac:dyDescent="0.25">
      <c r="A1374" s="65" t="str">
        <f t="shared" si="21"/>
        <v>Cohort 201642705G4 (exclusief Den Haag)Man18 tot 23 jaarEritreaBijstandsuitkering</v>
      </c>
      <c r="B1374" s="159" t="s">
        <v>17</v>
      </c>
      <c r="C1374" s="166">
        <v>42705</v>
      </c>
      <c r="D1374" s="159" t="s">
        <v>15</v>
      </c>
      <c r="E1374" s="159" t="s">
        <v>28</v>
      </c>
      <c r="F1374" s="159" t="s">
        <v>53</v>
      </c>
      <c r="G1374" s="159" t="s">
        <v>24</v>
      </c>
      <c r="H1374" s="159" t="s">
        <v>51</v>
      </c>
      <c r="I1374" s="181">
        <v>85</v>
      </c>
      <c r="J1374" s="15"/>
    </row>
    <row r="1375" spans="1:10" x14ac:dyDescent="0.25">
      <c r="A1375" s="65" t="str">
        <f t="shared" si="21"/>
        <v>Cohort 201642705G4 (exclusief Den Haag)Man18 tot 23 jaarEritreaGeen inkomen, schoolgaand of overig</v>
      </c>
      <c r="B1375" s="159" t="s">
        <v>17</v>
      </c>
      <c r="C1375" s="166">
        <v>42705</v>
      </c>
      <c r="D1375" s="159" t="s">
        <v>15</v>
      </c>
      <c r="E1375" s="159" t="s">
        <v>28</v>
      </c>
      <c r="F1375" s="159" t="s">
        <v>53</v>
      </c>
      <c r="G1375" s="159" t="s">
        <v>24</v>
      </c>
      <c r="H1375" s="159" t="s">
        <v>52</v>
      </c>
      <c r="I1375" s="181">
        <v>5</v>
      </c>
      <c r="J1375" s="15"/>
    </row>
    <row r="1376" spans="1:10" x14ac:dyDescent="0.25">
      <c r="A1376" s="65" t="str">
        <f t="shared" si="21"/>
        <v>Cohort 201642705G4 (exclusief Den Haag)Man18 tot 23 jaarOverigTotaal</v>
      </c>
      <c r="B1376" s="159" t="s">
        <v>17</v>
      </c>
      <c r="C1376" s="166">
        <v>42705</v>
      </c>
      <c r="D1376" s="159" t="s">
        <v>15</v>
      </c>
      <c r="E1376" s="159" t="s">
        <v>28</v>
      </c>
      <c r="F1376" s="159" t="s">
        <v>53</v>
      </c>
      <c r="G1376" s="159" t="s">
        <v>25</v>
      </c>
      <c r="H1376" s="159" t="s">
        <v>8</v>
      </c>
      <c r="I1376" s="181">
        <v>55</v>
      </c>
      <c r="J1376" s="15"/>
    </row>
    <row r="1377" spans="1:10" x14ac:dyDescent="0.25">
      <c r="A1377" s="65" t="str">
        <f t="shared" si="21"/>
        <v>Cohort 201642705G4 (exclusief Den Haag)Man18 tot 23 jaarOverigWerknemer of zelfstandige</v>
      </c>
      <c r="B1377" s="159" t="s">
        <v>17</v>
      </c>
      <c r="C1377" s="166">
        <v>42705</v>
      </c>
      <c r="D1377" s="159" t="s">
        <v>15</v>
      </c>
      <c r="E1377" s="159" t="s">
        <v>28</v>
      </c>
      <c r="F1377" s="159" t="s">
        <v>53</v>
      </c>
      <c r="G1377" s="159" t="s">
        <v>25</v>
      </c>
      <c r="H1377" s="159" t="s">
        <v>50</v>
      </c>
      <c r="I1377" s="181">
        <v>5</v>
      </c>
      <c r="J1377" s="15"/>
    </row>
    <row r="1378" spans="1:10" x14ac:dyDescent="0.25">
      <c r="A1378" s="65" t="str">
        <f t="shared" si="21"/>
        <v>Cohort 201642705G4 (exclusief Den Haag)Man18 tot 23 jaarOverigBijstandsuitkering</v>
      </c>
      <c r="B1378" s="159" t="s">
        <v>17</v>
      </c>
      <c r="C1378" s="166">
        <v>42705</v>
      </c>
      <c r="D1378" s="159" t="s">
        <v>15</v>
      </c>
      <c r="E1378" s="159" t="s">
        <v>28</v>
      </c>
      <c r="F1378" s="159" t="s">
        <v>53</v>
      </c>
      <c r="G1378" s="159" t="s">
        <v>25</v>
      </c>
      <c r="H1378" s="159" t="s">
        <v>51</v>
      </c>
      <c r="I1378" s="181">
        <v>35</v>
      </c>
      <c r="J1378" s="15"/>
    </row>
    <row r="1379" spans="1:10" x14ac:dyDescent="0.25">
      <c r="A1379" s="65" t="str">
        <f t="shared" si="21"/>
        <v>Cohort 201642705G4 (exclusief Den Haag)Man18 tot 23 jaarOverigGeen inkomen, schoolgaand of overig</v>
      </c>
      <c r="B1379" s="159" t="s">
        <v>17</v>
      </c>
      <c r="C1379" s="166">
        <v>42705</v>
      </c>
      <c r="D1379" s="159" t="s">
        <v>15</v>
      </c>
      <c r="E1379" s="159" t="s">
        <v>28</v>
      </c>
      <c r="F1379" s="159" t="s">
        <v>53</v>
      </c>
      <c r="G1379" s="159" t="s">
        <v>25</v>
      </c>
      <c r="H1379" s="159" t="s">
        <v>52</v>
      </c>
      <c r="I1379" s="181">
        <v>15</v>
      </c>
      <c r="J1379" s="15"/>
    </row>
    <row r="1380" spans="1:10" x14ac:dyDescent="0.25">
      <c r="A1380" s="65" t="str">
        <f t="shared" si="21"/>
        <v>Cohort 201642705G4 (exclusief Den Haag)Man23 tot 65 jaarTotaalTotaal</v>
      </c>
      <c r="B1380" s="159" t="s">
        <v>17</v>
      </c>
      <c r="C1380" s="166">
        <v>42705</v>
      </c>
      <c r="D1380" s="159" t="s">
        <v>15</v>
      </c>
      <c r="E1380" s="159" t="s">
        <v>28</v>
      </c>
      <c r="F1380" s="159" t="s">
        <v>54</v>
      </c>
      <c r="G1380" s="159" t="s">
        <v>8</v>
      </c>
      <c r="H1380" s="159" t="s">
        <v>8</v>
      </c>
      <c r="I1380" s="181">
        <v>1690</v>
      </c>
      <c r="J1380" s="15"/>
    </row>
    <row r="1381" spans="1:10" x14ac:dyDescent="0.25">
      <c r="A1381" s="65" t="str">
        <f t="shared" si="21"/>
        <v>Cohort 201642705G4 (exclusief Den Haag)Man23 tot 65 jaarTotaalWerknemer of zelfstandige</v>
      </c>
      <c r="B1381" s="159" t="s">
        <v>17</v>
      </c>
      <c r="C1381" s="166">
        <v>42705</v>
      </c>
      <c r="D1381" s="159" t="s">
        <v>15</v>
      </c>
      <c r="E1381" s="159" t="s">
        <v>28</v>
      </c>
      <c r="F1381" s="159" t="s">
        <v>54</v>
      </c>
      <c r="G1381" s="159" t="s">
        <v>8</v>
      </c>
      <c r="H1381" s="159" t="s">
        <v>50</v>
      </c>
      <c r="I1381" s="181">
        <v>45</v>
      </c>
      <c r="J1381" s="15"/>
    </row>
    <row r="1382" spans="1:10" x14ac:dyDescent="0.25">
      <c r="A1382" s="65" t="str">
        <f t="shared" si="21"/>
        <v>Cohort 201642705G4 (exclusief Den Haag)Man23 tot 65 jaarTotaalBijstandsuitkering</v>
      </c>
      <c r="B1382" s="159" t="s">
        <v>17</v>
      </c>
      <c r="C1382" s="166">
        <v>42705</v>
      </c>
      <c r="D1382" s="159" t="s">
        <v>15</v>
      </c>
      <c r="E1382" s="159" t="s">
        <v>28</v>
      </c>
      <c r="F1382" s="159" t="s">
        <v>54</v>
      </c>
      <c r="G1382" s="159" t="s">
        <v>8</v>
      </c>
      <c r="H1382" s="159" t="s">
        <v>51</v>
      </c>
      <c r="I1382" s="181">
        <v>1615</v>
      </c>
      <c r="J1382" s="15"/>
    </row>
    <row r="1383" spans="1:10" x14ac:dyDescent="0.25">
      <c r="A1383" s="65" t="str">
        <f t="shared" si="21"/>
        <v>Cohort 201642705G4 (exclusief Den Haag)Man23 tot 65 jaarTotaalGeen inkomen, schoolgaand of overig</v>
      </c>
      <c r="B1383" s="159" t="s">
        <v>17</v>
      </c>
      <c r="C1383" s="166">
        <v>42705</v>
      </c>
      <c r="D1383" s="159" t="s">
        <v>15</v>
      </c>
      <c r="E1383" s="159" t="s">
        <v>28</v>
      </c>
      <c r="F1383" s="159" t="s">
        <v>54</v>
      </c>
      <c r="G1383" s="159" t="s">
        <v>8</v>
      </c>
      <c r="H1383" s="159" t="s">
        <v>52</v>
      </c>
      <c r="I1383" s="181">
        <v>25</v>
      </c>
      <c r="J1383" s="15"/>
    </row>
    <row r="1384" spans="1:10" x14ac:dyDescent="0.25">
      <c r="A1384" s="65" t="str">
        <f t="shared" si="21"/>
        <v>Cohort 201642705G4 (exclusief Den Haag)Man23 tot 65 jaarSyriëTotaal</v>
      </c>
      <c r="B1384" s="159" t="s">
        <v>17</v>
      </c>
      <c r="C1384" s="166">
        <v>42705</v>
      </c>
      <c r="D1384" s="159" t="s">
        <v>15</v>
      </c>
      <c r="E1384" s="159" t="s">
        <v>28</v>
      </c>
      <c r="F1384" s="159" t="s">
        <v>54</v>
      </c>
      <c r="G1384" s="159" t="s">
        <v>23</v>
      </c>
      <c r="H1384" s="159" t="s">
        <v>8</v>
      </c>
      <c r="I1384" s="181">
        <v>1045</v>
      </c>
      <c r="J1384" s="15"/>
    </row>
    <row r="1385" spans="1:10" x14ac:dyDescent="0.25">
      <c r="A1385" s="65" t="str">
        <f t="shared" si="21"/>
        <v>Cohort 201642705G4 (exclusief Den Haag)Man23 tot 65 jaarSyriëWerknemer of zelfstandige</v>
      </c>
      <c r="B1385" s="159" t="s">
        <v>17</v>
      </c>
      <c r="C1385" s="166">
        <v>42705</v>
      </c>
      <c r="D1385" s="159" t="s">
        <v>15</v>
      </c>
      <c r="E1385" s="159" t="s">
        <v>28</v>
      </c>
      <c r="F1385" s="159" t="s">
        <v>54</v>
      </c>
      <c r="G1385" s="159" t="s">
        <v>23</v>
      </c>
      <c r="H1385" s="159" t="s">
        <v>50</v>
      </c>
      <c r="I1385" s="181">
        <v>25</v>
      </c>
      <c r="J1385" s="15"/>
    </row>
    <row r="1386" spans="1:10" x14ac:dyDescent="0.25">
      <c r="A1386" s="65" t="str">
        <f t="shared" si="21"/>
        <v>Cohort 201642705G4 (exclusief Den Haag)Man23 tot 65 jaarSyriëBijstandsuitkering</v>
      </c>
      <c r="B1386" s="159" t="s">
        <v>17</v>
      </c>
      <c r="C1386" s="166">
        <v>42705</v>
      </c>
      <c r="D1386" s="159" t="s">
        <v>15</v>
      </c>
      <c r="E1386" s="159" t="s">
        <v>28</v>
      </c>
      <c r="F1386" s="159" t="s">
        <v>54</v>
      </c>
      <c r="G1386" s="159" t="s">
        <v>23</v>
      </c>
      <c r="H1386" s="159" t="s">
        <v>51</v>
      </c>
      <c r="I1386" s="181">
        <v>1000</v>
      </c>
      <c r="J1386" s="15"/>
    </row>
    <row r="1387" spans="1:10" x14ac:dyDescent="0.25">
      <c r="A1387" s="65" t="str">
        <f t="shared" si="21"/>
        <v>Cohort 201642705G4 (exclusief Den Haag)Man23 tot 65 jaarSyriëGeen inkomen, schoolgaand of overig</v>
      </c>
      <c r="B1387" s="159" t="s">
        <v>17</v>
      </c>
      <c r="C1387" s="166">
        <v>42705</v>
      </c>
      <c r="D1387" s="159" t="s">
        <v>15</v>
      </c>
      <c r="E1387" s="159" t="s">
        <v>28</v>
      </c>
      <c r="F1387" s="159" t="s">
        <v>54</v>
      </c>
      <c r="G1387" s="159" t="s">
        <v>23</v>
      </c>
      <c r="H1387" s="159" t="s">
        <v>52</v>
      </c>
      <c r="I1387" s="181">
        <v>20</v>
      </c>
      <c r="J1387" s="15"/>
    </row>
    <row r="1388" spans="1:10" x14ac:dyDescent="0.25">
      <c r="A1388" s="65" t="str">
        <f t="shared" si="21"/>
        <v>Cohort 201642705G4 (exclusief Den Haag)Man23 tot 65 jaarEritreaTotaal</v>
      </c>
      <c r="B1388" s="159" t="s">
        <v>17</v>
      </c>
      <c r="C1388" s="166">
        <v>42705</v>
      </c>
      <c r="D1388" s="159" t="s">
        <v>15</v>
      </c>
      <c r="E1388" s="159" t="s">
        <v>28</v>
      </c>
      <c r="F1388" s="159" t="s">
        <v>54</v>
      </c>
      <c r="G1388" s="159" t="s">
        <v>24</v>
      </c>
      <c r="H1388" s="159" t="s">
        <v>8</v>
      </c>
      <c r="I1388" s="181">
        <v>330</v>
      </c>
      <c r="J1388" s="15"/>
    </row>
    <row r="1389" spans="1:10" x14ac:dyDescent="0.25">
      <c r="A1389" s="65" t="str">
        <f t="shared" si="21"/>
        <v>Cohort 201642705G4 (exclusief Den Haag)Man23 tot 65 jaarEritreaWerknemer of zelfstandige</v>
      </c>
      <c r="B1389" s="159" t="s">
        <v>17</v>
      </c>
      <c r="C1389" s="166">
        <v>42705</v>
      </c>
      <c r="D1389" s="159" t="s">
        <v>15</v>
      </c>
      <c r="E1389" s="159" t="s">
        <v>28</v>
      </c>
      <c r="F1389" s="159" t="s">
        <v>54</v>
      </c>
      <c r="G1389" s="159" t="s">
        <v>24</v>
      </c>
      <c r="H1389" s="159" t="s">
        <v>50</v>
      </c>
      <c r="I1389" s="181">
        <v>0</v>
      </c>
      <c r="J1389" s="15"/>
    </row>
    <row r="1390" spans="1:10" x14ac:dyDescent="0.25">
      <c r="A1390" s="65" t="str">
        <f t="shared" si="21"/>
        <v>Cohort 201642705G4 (exclusief Den Haag)Man23 tot 65 jaarEritreaBijstandsuitkering</v>
      </c>
      <c r="B1390" s="159" t="s">
        <v>17</v>
      </c>
      <c r="C1390" s="166">
        <v>42705</v>
      </c>
      <c r="D1390" s="159" t="s">
        <v>15</v>
      </c>
      <c r="E1390" s="159" t="s">
        <v>28</v>
      </c>
      <c r="F1390" s="159" t="s">
        <v>54</v>
      </c>
      <c r="G1390" s="159" t="s">
        <v>24</v>
      </c>
      <c r="H1390" s="159" t="s">
        <v>51</v>
      </c>
      <c r="I1390" s="181">
        <v>330</v>
      </c>
      <c r="J1390" s="15"/>
    </row>
    <row r="1391" spans="1:10" x14ac:dyDescent="0.25">
      <c r="A1391" s="65" t="str">
        <f t="shared" si="21"/>
        <v>Cohort 201642705G4 (exclusief Den Haag)Man23 tot 65 jaarEritreaGeen inkomen, schoolgaand of overig</v>
      </c>
      <c r="B1391" s="159" t="s">
        <v>17</v>
      </c>
      <c r="C1391" s="166">
        <v>42705</v>
      </c>
      <c r="D1391" s="159" t="s">
        <v>15</v>
      </c>
      <c r="E1391" s="159" t="s">
        <v>28</v>
      </c>
      <c r="F1391" s="159" t="s">
        <v>54</v>
      </c>
      <c r="G1391" s="159" t="s">
        <v>24</v>
      </c>
      <c r="H1391" s="159" t="s">
        <v>52</v>
      </c>
      <c r="I1391" s="181">
        <v>0</v>
      </c>
      <c r="J1391" s="15"/>
    </row>
    <row r="1392" spans="1:10" x14ac:dyDescent="0.25">
      <c r="A1392" s="65" t="str">
        <f t="shared" si="21"/>
        <v>Cohort 201642705G4 (exclusief Den Haag)Man23 tot 65 jaarOverigTotaal</v>
      </c>
      <c r="B1392" s="159" t="s">
        <v>17</v>
      </c>
      <c r="C1392" s="166">
        <v>42705</v>
      </c>
      <c r="D1392" s="159" t="s">
        <v>15</v>
      </c>
      <c r="E1392" s="159" t="s">
        <v>28</v>
      </c>
      <c r="F1392" s="159" t="s">
        <v>54</v>
      </c>
      <c r="G1392" s="159" t="s">
        <v>25</v>
      </c>
      <c r="H1392" s="159" t="s">
        <v>8</v>
      </c>
      <c r="I1392" s="181">
        <v>310</v>
      </c>
      <c r="J1392" s="15"/>
    </row>
    <row r="1393" spans="1:10" x14ac:dyDescent="0.25">
      <c r="A1393" s="65" t="str">
        <f t="shared" si="21"/>
        <v>Cohort 201642705G4 (exclusief Den Haag)Man23 tot 65 jaarOverigWerknemer of zelfstandige</v>
      </c>
      <c r="B1393" s="159" t="s">
        <v>17</v>
      </c>
      <c r="C1393" s="166">
        <v>42705</v>
      </c>
      <c r="D1393" s="159" t="s">
        <v>15</v>
      </c>
      <c r="E1393" s="159" t="s">
        <v>28</v>
      </c>
      <c r="F1393" s="159" t="s">
        <v>54</v>
      </c>
      <c r="G1393" s="159" t="s">
        <v>25</v>
      </c>
      <c r="H1393" s="159" t="s">
        <v>50</v>
      </c>
      <c r="I1393" s="181">
        <v>20</v>
      </c>
      <c r="J1393" s="15"/>
    </row>
    <row r="1394" spans="1:10" x14ac:dyDescent="0.25">
      <c r="A1394" s="65" t="str">
        <f t="shared" si="21"/>
        <v>Cohort 201642705G4 (exclusief Den Haag)Man23 tot 65 jaarOverigBijstandsuitkering</v>
      </c>
      <c r="B1394" s="159" t="s">
        <v>17</v>
      </c>
      <c r="C1394" s="166">
        <v>42705</v>
      </c>
      <c r="D1394" s="159" t="s">
        <v>15</v>
      </c>
      <c r="E1394" s="159" t="s">
        <v>28</v>
      </c>
      <c r="F1394" s="159" t="s">
        <v>54</v>
      </c>
      <c r="G1394" s="159" t="s">
        <v>25</v>
      </c>
      <c r="H1394" s="159" t="s">
        <v>51</v>
      </c>
      <c r="I1394" s="181">
        <v>285</v>
      </c>
      <c r="J1394" s="15"/>
    </row>
    <row r="1395" spans="1:10" x14ac:dyDescent="0.25">
      <c r="A1395" s="65" t="str">
        <f t="shared" si="21"/>
        <v>Cohort 201642705G4 (exclusief Den Haag)Man23 tot 65 jaarOverigGeen inkomen, schoolgaand of overig</v>
      </c>
      <c r="B1395" s="159" t="s">
        <v>17</v>
      </c>
      <c r="C1395" s="166">
        <v>42705</v>
      </c>
      <c r="D1395" s="159" t="s">
        <v>15</v>
      </c>
      <c r="E1395" s="159" t="s">
        <v>28</v>
      </c>
      <c r="F1395" s="159" t="s">
        <v>54</v>
      </c>
      <c r="G1395" s="159" t="s">
        <v>25</v>
      </c>
      <c r="H1395" s="159" t="s">
        <v>52</v>
      </c>
      <c r="I1395" s="181">
        <v>5</v>
      </c>
      <c r="J1395" s="15"/>
    </row>
    <row r="1396" spans="1:10" x14ac:dyDescent="0.25">
      <c r="A1396" s="65" t="str">
        <f t="shared" si="21"/>
        <v>Cohort 201642705G4 (exclusief Den Haag)VrouwTotaalTotaalTotaal</v>
      </c>
      <c r="B1396" s="159" t="s">
        <v>17</v>
      </c>
      <c r="C1396" s="166">
        <v>42705</v>
      </c>
      <c r="D1396" s="159" t="s">
        <v>15</v>
      </c>
      <c r="E1396" s="159" t="s">
        <v>29</v>
      </c>
      <c r="F1396" s="159" t="s">
        <v>8</v>
      </c>
      <c r="G1396" s="159" t="s">
        <v>8</v>
      </c>
      <c r="H1396" s="159" t="s">
        <v>8</v>
      </c>
      <c r="I1396" s="181">
        <v>895</v>
      </c>
      <c r="J1396" s="15"/>
    </row>
    <row r="1397" spans="1:10" x14ac:dyDescent="0.25">
      <c r="A1397" s="65" t="str">
        <f t="shared" si="21"/>
        <v>Cohort 201642705G4 (exclusief Den Haag)VrouwTotaalTotaalWerknemer of zelfstandige</v>
      </c>
      <c r="B1397" s="159" t="s">
        <v>17</v>
      </c>
      <c r="C1397" s="166">
        <v>42705</v>
      </c>
      <c r="D1397" s="159" t="s">
        <v>15</v>
      </c>
      <c r="E1397" s="159" t="s">
        <v>29</v>
      </c>
      <c r="F1397" s="159" t="s">
        <v>8</v>
      </c>
      <c r="G1397" s="159" t="s">
        <v>8</v>
      </c>
      <c r="H1397" s="159" t="s">
        <v>50</v>
      </c>
      <c r="I1397" s="181">
        <v>5</v>
      </c>
      <c r="J1397" s="15"/>
    </row>
    <row r="1398" spans="1:10" x14ac:dyDescent="0.25">
      <c r="A1398" s="65" t="str">
        <f t="shared" si="21"/>
        <v>Cohort 201642705G4 (exclusief Den Haag)VrouwTotaalTotaalBijstandsuitkering</v>
      </c>
      <c r="B1398" s="159" t="s">
        <v>17</v>
      </c>
      <c r="C1398" s="166">
        <v>42705</v>
      </c>
      <c r="D1398" s="159" t="s">
        <v>15</v>
      </c>
      <c r="E1398" s="159" t="s">
        <v>29</v>
      </c>
      <c r="F1398" s="159" t="s">
        <v>8</v>
      </c>
      <c r="G1398" s="159" t="s">
        <v>8</v>
      </c>
      <c r="H1398" s="159" t="s">
        <v>51</v>
      </c>
      <c r="I1398" s="181">
        <v>860</v>
      </c>
      <c r="J1398" s="15"/>
    </row>
    <row r="1399" spans="1:10" x14ac:dyDescent="0.25">
      <c r="A1399" s="65" t="str">
        <f t="shared" si="21"/>
        <v>Cohort 201642705G4 (exclusief Den Haag)VrouwTotaalTotaalGeen inkomen, schoolgaand of overig</v>
      </c>
      <c r="B1399" s="159" t="s">
        <v>17</v>
      </c>
      <c r="C1399" s="166">
        <v>42705</v>
      </c>
      <c r="D1399" s="159" t="s">
        <v>15</v>
      </c>
      <c r="E1399" s="159" t="s">
        <v>29</v>
      </c>
      <c r="F1399" s="159" t="s">
        <v>8</v>
      </c>
      <c r="G1399" s="159" t="s">
        <v>8</v>
      </c>
      <c r="H1399" s="159" t="s">
        <v>52</v>
      </c>
      <c r="I1399" s="181">
        <v>30</v>
      </c>
      <c r="J1399" s="15"/>
    </row>
    <row r="1400" spans="1:10" x14ac:dyDescent="0.25">
      <c r="A1400" s="65" t="str">
        <f t="shared" si="21"/>
        <v>Cohort 201642705G4 (exclusief Den Haag)VrouwTotaalSyriëTotaal</v>
      </c>
      <c r="B1400" s="159" t="s">
        <v>17</v>
      </c>
      <c r="C1400" s="166">
        <v>42705</v>
      </c>
      <c r="D1400" s="159" t="s">
        <v>15</v>
      </c>
      <c r="E1400" s="159" t="s">
        <v>29</v>
      </c>
      <c r="F1400" s="159" t="s">
        <v>8</v>
      </c>
      <c r="G1400" s="159" t="s">
        <v>23</v>
      </c>
      <c r="H1400" s="159" t="s">
        <v>8</v>
      </c>
      <c r="I1400" s="181">
        <v>460</v>
      </c>
      <c r="J1400" s="15"/>
    </row>
    <row r="1401" spans="1:10" x14ac:dyDescent="0.25">
      <c r="A1401" s="65" t="str">
        <f t="shared" si="21"/>
        <v>Cohort 201642705G4 (exclusief Den Haag)VrouwTotaalSyriëWerknemer of zelfstandige</v>
      </c>
      <c r="B1401" s="159" t="s">
        <v>17</v>
      </c>
      <c r="C1401" s="166">
        <v>42705</v>
      </c>
      <c r="D1401" s="159" t="s">
        <v>15</v>
      </c>
      <c r="E1401" s="159" t="s">
        <v>29</v>
      </c>
      <c r="F1401" s="159" t="s">
        <v>8</v>
      </c>
      <c r="G1401" s="159" t="s">
        <v>23</v>
      </c>
      <c r="H1401" s="159" t="s">
        <v>50</v>
      </c>
      <c r="I1401" s="181">
        <v>0</v>
      </c>
      <c r="J1401" s="15"/>
    </row>
    <row r="1402" spans="1:10" x14ac:dyDescent="0.25">
      <c r="A1402" s="65" t="str">
        <f t="shared" si="21"/>
        <v>Cohort 201642705G4 (exclusief Den Haag)VrouwTotaalSyriëBijstandsuitkering</v>
      </c>
      <c r="B1402" s="159" t="s">
        <v>17</v>
      </c>
      <c r="C1402" s="166">
        <v>42705</v>
      </c>
      <c r="D1402" s="159" t="s">
        <v>15</v>
      </c>
      <c r="E1402" s="159" t="s">
        <v>29</v>
      </c>
      <c r="F1402" s="159" t="s">
        <v>8</v>
      </c>
      <c r="G1402" s="159" t="s">
        <v>23</v>
      </c>
      <c r="H1402" s="159" t="s">
        <v>51</v>
      </c>
      <c r="I1402" s="181">
        <v>440</v>
      </c>
      <c r="J1402" s="15"/>
    </row>
    <row r="1403" spans="1:10" x14ac:dyDescent="0.25">
      <c r="A1403" s="65" t="str">
        <f t="shared" si="21"/>
        <v>Cohort 201642705G4 (exclusief Den Haag)VrouwTotaalSyriëGeen inkomen, schoolgaand of overig</v>
      </c>
      <c r="B1403" s="159" t="s">
        <v>17</v>
      </c>
      <c r="C1403" s="166">
        <v>42705</v>
      </c>
      <c r="D1403" s="159" t="s">
        <v>15</v>
      </c>
      <c r="E1403" s="159" t="s">
        <v>29</v>
      </c>
      <c r="F1403" s="159" t="s">
        <v>8</v>
      </c>
      <c r="G1403" s="159" t="s">
        <v>23</v>
      </c>
      <c r="H1403" s="159" t="s">
        <v>52</v>
      </c>
      <c r="I1403" s="181">
        <v>20</v>
      </c>
      <c r="J1403" s="15"/>
    </row>
    <row r="1404" spans="1:10" x14ac:dyDescent="0.25">
      <c r="A1404" s="65" t="str">
        <f t="shared" si="21"/>
        <v>Cohort 201642705G4 (exclusief Den Haag)VrouwTotaalEritreaTotaal</v>
      </c>
      <c r="B1404" s="159" t="s">
        <v>17</v>
      </c>
      <c r="C1404" s="166">
        <v>42705</v>
      </c>
      <c r="D1404" s="159" t="s">
        <v>15</v>
      </c>
      <c r="E1404" s="159" t="s">
        <v>29</v>
      </c>
      <c r="F1404" s="159" t="s">
        <v>8</v>
      </c>
      <c r="G1404" s="159" t="s">
        <v>24</v>
      </c>
      <c r="H1404" s="159" t="s">
        <v>8</v>
      </c>
      <c r="I1404" s="181">
        <v>255</v>
      </c>
      <c r="J1404" s="15"/>
    </row>
    <row r="1405" spans="1:10" x14ac:dyDescent="0.25">
      <c r="A1405" s="65" t="str">
        <f t="shared" si="21"/>
        <v>Cohort 201642705G4 (exclusief Den Haag)VrouwTotaalEritreaWerknemer of zelfstandige</v>
      </c>
      <c r="B1405" s="159" t="s">
        <v>17</v>
      </c>
      <c r="C1405" s="166">
        <v>42705</v>
      </c>
      <c r="D1405" s="159" t="s">
        <v>15</v>
      </c>
      <c r="E1405" s="159" t="s">
        <v>29</v>
      </c>
      <c r="F1405" s="159" t="s">
        <v>8</v>
      </c>
      <c r="G1405" s="159" t="s">
        <v>24</v>
      </c>
      <c r="H1405" s="159" t="s">
        <v>50</v>
      </c>
      <c r="I1405" s="181">
        <v>0</v>
      </c>
      <c r="J1405" s="15"/>
    </row>
    <row r="1406" spans="1:10" x14ac:dyDescent="0.25">
      <c r="A1406" s="65" t="str">
        <f t="shared" si="21"/>
        <v>Cohort 201642705G4 (exclusief Den Haag)VrouwTotaalEritreaBijstandsuitkering</v>
      </c>
      <c r="B1406" s="159" t="s">
        <v>17</v>
      </c>
      <c r="C1406" s="166">
        <v>42705</v>
      </c>
      <c r="D1406" s="159" t="s">
        <v>15</v>
      </c>
      <c r="E1406" s="159" t="s">
        <v>29</v>
      </c>
      <c r="F1406" s="159" t="s">
        <v>8</v>
      </c>
      <c r="G1406" s="159" t="s">
        <v>24</v>
      </c>
      <c r="H1406" s="159" t="s">
        <v>51</v>
      </c>
      <c r="I1406" s="181">
        <v>255</v>
      </c>
      <c r="J1406" s="15"/>
    </row>
    <row r="1407" spans="1:10" x14ac:dyDescent="0.25">
      <c r="A1407" s="65" t="str">
        <f t="shared" si="21"/>
        <v>Cohort 201642705G4 (exclusief Den Haag)VrouwTotaalEritreaGeen inkomen, schoolgaand of overig</v>
      </c>
      <c r="B1407" s="159" t="s">
        <v>17</v>
      </c>
      <c r="C1407" s="166">
        <v>42705</v>
      </c>
      <c r="D1407" s="159" t="s">
        <v>15</v>
      </c>
      <c r="E1407" s="159" t="s">
        <v>29</v>
      </c>
      <c r="F1407" s="159" t="s">
        <v>8</v>
      </c>
      <c r="G1407" s="159" t="s">
        <v>24</v>
      </c>
      <c r="H1407" s="159" t="s">
        <v>52</v>
      </c>
      <c r="I1407" s="181">
        <v>5</v>
      </c>
      <c r="J1407" s="15"/>
    </row>
    <row r="1408" spans="1:10" x14ac:dyDescent="0.25">
      <c r="A1408" s="65" t="str">
        <f t="shared" si="21"/>
        <v>Cohort 201642705G4 (exclusief Den Haag)VrouwTotaalOverigTotaal</v>
      </c>
      <c r="B1408" s="159" t="s">
        <v>17</v>
      </c>
      <c r="C1408" s="166">
        <v>42705</v>
      </c>
      <c r="D1408" s="159" t="s">
        <v>15</v>
      </c>
      <c r="E1408" s="159" t="s">
        <v>29</v>
      </c>
      <c r="F1408" s="159" t="s">
        <v>8</v>
      </c>
      <c r="G1408" s="159" t="s">
        <v>25</v>
      </c>
      <c r="H1408" s="159" t="s">
        <v>8</v>
      </c>
      <c r="I1408" s="181">
        <v>180</v>
      </c>
      <c r="J1408" s="15"/>
    </row>
    <row r="1409" spans="1:10" x14ac:dyDescent="0.25">
      <c r="A1409" s="65" t="str">
        <f t="shared" si="21"/>
        <v>Cohort 201642705G4 (exclusief Den Haag)VrouwTotaalOverigWerknemer of zelfstandige</v>
      </c>
      <c r="B1409" s="159" t="s">
        <v>17</v>
      </c>
      <c r="C1409" s="166">
        <v>42705</v>
      </c>
      <c r="D1409" s="159" t="s">
        <v>15</v>
      </c>
      <c r="E1409" s="159" t="s">
        <v>29</v>
      </c>
      <c r="F1409" s="159" t="s">
        <v>8</v>
      </c>
      <c r="G1409" s="159" t="s">
        <v>25</v>
      </c>
      <c r="H1409" s="159" t="s">
        <v>50</v>
      </c>
      <c r="I1409" s="181">
        <v>0</v>
      </c>
      <c r="J1409" s="15"/>
    </row>
    <row r="1410" spans="1:10" x14ac:dyDescent="0.25">
      <c r="A1410" s="65" t="str">
        <f t="shared" si="21"/>
        <v>Cohort 201642705G4 (exclusief Den Haag)VrouwTotaalOverigBijstandsuitkering</v>
      </c>
      <c r="B1410" s="159" t="s">
        <v>17</v>
      </c>
      <c r="C1410" s="166">
        <v>42705</v>
      </c>
      <c r="D1410" s="159" t="s">
        <v>15</v>
      </c>
      <c r="E1410" s="159" t="s">
        <v>29</v>
      </c>
      <c r="F1410" s="159" t="s">
        <v>8</v>
      </c>
      <c r="G1410" s="159" t="s">
        <v>25</v>
      </c>
      <c r="H1410" s="159" t="s">
        <v>51</v>
      </c>
      <c r="I1410" s="181">
        <v>165</v>
      </c>
      <c r="J1410" s="15"/>
    </row>
    <row r="1411" spans="1:10" x14ac:dyDescent="0.25">
      <c r="A1411" s="65" t="str">
        <f t="shared" si="21"/>
        <v>Cohort 201642705G4 (exclusief Den Haag)VrouwTotaalOverigGeen inkomen, schoolgaand of overig</v>
      </c>
      <c r="B1411" s="159" t="s">
        <v>17</v>
      </c>
      <c r="C1411" s="166">
        <v>42705</v>
      </c>
      <c r="D1411" s="159" t="s">
        <v>15</v>
      </c>
      <c r="E1411" s="159" t="s">
        <v>29</v>
      </c>
      <c r="F1411" s="159" t="s">
        <v>8</v>
      </c>
      <c r="G1411" s="159" t="s">
        <v>25</v>
      </c>
      <c r="H1411" s="159" t="s">
        <v>52</v>
      </c>
      <c r="I1411" s="181">
        <v>10</v>
      </c>
      <c r="J1411" s="15"/>
    </row>
    <row r="1412" spans="1:10" x14ac:dyDescent="0.25">
      <c r="A1412" s="65" t="str">
        <f t="shared" si="21"/>
        <v>Cohort 201642705G4 (exclusief Den Haag)Vrouw18 tot 23 jaarTotaalTotaal</v>
      </c>
      <c r="B1412" s="159" t="s">
        <v>17</v>
      </c>
      <c r="C1412" s="166">
        <v>42705</v>
      </c>
      <c r="D1412" s="159" t="s">
        <v>15</v>
      </c>
      <c r="E1412" s="159" t="s">
        <v>29</v>
      </c>
      <c r="F1412" s="159" t="s">
        <v>53</v>
      </c>
      <c r="G1412" s="159" t="s">
        <v>8</v>
      </c>
      <c r="H1412" s="159" t="s">
        <v>8</v>
      </c>
      <c r="I1412" s="181">
        <v>150</v>
      </c>
      <c r="J1412" s="15"/>
    </row>
    <row r="1413" spans="1:10" x14ac:dyDescent="0.25">
      <c r="A1413" s="65" t="str">
        <f t="shared" ref="A1413:A1476" si="22">B1413&amp;C1413&amp;D1413&amp;E1413&amp;F1413&amp;G1413&amp;H1413</f>
        <v>Cohort 201642705G4 (exclusief Den Haag)Vrouw18 tot 23 jaarTotaalWerknemer of zelfstandige</v>
      </c>
      <c r="B1413" s="159" t="s">
        <v>17</v>
      </c>
      <c r="C1413" s="166">
        <v>42705</v>
      </c>
      <c r="D1413" s="159" t="s">
        <v>15</v>
      </c>
      <c r="E1413" s="159" t="s">
        <v>29</v>
      </c>
      <c r="F1413" s="159" t="s">
        <v>53</v>
      </c>
      <c r="G1413" s="159" t="s">
        <v>8</v>
      </c>
      <c r="H1413" s="159" t="s">
        <v>50</v>
      </c>
      <c r="I1413" s="181">
        <v>0</v>
      </c>
      <c r="J1413" s="15"/>
    </row>
    <row r="1414" spans="1:10" x14ac:dyDescent="0.25">
      <c r="A1414" s="65" t="str">
        <f t="shared" si="22"/>
        <v>Cohort 201642705G4 (exclusief Den Haag)Vrouw18 tot 23 jaarTotaalBijstandsuitkering</v>
      </c>
      <c r="B1414" s="159" t="s">
        <v>17</v>
      </c>
      <c r="C1414" s="166">
        <v>42705</v>
      </c>
      <c r="D1414" s="159" t="s">
        <v>15</v>
      </c>
      <c r="E1414" s="159" t="s">
        <v>29</v>
      </c>
      <c r="F1414" s="159" t="s">
        <v>53</v>
      </c>
      <c r="G1414" s="159" t="s">
        <v>8</v>
      </c>
      <c r="H1414" s="159" t="s">
        <v>51</v>
      </c>
      <c r="I1414" s="181">
        <v>140</v>
      </c>
      <c r="J1414" s="15"/>
    </row>
    <row r="1415" spans="1:10" x14ac:dyDescent="0.25">
      <c r="A1415" s="65" t="str">
        <f t="shared" si="22"/>
        <v>Cohort 201642705G4 (exclusief Den Haag)Vrouw18 tot 23 jaarTotaalGeen inkomen, schoolgaand of overig</v>
      </c>
      <c r="B1415" s="159" t="s">
        <v>17</v>
      </c>
      <c r="C1415" s="166">
        <v>42705</v>
      </c>
      <c r="D1415" s="159" t="s">
        <v>15</v>
      </c>
      <c r="E1415" s="159" t="s">
        <v>29</v>
      </c>
      <c r="F1415" s="159" t="s">
        <v>53</v>
      </c>
      <c r="G1415" s="159" t="s">
        <v>8</v>
      </c>
      <c r="H1415" s="159" t="s">
        <v>52</v>
      </c>
      <c r="I1415" s="181">
        <v>10</v>
      </c>
      <c r="J1415" s="15"/>
    </row>
    <row r="1416" spans="1:10" x14ac:dyDescent="0.25">
      <c r="A1416" s="65" t="str">
        <f t="shared" si="22"/>
        <v>Cohort 201642705G4 (exclusief Den Haag)Vrouw18 tot 23 jaarSyriëTotaal</v>
      </c>
      <c r="B1416" s="159" t="s">
        <v>17</v>
      </c>
      <c r="C1416" s="166">
        <v>42705</v>
      </c>
      <c r="D1416" s="159" t="s">
        <v>15</v>
      </c>
      <c r="E1416" s="159" t="s">
        <v>29</v>
      </c>
      <c r="F1416" s="159" t="s">
        <v>53</v>
      </c>
      <c r="G1416" s="159" t="s">
        <v>23</v>
      </c>
      <c r="H1416" s="159" t="s">
        <v>8</v>
      </c>
      <c r="I1416" s="181">
        <v>85</v>
      </c>
      <c r="J1416" s="15"/>
    </row>
    <row r="1417" spans="1:10" x14ac:dyDescent="0.25">
      <c r="A1417" s="65" t="str">
        <f t="shared" si="22"/>
        <v>Cohort 201642705G4 (exclusief Den Haag)Vrouw18 tot 23 jaarSyriëWerknemer of zelfstandige</v>
      </c>
      <c r="B1417" s="159" t="s">
        <v>17</v>
      </c>
      <c r="C1417" s="166">
        <v>42705</v>
      </c>
      <c r="D1417" s="159" t="s">
        <v>15</v>
      </c>
      <c r="E1417" s="159" t="s">
        <v>29</v>
      </c>
      <c r="F1417" s="159" t="s">
        <v>53</v>
      </c>
      <c r="G1417" s="159" t="s">
        <v>23</v>
      </c>
      <c r="H1417" s="159" t="s">
        <v>50</v>
      </c>
      <c r="I1417" s="181">
        <v>0</v>
      </c>
      <c r="J1417" s="15"/>
    </row>
    <row r="1418" spans="1:10" x14ac:dyDescent="0.25">
      <c r="A1418" s="65" t="str">
        <f t="shared" si="22"/>
        <v>Cohort 201642705G4 (exclusief Den Haag)Vrouw18 tot 23 jaarSyriëBijstandsuitkering</v>
      </c>
      <c r="B1418" s="159" t="s">
        <v>17</v>
      </c>
      <c r="C1418" s="166">
        <v>42705</v>
      </c>
      <c r="D1418" s="159" t="s">
        <v>15</v>
      </c>
      <c r="E1418" s="159" t="s">
        <v>29</v>
      </c>
      <c r="F1418" s="159" t="s">
        <v>53</v>
      </c>
      <c r="G1418" s="159" t="s">
        <v>23</v>
      </c>
      <c r="H1418" s="159" t="s">
        <v>51</v>
      </c>
      <c r="I1418" s="181">
        <v>75</v>
      </c>
      <c r="J1418" s="15"/>
    </row>
    <row r="1419" spans="1:10" x14ac:dyDescent="0.25">
      <c r="A1419" s="65" t="str">
        <f t="shared" si="22"/>
        <v>Cohort 201642705G4 (exclusief Den Haag)Vrouw18 tot 23 jaarSyriëGeen inkomen, schoolgaand of overig</v>
      </c>
      <c r="B1419" s="159" t="s">
        <v>17</v>
      </c>
      <c r="C1419" s="166">
        <v>42705</v>
      </c>
      <c r="D1419" s="159" t="s">
        <v>15</v>
      </c>
      <c r="E1419" s="159" t="s">
        <v>29</v>
      </c>
      <c r="F1419" s="159" t="s">
        <v>53</v>
      </c>
      <c r="G1419" s="159" t="s">
        <v>23</v>
      </c>
      <c r="H1419" s="159" t="s">
        <v>52</v>
      </c>
      <c r="I1419" s="181">
        <v>10</v>
      </c>
      <c r="J1419" s="15"/>
    </row>
    <row r="1420" spans="1:10" x14ac:dyDescent="0.25">
      <c r="A1420" s="65" t="str">
        <f t="shared" si="22"/>
        <v>Cohort 201642705G4 (exclusief Den Haag)Vrouw18 tot 23 jaarEritreaTotaal</v>
      </c>
      <c r="B1420" s="159" t="s">
        <v>17</v>
      </c>
      <c r="C1420" s="166">
        <v>42705</v>
      </c>
      <c r="D1420" s="159" t="s">
        <v>15</v>
      </c>
      <c r="E1420" s="159" t="s">
        <v>29</v>
      </c>
      <c r="F1420" s="159" t="s">
        <v>53</v>
      </c>
      <c r="G1420" s="159" t="s">
        <v>24</v>
      </c>
      <c r="H1420" s="159" t="s">
        <v>8</v>
      </c>
      <c r="I1420" s="181">
        <v>45</v>
      </c>
      <c r="J1420" s="15"/>
    </row>
    <row r="1421" spans="1:10" x14ac:dyDescent="0.25">
      <c r="A1421" s="65" t="str">
        <f t="shared" si="22"/>
        <v>Cohort 201642705G4 (exclusief Den Haag)Vrouw18 tot 23 jaarEritreaWerknemer of zelfstandige</v>
      </c>
      <c r="B1421" s="159" t="s">
        <v>17</v>
      </c>
      <c r="C1421" s="166">
        <v>42705</v>
      </c>
      <c r="D1421" s="159" t="s">
        <v>15</v>
      </c>
      <c r="E1421" s="159" t="s">
        <v>29</v>
      </c>
      <c r="F1421" s="159" t="s">
        <v>53</v>
      </c>
      <c r="G1421" s="159" t="s">
        <v>24</v>
      </c>
      <c r="H1421" s="159" t="s">
        <v>50</v>
      </c>
      <c r="I1421" s="181">
        <v>0</v>
      </c>
      <c r="J1421" s="15"/>
    </row>
    <row r="1422" spans="1:10" x14ac:dyDescent="0.25">
      <c r="A1422" s="65" t="str">
        <f t="shared" si="22"/>
        <v>Cohort 201642705G4 (exclusief Den Haag)Vrouw18 tot 23 jaarEritreaBijstandsuitkering</v>
      </c>
      <c r="B1422" s="159" t="s">
        <v>17</v>
      </c>
      <c r="C1422" s="166">
        <v>42705</v>
      </c>
      <c r="D1422" s="159" t="s">
        <v>15</v>
      </c>
      <c r="E1422" s="159" t="s">
        <v>29</v>
      </c>
      <c r="F1422" s="159" t="s">
        <v>53</v>
      </c>
      <c r="G1422" s="159" t="s">
        <v>24</v>
      </c>
      <c r="H1422" s="159" t="s">
        <v>51</v>
      </c>
      <c r="I1422" s="181">
        <v>45</v>
      </c>
      <c r="J1422" s="15"/>
    </row>
    <row r="1423" spans="1:10" x14ac:dyDescent="0.25">
      <c r="A1423" s="65" t="str">
        <f t="shared" si="22"/>
        <v>Cohort 201642705G4 (exclusief Den Haag)Vrouw18 tot 23 jaarEritreaGeen inkomen, schoolgaand of overig</v>
      </c>
      <c r="B1423" s="159" t="s">
        <v>17</v>
      </c>
      <c r="C1423" s="166">
        <v>42705</v>
      </c>
      <c r="D1423" s="159" t="s">
        <v>15</v>
      </c>
      <c r="E1423" s="159" t="s">
        <v>29</v>
      </c>
      <c r="F1423" s="159" t="s">
        <v>53</v>
      </c>
      <c r="G1423" s="159" t="s">
        <v>24</v>
      </c>
      <c r="H1423" s="159" t="s">
        <v>52</v>
      </c>
      <c r="I1423" s="181">
        <v>0</v>
      </c>
      <c r="J1423" s="15"/>
    </row>
    <row r="1424" spans="1:10" x14ac:dyDescent="0.25">
      <c r="A1424" s="65" t="str">
        <f t="shared" si="22"/>
        <v>Cohort 201642705G4 (exclusief Den Haag)Vrouw18 tot 23 jaarOverigTotaal</v>
      </c>
      <c r="B1424" s="159" t="s">
        <v>17</v>
      </c>
      <c r="C1424" s="166">
        <v>42705</v>
      </c>
      <c r="D1424" s="159" t="s">
        <v>15</v>
      </c>
      <c r="E1424" s="159" t="s">
        <v>29</v>
      </c>
      <c r="F1424" s="159" t="s">
        <v>53</v>
      </c>
      <c r="G1424" s="159" t="s">
        <v>25</v>
      </c>
      <c r="H1424" s="159" t="s">
        <v>8</v>
      </c>
      <c r="I1424" s="181">
        <v>20</v>
      </c>
      <c r="J1424" s="15"/>
    </row>
    <row r="1425" spans="1:10" x14ac:dyDescent="0.25">
      <c r="A1425" s="65" t="str">
        <f t="shared" si="22"/>
        <v>Cohort 201642705G4 (exclusief Den Haag)Vrouw18 tot 23 jaarOverigWerknemer of zelfstandige</v>
      </c>
      <c r="B1425" s="159" t="s">
        <v>17</v>
      </c>
      <c r="C1425" s="166">
        <v>42705</v>
      </c>
      <c r="D1425" s="159" t="s">
        <v>15</v>
      </c>
      <c r="E1425" s="159" t="s">
        <v>29</v>
      </c>
      <c r="F1425" s="159" t="s">
        <v>53</v>
      </c>
      <c r="G1425" s="159" t="s">
        <v>25</v>
      </c>
      <c r="H1425" s="159" t="s">
        <v>50</v>
      </c>
      <c r="I1425" s="181">
        <v>0</v>
      </c>
      <c r="J1425" s="15"/>
    </row>
    <row r="1426" spans="1:10" x14ac:dyDescent="0.25">
      <c r="A1426" s="65" t="str">
        <f t="shared" si="22"/>
        <v>Cohort 201642705G4 (exclusief Den Haag)Vrouw18 tot 23 jaarOverigBijstandsuitkering</v>
      </c>
      <c r="B1426" s="159" t="s">
        <v>17</v>
      </c>
      <c r="C1426" s="166">
        <v>42705</v>
      </c>
      <c r="D1426" s="159" t="s">
        <v>15</v>
      </c>
      <c r="E1426" s="159" t="s">
        <v>29</v>
      </c>
      <c r="F1426" s="159" t="s">
        <v>53</v>
      </c>
      <c r="G1426" s="159" t="s">
        <v>25</v>
      </c>
      <c r="H1426" s="159" t="s">
        <v>51</v>
      </c>
      <c r="I1426" s="181">
        <v>15</v>
      </c>
      <c r="J1426" s="15"/>
    </row>
    <row r="1427" spans="1:10" x14ac:dyDescent="0.25">
      <c r="A1427" s="65" t="str">
        <f t="shared" si="22"/>
        <v>Cohort 201642705G4 (exclusief Den Haag)Vrouw18 tot 23 jaarOverigGeen inkomen, schoolgaand of overig</v>
      </c>
      <c r="B1427" s="159" t="s">
        <v>17</v>
      </c>
      <c r="C1427" s="166">
        <v>42705</v>
      </c>
      <c r="D1427" s="159" t="s">
        <v>15</v>
      </c>
      <c r="E1427" s="159" t="s">
        <v>29</v>
      </c>
      <c r="F1427" s="159" t="s">
        <v>53</v>
      </c>
      <c r="G1427" s="159" t="s">
        <v>25</v>
      </c>
      <c r="H1427" s="159" t="s">
        <v>52</v>
      </c>
      <c r="I1427" s="181">
        <v>0</v>
      </c>
      <c r="J1427" s="15"/>
    </row>
    <row r="1428" spans="1:10" x14ac:dyDescent="0.25">
      <c r="A1428" s="65" t="str">
        <f t="shared" si="22"/>
        <v>Cohort 201642705G4 (exclusief Den Haag)Vrouw23 tot 65 jaarTotaalTotaal</v>
      </c>
      <c r="B1428" s="159" t="s">
        <v>17</v>
      </c>
      <c r="C1428" s="166">
        <v>42705</v>
      </c>
      <c r="D1428" s="159" t="s">
        <v>15</v>
      </c>
      <c r="E1428" s="159" t="s">
        <v>29</v>
      </c>
      <c r="F1428" s="159" t="s">
        <v>54</v>
      </c>
      <c r="G1428" s="159" t="s">
        <v>8</v>
      </c>
      <c r="H1428" s="159" t="s">
        <v>8</v>
      </c>
      <c r="I1428" s="181">
        <v>745</v>
      </c>
      <c r="J1428" s="15"/>
    </row>
    <row r="1429" spans="1:10" x14ac:dyDescent="0.25">
      <c r="A1429" s="65" t="str">
        <f t="shared" si="22"/>
        <v>Cohort 201642705G4 (exclusief Den Haag)Vrouw23 tot 65 jaarTotaalWerknemer of zelfstandige</v>
      </c>
      <c r="B1429" s="159" t="s">
        <v>17</v>
      </c>
      <c r="C1429" s="166">
        <v>42705</v>
      </c>
      <c r="D1429" s="159" t="s">
        <v>15</v>
      </c>
      <c r="E1429" s="159" t="s">
        <v>29</v>
      </c>
      <c r="F1429" s="159" t="s">
        <v>54</v>
      </c>
      <c r="G1429" s="159" t="s">
        <v>8</v>
      </c>
      <c r="H1429" s="159" t="s">
        <v>50</v>
      </c>
      <c r="I1429" s="181">
        <v>0</v>
      </c>
      <c r="J1429" s="15"/>
    </row>
    <row r="1430" spans="1:10" x14ac:dyDescent="0.25">
      <c r="A1430" s="65" t="str">
        <f t="shared" si="22"/>
        <v>Cohort 201642705G4 (exclusief Den Haag)Vrouw23 tot 65 jaarTotaalBijstandsuitkering</v>
      </c>
      <c r="B1430" s="159" t="s">
        <v>17</v>
      </c>
      <c r="C1430" s="166">
        <v>42705</v>
      </c>
      <c r="D1430" s="159" t="s">
        <v>15</v>
      </c>
      <c r="E1430" s="159" t="s">
        <v>29</v>
      </c>
      <c r="F1430" s="159" t="s">
        <v>54</v>
      </c>
      <c r="G1430" s="159" t="s">
        <v>8</v>
      </c>
      <c r="H1430" s="159" t="s">
        <v>51</v>
      </c>
      <c r="I1430" s="181">
        <v>720</v>
      </c>
      <c r="J1430" s="15"/>
    </row>
    <row r="1431" spans="1:10" x14ac:dyDescent="0.25">
      <c r="A1431" s="65" t="str">
        <f t="shared" si="22"/>
        <v>Cohort 201642705G4 (exclusief Den Haag)Vrouw23 tot 65 jaarTotaalGeen inkomen, schoolgaand of overig</v>
      </c>
      <c r="B1431" s="159" t="s">
        <v>17</v>
      </c>
      <c r="C1431" s="166">
        <v>42705</v>
      </c>
      <c r="D1431" s="159" t="s">
        <v>15</v>
      </c>
      <c r="E1431" s="159" t="s">
        <v>29</v>
      </c>
      <c r="F1431" s="159" t="s">
        <v>54</v>
      </c>
      <c r="G1431" s="159" t="s">
        <v>8</v>
      </c>
      <c r="H1431" s="159" t="s">
        <v>52</v>
      </c>
      <c r="I1431" s="181">
        <v>20</v>
      </c>
      <c r="J1431" s="15"/>
    </row>
    <row r="1432" spans="1:10" x14ac:dyDescent="0.25">
      <c r="A1432" s="65" t="str">
        <f t="shared" si="22"/>
        <v>Cohort 201642705G4 (exclusief Den Haag)Vrouw23 tot 65 jaarSyriëTotaal</v>
      </c>
      <c r="B1432" s="159" t="s">
        <v>17</v>
      </c>
      <c r="C1432" s="166">
        <v>42705</v>
      </c>
      <c r="D1432" s="159" t="s">
        <v>15</v>
      </c>
      <c r="E1432" s="159" t="s">
        <v>29</v>
      </c>
      <c r="F1432" s="159" t="s">
        <v>54</v>
      </c>
      <c r="G1432" s="159" t="s">
        <v>23</v>
      </c>
      <c r="H1432" s="159" t="s">
        <v>8</v>
      </c>
      <c r="I1432" s="181">
        <v>375</v>
      </c>
      <c r="J1432" s="15"/>
    </row>
    <row r="1433" spans="1:10" x14ac:dyDescent="0.25">
      <c r="A1433" s="65" t="str">
        <f t="shared" si="22"/>
        <v>Cohort 201642705G4 (exclusief Den Haag)Vrouw23 tot 65 jaarSyriëWerknemer of zelfstandige</v>
      </c>
      <c r="B1433" s="159" t="s">
        <v>17</v>
      </c>
      <c r="C1433" s="166">
        <v>42705</v>
      </c>
      <c r="D1433" s="159" t="s">
        <v>15</v>
      </c>
      <c r="E1433" s="159" t="s">
        <v>29</v>
      </c>
      <c r="F1433" s="159" t="s">
        <v>54</v>
      </c>
      <c r="G1433" s="159" t="s">
        <v>23</v>
      </c>
      <c r="H1433" s="159" t="s">
        <v>50</v>
      </c>
      <c r="I1433" s="181">
        <v>0</v>
      </c>
      <c r="J1433" s="15"/>
    </row>
    <row r="1434" spans="1:10" x14ac:dyDescent="0.25">
      <c r="A1434" s="65" t="str">
        <f t="shared" si="22"/>
        <v>Cohort 201642705G4 (exclusief Den Haag)Vrouw23 tot 65 jaarSyriëBijstandsuitkering</v>
      </c>
      <c r="B1434" s="159" t="s">
        <v>17</v>
      </c>
      <c r="C1434" s="166">
        <v>42705</v>
      </c>
      <c r="D1434" s="159" t="s">
        <v>15</v>
      </c>
      <c r="E1434" s="159" t="s">
        <v>29</v>
      </c>
      <c r="F1434" s="159" t="s">
        <v>54</v>
      </c>
      <c r="G1434" s="159" t="s">
        <v>23</v>
      </c>
      <c r="H1434" s="159" t="s">
        <v>51</v>
      </c>
      <c r="I1434" s="181">
        <v>365</v>
      </c>
      <c r="J1434" s="15"/>
    </row>
    <row r="1435" spans="1:10" x14ac:dyDescent="0.25">
      <c r="A1435" s="65" t="str">
        <f t="shared" si="22"/>
        <v>Cohort 201642705G4 (exclusief Den Haag)Vrouw23 tot 65 jaarSyriëGeen inkomen, schoolgaand of overig</v>
      </c>
      <c r="B1435" s="159" t="s">
        <v>17</v>
      </c>
      <c r="C1435" s="166">
        <v>42705</v>
      </c>
      <c r="D1435" s="159" t="s">
        <v>15</v>
      </c>
      <c r="E1435" s="159" t="s">
        <v>29</v>
      </c>
      <c r="F1435" s="159" t="s">
        <v>54</v>
      </c>
      <c r="G1435" s="159" t="s">
        <v>23</v>
      </c>
      <c r="H1435" s="159" t="s">
        <v>52</v>
      </c>
      <c r="I1435" s="181">
        <v>10</v>
      </c>
      <c r="J1435" s="15"/>
    </row>
    <row r="1436" spans="1:10" x14ac:dyDescent="0.25">
      <c r="A1436" s="65" t="str">
        <f t="shared" si="22"/>
        <v>Cohort 201642705G4 (exclusief Den Haag)Vrouw23 tot 65 jaarEritreaTotaal</v>
      </c>
      <c r="B1436" s="159" t="s">
        <v>17</v>
      </c>
      <c r="C1436" s="166">
        <v>42705</v>
      </c>
      <c r="D1436" s="159" t="s">
        <v>15</v>
      </c>
      <c r="E1436" s="159" t="s">
        <v>29</v>
      </c>
      <c r="F1436" s="159" t="s">
        <v>54</v>
      </c>
      <c r="G1436" s="159" t="s">
        <v>24</v>
      </c>
      <c r="H1436" s="159" t="s">
        <v>8</v>
      </c>
      <c r="I1436" s="181">
        <v>210</v>
      </c>
      <c r="J1436" s="15"/>
    </row>
    <row r="1437" spans="1:10" x14ac:dyDescent="0.25">
      <c r="A1437" s="65" t="str">
        <f t="shared" si="22"/>
        <v>Cohort 201642705G4 (exclusief Den Haag)Vrouw23 tot 65 jaarEritreaWerknemer of zelfstandige</v>
      </c>
      <c r="B1437" s="159" t="s">
        <v>17</v>
      </c>
      <c r="C1437" s="166">
        <v>42705</v>
      </c>
      <c r="D1437" s="159" t="s">
        <v>15</v>
      </c>
      <c r="E1437" s="159" t="s">
        <v>29</v>
      </c>
      <c r="F1437" s="159" t="s">
        <v>54</v>
      </c>
      <c r="G1437" s="159" t="s">
        <v>24</v>
      </c>
      <c r="H1437" s="159" t="s">
        <v>50</v>
      </c>
      <c r="I1437" s="181">
        <v>0</v>
      </c>
      <c r="J1437" s="15"/>
    </row>
    <row r="1438" spans="1:10" x14ac:dyDescent="0.25">
      <c r="A1438" s="65" t="str">
        <f t="shared" si="22"/>
        <v>Cohort 201642705G4 (exclusief Den Haag)Vrouw23 tot 65 jaarEritreaBijstandsuitkering</v>
      </c>
      <c r="B1438" s="159" t="s">
        <v>17</v>
      </c>
      <c r="C1438" s="166">
        <v>42705</v>
      </c>
      <c r="D1438" s="159" t="s">
        <v>15</v>
      </c>
      <c r="E1438" s="159" t="s">
        <v>29</v>
      </c>
      <c r="F1438" s="159" t="s">
        <v>54</v>
      </c>
      <c r="G1438" s="159" t="s">
        <v>24</v>
      </c>
      <c r="H1438" s="159" t="s">
        <v>51</v>
      </c>
      <c r="I1438" s="181">
        <v>210</v>
      </c>
      <c r="J1438" s="15"/>
    </row>
    <row r="1439" spans="1:10" x14ac:dyDescent="0.25">
      <c r="A1439" s="65" t="str">
        <f t="shared" si="22"/>
        <v>Cohort 201642705G4 (exclusief Den Haag)Vrouw23 tot 65 jaarEritreaGeen inkomen, schoolgaand of overig</v>
      </c>
      <c r="B1439" s="159" t="s">
        <v>17</v>
      </c>
      <c r="C1439" s="166">
        <v>42705</v>
      </c>
      <c r="D1439" s="159" t="s">
        <v>15</v>
      </c>
      <c r="E1439" s="159" t="s">
        <v>29</v>
      </c>
      <c r="F1439" s="159" t="s">
        <v>54</v>
      </c>
      <c r="G1439" s="159" t="s">
        <v>24</v>
      </c>
      <c r="H1439" s="159" t="s">
        <v>52</v>
      </c>
      <c r="I1439" s="181">
        <v>0</v>
      </c>
      <c r="J1439" s="15"/>
    </row>
    <row r="1440" spans="1:10" x14ac:dyDescent="0.25">
      <c r="A1440" s="65" t="str">
        <f t="shared" si="22"/>
        <v>Cohort 201642705G4 (exclusief Den Haag)Vrouw23 tot 65 jaarOverigTotaal</v>
      </c>
      <c r="B1440" s="159" t="s">
        <v>17</v>
      </c>
      <c r="C1440" s="166">
        <v>42705</v>
      </c>
      <c r="D1440" s="159" t="s">
        <v>15</v>
      </c>
      <c r="E1440" s="159" t="s">
        <v>29</v>
      </c>
      <c r="F1440" s="159" t="s">
        <v>54</v>
      </c>
      <c r="G1440" s="159" t="s">
        <v>25</v>
      </c>
      <c r="H1440" s="159" t="s">
        <v>8</v>
      </c>
      <c r="I1440" s="181">
        <v>160</v>
      </c>
      <c r="J1440" s="15"/>
    </row>
    <row r="1441" spans="1:10" x14ac:dyDescent="0.25">
      <c r="A1441" s="65" t="str">
        <f t="shared" si="22"/>
        <v>Cohort 201642705G4 (exclusief Den Haag)Vrouw23 tot 65 jaarOverigWerknemer of zelfstandige</v>
      </c>
      <c r="B1441" s="159" t="s">
        <v>17</v>
      </c>
      <c r="C1441" s="166">
        <v>42705</v>
      </c>
      <c r="D1441" s="159" t="s">
        <v>15</v>
      </c>
      <c r="E1441" s="159" t="s">
        <v>29</v>
      </c>
      <c r="F1441" s="159" t="s">
        <v>54</v>
      </c>
      <c r="G1441" s="159" t="s">
        <v>25</v>
      </c>
      <c r="H1441" s="159" t="s">
        <v>50</v>
      </c>
      <c r="I1441" s="181">
        <v>0</v>
      </c>
      <c r="J1441" s="15"/>
    </row>
    <row r="1442" spans="1:10" x14ac:dyDescent="0.25">
      <c r="A1442" s="65" t="str">
        <f t="shared" si="22"/>
        <v>Cohort 201642705G4 (exclusief Den Haag)Vrouw23 tot 65 jaarOverigBijstandsuitkering</v>
      </c>
      <c r="B1442" s="159" t="s">
        <v>17</v>
      </c>
      <c r="C1442" s="166">
        <v>42705</v>
      </c>
      <c r="D1442" s="159" t="s">
        <v>15</v>
      </c>
      <c r="E1442" s="159" t="s">
        <v>29</v>
      </c>
      <c r="F1442" s="159" t="s">
        <v>54</v>
      </c>
      <c r="G1442" s="159" t="s">
        <v>25</v>
      </c>
      <c r="H1442" s="159" t="s">
        <v>51</v>
      </c>
      <c r="I1442" s="181">
        <v>150</v>
      </c>
      <c r="J1442" s="15"/>
    </row>
    <row r="1443" spans="1:10" x14ac:dyDescent="0.25">
      <c r="A1443" s="65" t="str">
        <f t="shared" si="22"/>
        <v>Cohort 201642705G4 (exclusief Den Haag)Vrouw23 tot 65 jaarOverigGeen inkomen, schoolgaand of overig</v>
      </c>
      <c r="B1443" s="159" t="s">
        <v>17</v>
      </c>
      <c r="C1443" s="166">
        <v>42705</v>
      </c>
      <c r="D1443" s="159" t="s">
        <v>15</v>
      </c>
      <c r="E1443" s="159" t="s">
        <v>29</v>
      </c>
      <c r="F1443" s="159" t="s">
        <v>54</v>
      </c>
      <c r="G1443" s="159" t="s">
        <v>25</v>
      </c>
      <c r="H1443" s="159" t="s">
        <v>52</v>
      </c>
      <c r="I1443" s="181">
        <v>10</v>
      </c>
      <c r="J1443" s="15"/>
    </row>
    <row r="1444" spans="1:10" x14ac:dyDescent="0.25">
      <c r="A1444" s="65" t="str">
        <f t="shared" si="22"/>
        <v>Totaal42339Den HaagTotaalTotaalTotaalTotaal</v>
      </c>
      <c r="B1444" s="159" t="s">
        <v>8</v>
      </c>
      <c r="C1444" s="166">
        <v>42339</v>
      </c>
      <c r="D1444" s="159" t="s">
        <v>7</v>
      </c>
      <c r="E1444" s="159" t="s">
        <v>8</v>
      </c>
      <c r="F1444" s="159" t="s">
        <v>8</v>
      </c>
      <c r="G1444" s="159" t="s">
        <v>8</v>
      </c>
      <c r="H1444" s="159" t="s">
        <v>8</v>
      </c>
      <c r="I1444" s="181">
        <v>665</v>
      </c>
      <c r="J1444" s="15"/>
    </row>
    <row r="1445" spans="1:10" x14ac:dyDescent="0.25">
      <c r="A1445" s="65" t="str">
        <f t="shared" si="22"/>
        <v>Totaal42339Den HaagTotaalTotaalTotaalWerknemer of zelfstandige</v>
      </c>
      <c r="B1445" s="159" t="s">
        <v>8</v>
      </c>
      <c r="C1445" s="166">
        <v>42339</v>
      </c>
      <c r="D1445" s="159" t="s">
        <v>7</v>
      </c>
      <c r="E1445" s="159" t="s">
        <v>8</v>
      </c>
      <c r="F1445" s="159" t="s">
        <v>8</v>
      </c>
      <c r="G1445" s="159" t="s">
        <v>8</v>
      </c>
      <c r="H1445" s="159" t="s">
        <v>50</v>
      </c>
      <c r="I1445" s="181">
        <v>10</v>
      </c>
      <c r="J1445" s="15"/>
    </row>
    <row r="1446" spans="1:10" x14ac:dyDescent="0.25">
      <c r="A1446" s="65" t="str">
        <f t="shared" si="22"/>
        <v>Totaal42339Den HaagTotaalTotaalTotaalBijstandsuitkering</v>
      </c>
      <c r="B1446" s="159" t="s">
        <v>8</v>
      </c>
      <c r="C1446" s="166">
        <v>42339</v>
      </c>
      <c r="D1446" s="159" t="s">
        <v>7</v>
      </c>
      <c r="E1446" s="159" t="s">
        <v>8</v>
      </c>
      <c r="F1446" s="159" t="s">
        <v>8</v>
      </c>
      <c r="G1446" s="159" t="s">
        <v>8</v>
      </c>
      <c r="H1446" s="159" t="s">
        <v>51</v>
      </c>
      <c r="I1446" s="181">
        <v>635</v>
      </c>
      <c r="J1446" s="15"/>
    </row>
    <row r="1447" spans="1:10" x14ac:dyDescent="0.25">
      <c r="A1447" s="65" t="str">
        <f t="shared" si="22"/>
        <v>Totaal42339Den HaagTotaalTotaalTotaalGeen inkomen, schoolgaand of overig</v>
      </c>
      <c r="B1447" s="159" t="s">
        <v>8</v>
      </c>
      <c r="C1447" s="166">
        <v>42339</v>
      </c>
      <c r="D1447" s="159" t="s">
        <v>7</v>
      </c>
      <c r="E1447" s="159" t="s">
        <v>8</v>
      </c>
      <c r="F1447" s="159" t="s">
        <v>8</v>
      </c>
      <c r="G1447" s="159" t="s">
        <v>8</v>
      </c>
      <c r="H1447" s="159" t="s">
        <v>52</v>
      </c>
      <c r="I1447" s="181">
        <v>15</v>
      </c>
      <c r="J1447" s="15"/>
    </row>
    <row r="1448" spans="1:10" x14ac:dyDescent="0.25">
      <c r="A1448" s="65" t="str">
        <f t="shared" si="22"/>
        <v>Totaal42339Den HaagTotaalTotaalSyriëTotaal</v>
      </c>
      <c r="B1448" s="159" t="s">
        <v>8</v>
      </c>
      <c r="C1448" s="166">
        <v>42339</v>
      </c>
      <c r="D1448" s="159" t="s">
        <v>7</v>
      </c>
      <c r="E1448" s="159" t="s">
        <v>8</v>
      </c>
      <c r="F1448" s="159" t="s">
        <v>8</v>
      </c>
      <c r="G1448" s="159" t="s">
        <v>23</v>
      </c>
      <c r="H1448" s="159" t="s">
        <v>8</v>
      </c>
      <c r="I1448" s="181">
        <v>260</v>
      </c>
      <c r="J1448" s="15"/>
    </row>
    <row r="1449" spans="1:10" x14ac:dyDescent="0.25">
      <c r="A1449" s="65" t="str">
        <f t="shared" si="22"/>
        <v>Totaal42339Den HaagTotaalTotaalSyriëWerknemer of zelfstandige</v>
      </c>
      <c r="B1449" s="159" t="s">
        <v>8</v>
      </c>
      <c r="C1449" s="166">
        <v>42339</v>
      </c>
      <c r="D1449" s="159" t="s">
        <v>7</v>
      </c>
      <c r="E1449" s="159" t="s">
        <v>8</v>
      </c>
      <c r="F1449" s="159" t="s">
        <v>8</v>
      </c>
      <c r="G1449" s="159" t="s">
        <v>23</v>
      </c>
      <c r="H1449" s="159" t="s">
        <v>50</v>
      </c>
      <c r="I1449" s="181">
        <v>5</v>
      </c>
      <c r="J1449" s="15"/>
    </row>
    <row r="1450" spans="1:10" x14ac:dyDescent="0.25">
      <c r="A1450" s="65" t="str">
        <f t="shared" si="22"/>
        <v>Totaal42339Den HaagTotaalTotaalSyriëBijstandsuitkering</v>
      </c>
      <c r="B1450" s="159" t="s">
        <v>8</v>
      </c>
      <c r="C1450" s="166">
        <v>42339</v>
      </c>
      <c r="D1450" s="159" t="s">
        <v>7</v>
      </c>
      <c r="E1450" s="159" t="s">
        <v>8</v>
      </c>
      <c r="F1450" s="159" t="s">
        <v>8</v>
      </c>
      <c r="G1450" s="159" t="s">
        <v>23</v>
      </c>
      <c r="H1450" s="159" t="s">
        <v>51</v>
      </c>
      <c r="I1450" s="181">
        <v>250</v>
      </c>
      <c r="J1450" s="15"/>
    </row>
    <row r="1451" spans="1:10" x14ac:dyDescent="0.25">
      <c r="A1451" s="65" t="str">
        <f t="shared" si="22"/>
        <v>Totaal42339Den HaagTotaalTotaalSyriëGeen inkomen, schoolgaand of overig</v>
      </c>
      <c r="B1451" s="159" t="s">
        <v>8</v>
      </c>
      <c r="C1451" s="166">
        <v>42339</v>
      </c>
      <c r="D1451" s="159" t="s">
        <v>7</v>
      </c>
      <c r="E1451" s="159" t="s">
        <v>8</v>
      </c>
      <c r="F1451" s="159" t="s">
        <v>8</v>
      </c>
      <c r="G1451" s="159" t="s">
        <v>23</v>
      </c>
      <c r="H1451" s="159" t="s">
        <v>52</v>
      </c>
      <c r="I1451" s="181">
        <v>5</v>
      </c>
      <c r="J1451" s="15"/>
    </row>
    <row r="1452" spans="1:10" x14ac:dyDescent="0.25">
      <c r="A1452" s="65" t="str">
        <f t="shared" si="22"/>
        <v>Totaal42339Den HaagTotaalTotaalEritreaTotaal</v>
      </c>
      <c r="B1452" s="159" t="s">
        <v>8</v>
      </c>
      <c r="C1452" s="166">
        <v>42339</v>
      </c>
      <c r="D1452" s="159" t="s">
        <v>7</v>
      </c>
      <c r="E1452" s="159" t="s">
        <v>8</v>
      </c>
      <c r="F1452" s="159" t="s">
        <v>8</v>
      </c>
      <c r="G1452" s="159" t="s">
        <v>24</v>
      </c>
      <c r="H1452" s="159" t="s">
        <v>8</v>
      </c>
      <c r="I1452" s="181">
        <v>240</v>
      </c>
      <c r="J1452" s="15"/>
    </row>
    <row r="1453" spans="1:10" x14ac:dyDescent="0.25">
      <c r="A1453" s="65" t="str">
        <f t="shared" si="22"/>
        <v>Totaal42339Den HaagTotaalTotaalEritreaWerknemer of zelfstandige</v>
      </c>
      <c r="B1453" s="159" t="s">
        <v>8</v>
      </c>
      <c r="C1453" s="166">
        <v>42339</v>
      </c>
      <c r="D1453" s="159" t="s">
        <v>7</v>
      </c>
      <c r="E1453" s="159" t="s">
        <v>8</v>
      </c>
      <c r="F1453" s="159" t="s">
        <v>8</v>
      </c>
      <c r="G1453" s="159" t="s">
        <v>24</v>
      </c>
      <c r="H1453" s="159" t="s">
        <v>50</v>
      </c>
      <c r="I1453" s="181">
        <v>0</v>
      </c>
      <c r="J1453" s="15"/>
    </row>
    <row r="1454" spans="1:10" x14ac:dyDescent="0.25">
      <c r="A1454" s="65" t="str">
        <f t="shared" si="22"/>
        <v>Totaal42339Den HaagTotaalTotaalEritreaBijstandsuitkering</v>
      </c>
      <c r="B1454" s="159" t="s">
        <v>8</v>
      </c>
      <c r="C1454" s="166">
        <v>42339</v>
      </c>
      <c r="D1454" s="159" t="s">
        <v>7</v>
      </c>
      <c r="E1454" s="159" t="s">
        <v>8</v>
      </c>
      <c r="F1454" s="159" t="s">
        <v>8</v>
      </c>
      <c r="G1454" s="159" t="s">
        <v>24</v>
      </c>
      <c r="H1454" s="159" t="s">
        <v>51</v>
      </c>
      <c r="I1454" s="181">
        <v>240</v>
      </c>
      <c r="J1454" s="15"/>
    </row>
    <row r="1455" spans="1:10" x14ac:dyDescent="0.25">
      <c r="A1455" s="65" t="str">
        <f t="shared" si="22"/>
        <v>Totaal42339Den HaagTotaalTotaalEritreaGeen inkomen, schoolgaand of overig</v>
      </c>
      <c r="B1455" s="159" t="s">
        <v>8</v>
      </c>
      <c r="C1455" s="166">
        <v>42339</v>
      </c>
      <c r="D1455" s="159" t="s">
        <v>7</v>
      </c>
      <c r="E1455" s="159" t="s">
        <v>8</v>
      </c>
      <c r="F1455" s="159" t="s">
        <v>8</v>
      </c>
      <c r="G1455" s="159" t="s">
        <v>24</v>
      </c>
      <c r="H1455" s="159" t="s">
        <v>52</v>
      </c>
      <c r="I1455" s="181">
        <v>0</v>
      </c>
      <c r="J1455" s="15"/>
    </row>
    <row r="1456" spans="1:10" x14ac:dyDescent="0.25">
      <c r="A1456" s="65" t="str">
        <f t="shared" si="22"/>
        <v>Totaal42339Den HaagTotaalTotaalOverigTotaal</v>
      </c>
      <c r="B1456" s="159" t="s">
        <v>8</v>
      </c>
      <c r="C1456" s="166">
        <v>42339</v>
      </c>
      <c r="D1456" s="159" t="s">
        <v>7</v>
      </c>
      <c r="E1456" s="159" t="s">
        <v>8</v>
      </c>
      <c r="F1456" s="159" t="s">
        <v>8</v>
      </c>
      <c r="G1456" s="159" t="s">
        <v>25</v>
      </c>
      <c r="H1456" s="159" t="s">
        <v>8</v>
      </c>
      <c r="I1456" s="181">
        <v>165</v>
      </c>
      <c r="J1456" s="15"/>
    </row>
    <row r="1457" spans="1:10" x14ac:dyDescent="0.25">
      <c r="A1457" s="65" t="str">
        <f t="shared" si="22"/>
        <v>Totaal42339Den HaagTotaalTotaalOverigWerknemer of zelfstandige</v>
      </c>
      <c r="B1457" s="159" t="s">
        <v>8</v>
      </c>
      <c r="C1457" s="166">
        <v>42339</v>
      </c>
      <c r="D1457" s="159" t="s">
        <v>7</v>
      </c>
      <c r="E1457" s="159" t="s">
        <v>8</v>
      </c>
      <c r="F1457" s="159" t="s">
        <v>8</v>
      </c>
      <c r="G1457" s="159" t="s">
        <v>25</v>
      </c>
      <c r="H1457" s="159" t="s">
        <v>50</v>
      </c>
      <c r="I1457" s="181">
        <v>5</v>
      </c>
      <c r="J1457" s="15"/>
    </row>
    <row r="1458" spans="1:10" x14ac:dyDescent="0.25">
      <c r="A1458" s="65" t="str">
        <f t="shared" si="22"/>
        <v>Totaal42339Den HaagTotaalTotaalOverigBijstandsuitkering</v>
      </c>
      <c r="B1458" s="159" t="s">
        <v>8</v>
      </c>
      <c r="C1458" s="166">
        <v>42339</v>
      </c>
      <c r="D1458" s="159" t="s">
        <v>7</v>
      </c>
      <c r="E1458" s="159" t="s">
        <v>8</v>
      </c>
      <c r="F1458" s="159" t="s">
        <v>8</v>
      </c>
      <c r="G1458" s="159" t="s">
        <v>25</v>
      </c>
      <c r="H1458" s="159" t="s">
        <v>51</v>
      </c>
      <c r="I1458" s="181">
        <v>145</v>
      </c>
      <c r="J1458" s="15"/>
    </row>
    <row r="1459" spans="1:10" x14ac:dyDescent="0.25">
      <c r="A1459" s="65" t="str">
        <f t="shared" si="22"/>
        <v>Totaal42339Den HaagTotaalTotaalOverigGeen inkomen, schoolgaand of overig</v>
      </c>
      <c r="B1459" s="159" t="s">
        <v>8</v>
      </c>
      <c r="C1459" s="166">
        <v>42339</v>
      </c>
      <c r="D1459" s="159" t="s">
        <v>7</v>
      </c>
      <c r="E1459" s="159" t="s">
        <v>8</v>
      </c>
      <c r="F1459" s="159" t="s">
        <v>8</v>
      </c>
      <c r="G1459" s="159" t="s">
        <v>25</v>
      </c>
      <c r="H1459" s="159" t="s">
        <v>52</v>
      </c>
      <c r="I1459" s="181">
        <v>10</v>
      </c>
      <c r="J1459" s="15"/>
    </row>
    <row r="1460" spans="1:10" x14ac:dyDescent="0.25">
      <c r="A1460" s="65" t="str">
        <f t="shared" si="22"/>
        <v>Totaal42339Den HaagTotaal18 tot 23 jaarTotaalTotaal</v>
      </c>
      <c r="B1460" s="159" t="s">
        <v>8</v>
      </c>
      <c r="C1460" s="166">
        <v>42339</v>
      </c>
      <c r="D1460" s="159" t="s">
        <v>7</v>
      </c>
      <c r="E1460" s="159" t="s">
        <v>8</v>
      </c>
      <c r="F1460" s="159" t="s">
        <v>53</v>
      </c>
      <c r="G1460" s="159" t="s">
        <v>8</v>
      </c>
      <c r="H1460" s="159" t="s">
        <v>8</v>
      </c>
      <c r="I1460" s="181">
        <v>130</v>
      </c>
      <c r="J1460" s="15"/>
    </row>
    <row r="1461" spans="1:10" x14ac:dyDescent="0.25">
      <c r="A1461" s="65" t="str">
        <f t="shared" si="22"/>
        <v>Totaal42339Den HaagTotaal18 tot 23 jaarTotaalWerknemer of zelfstandige</v>
      </c>
      <c r="B1461" s="159" t="s">
        <v>8</v>
      </c>
      <c r="C1461" s="166">
        <v>42339</v>
      </c>
      <c r="D1461" s="159" t="s">
        <v>7</v>
      </c>
      <c r="E1461" s="159" t="s">
        <v>8</v>
      </c>
      <c r="F1461" s="159" t="s">
        <v>53</v>
      </c>
      <c r="G1461" s="159" t="s">
        <v>8</v>
      </c>
      <c r="H1461" s="159" t="s">
        <v>50</v>
      </c>
      <c r="I1461" s="181">
        <v>0</v>
      </c>
      <c r="J1461" s="15"/>
    </row>
    <row r="1462" spans="1:10" x14ac:dyDescent="0.25">
      <c r="A1462" s="65" t="str">
        <f t="shared" si="22"/>
        <v>Totaal42339Den HaagTotaal18 tot 23 jaarTotaalBijstandsuitkering</v>
      </c>
      <c r="B1462" s="159" t="s">
        <v>8</v>
      </c>
      <c r="C1462" s="166">
        <v>42339</v>
      </c>
      <c r="D1462" s="159" t="s">
        <v>7</v>
      </c>
      <c r="E1462" s="159" t="s">
        <v>8</v>
      </c>
      <c r="F1462" s="159" t="s">
        <v>53</v>
      </c>
      <c r="G1462" s="159" t="s">
        <v>8</v>
      </c>
      <c r="H1462" s="159" t="s">
        <v>51</v>
      </c>
      <c r="I1462" s="181">
        <v>120</v>
      </c>
      <c r="J1462" s="15"/>
    </row>
    <row r="1463" spans="1:10" x14ac:dyDescent="0.25">
      <c r="A1463" s="65" t="str">
        <f t="shared" si="22"/>
        <v>Totaal42339Den HaagTotaal18 tot 23 jaarTotaalGeen inkomen, schoolgaand of overig</v>
      </c>
      <c r="B1463" s="159" t="s">
        <v>8</v>
      </c>
      <c r="C1463" s="166">
        <v>42339</v>
      </c>
      <c r="D1463" s="159" t="s">
        <v>7</v>
      </c>
      <c r="E1463" s="159" t="s">
        <v>8</v>
      </c>
      <c r="F1463" s="159" t="s">
        <v>53</v>
      </c>
      <c r="G1463" s="159" t="s">
        <v>8</v>
      </c>
      <c r="H1463" s="159" t="s">
        <v>52</v>
      </c>
      <c r="I1463" s="181">
        <v>10</v>
      </c>
      <c r="J1463" s="15"/>
    </row>
    <row r="1464" spans="1:10" x14ac:dyDescent="0.25">
      <c r="A1464" s="65" t="str">
        <f t="shared" si="22"/>
        <v>Totaal42339Den HaagTotaal18 tot 23 jaarSyriëTotaal</v>
      </c>
      <c r="B1464" s="159" t="s">
        <v>8</v>
      </c>
      <c r="C1464" s="166">
        <v>42339</v>
      </c>
      <c r="D1464" s="159" t="s">
        <v>7</v>
      </c>
      <c r="E1464" s="159" t="s">
        <v>8</v>
      </c>
      <c r="F1464" s="159" t="s">
        <v>53</v>
      </c>
      <c r="G1464" s="159" t="s">
        <v>23</v>
      </c>
      <c r="H1464" s="159" t="s">
        <v>8</v>
      </c>
      <c r="I1464" s="181">
        <v>40</v>
      </c>
      <c r="J1464" s="15"/>
    </row>
    <row r="1465" spans="1:10" x14ac:dyDescent="0.25">
      <c r="A1465" s="65" t="str">
        <f t="shared" si="22"/>
        <v>Totaal42339Den HaagTotaal18 tot 23 jaarSyriëWerknemer of zelfstandige</v>
      </c>
      <c r="B1465" s="159" t="s">
        <v>8</v>
      </c>
      <c r="C1465" s="166">
        <v>42339</v>
      </c>
      <c r="D1465" s="159" t="s">
        <v>7</v>
      </c>
      <c r="E1465" s="159" t="s">
        <v>8</v>
      </c>
      <c r="F1465" s="159" t="s">
        <v>53</v>
      </c>
      <c r="G1465" s="159" t="s">
        <v>23</v>
      </c>
      <c r="H1465" s="159" t="s">
        <v>50</v>
      </c>
      <c r="I1465" s="181">
        <v>0</v>
      </c>
      <c r="J1465" s="15"/>
    </row>
    <row r="1466" spans="1:10" x14ac:dyDescent="0.25">
      <c r="A1466" s="65" t="str">
        <f t="shared" si="22"/>
        <v>Totaal42339Den HaagTotaal18 tot 23 jaarSyriëBijstandsuitkering</v>
      </c>
      <c r="B1466" s="159" t="s">
        <v>8</v>
      </c>
      <c r="C1466" s="166">
        <v>42339</v>
      </c>
      <c r="D1466" s="159" t="s">
        <v>7</v>
      </c>
      <c r="E1466" s="159" t="s">
        <v>8</v>
      </c>
      <c r="F1466" s="159" t="s">
        <v>53</v>
      </c>
      <c r="G1466" s="159" t="s">
        <v>23</v>
      </c>
      <c r="H1466" s="159" t="s">
        <v>51</v>
      </c>
      <c r="I1466" s="181">
        <v>35</v>
      </c>
      <c r="J1466" s="15"/>
    </row>
    <row r="1467" spans="1:10" x14ac:dyDescent="0.25">
      <c r="A1467" s="65" t="str">
        <f t="shared" si="22"/>
        <v>Totaal42339Den HaagTotaal18 tot 23 jaarSyriëGeen inkomen, schoolgaand of overig</v>
      </c>
      <c r="B1467" s="159" t="s">
        <v>8</v>
      </c>
      <c r="C1467" s="166">
        <v>42339</v>
      </c>
      <c r="D1467" s="159" t="s">
        <v>7</v>
      </c>
      <c r="E1467" s="159" t="s">
        <v>8</v>
      </c>
      <c r="F1467" s="159" t="s">
        <v>53</v>
      </c>
      <c r="G1467" s="159" t="s">
        <v>23</v>
      </c>
      <c r="H1467" s="159" t="s">
        <v>52</v>
      </c>
      <c r="I1467" s="181">
        <v>5</v>
      </c>
      <c r="J1467" s="15"/>
    </row>
    <row r="1468" spans="1:10" x14ac:dyDescent="0.25">
      <c r="A1468" s="65" t="str">
        <f t="shared" si="22"/>
        <v>Totaal42339Den HaagTotaal18 tot 23 jaarEritreaTotaal</v>
      </c>
      <c r="B1468" s="159" t="s">
        <v>8</v>
      </c>
      <c r="C1468" s="166">
        <v>42339</v>
      </c>
      <c r="D1468" s="159" t="s">
        <v>7</v>
      </c>
      <c r="E1468" s="159" t="s">
        <v>8</v>
      </c>
      <c r="F1468" s="159" t="s">
        <v>53</v>
      </c>
      <c r="G1468" s="159" t="s">
        <v>24</v>
      </c>
      <c r="H1468" s="159" t="s">
        <v>8</v>
      </c>
      <c r="I1468" s="181">
        <v>65</v>
      </c>
      <c r="J1468" s="15"/>
    </row>
    <row r="1469" spans="1:10" x14ac:dyDescent="0.25">
      <c r="A1469" s="65" t="str">
        <f t="shared" si="22"/>
        <v>Totaal42339Den HaagTotaal18 tot 23 jaarEritreaWerknemer of zelfstandige</v>
      </c>
      <c r="B1469" s="159" t="s">
        <v>8</v>
      </c>
      <c r="C1469" s="166">
        <v>42339</v>
      </c>
      <c r="D1469" s="159" t="s">
        <v>7</v>
      </c>
      <c r="E1469" s="159" t="s">
        <v>8</v>
      </c>
      <c r="F1469" s="159" t="s">
        <v>53</v>
      </c>
      <c r="G1469" s="159" t="s">
        <v>24</v>
      </c>
      <c r="H1469" s="159" t="s">
        <v>50</v>
      </c>
      <c r="I1469" s="181">
        <v>0</v>
      </c>
      <c r="J1469" s="15"/>
    </row>
    <row r="1470" spans="1:10" x14ac:dyDescent="0.25">
      <c r="A1470" s="65" t="str">
        <f t="shared" si="22"/>
        <v>Totaal42339Den HaagTotaal18 tot 23 jaarEritreaBijstandsuitkering</v>
      </c>
      <c r="B1470" s="159" t="s">
        <v>8</v>
      </c>
      <c r="C1470" s="166">
        <v>42339</v>
      </c>
      <c r="D1470" s="159" t="s">
        <v>7</v>
      </c>
      <c r="E1470" s="159" t="s">
        <v>8</v>
      </c>
      <c r="F1470" s="159" t="s">
        <v>53</v>
      </c>
      <c r="G1470" s="159" t="s">
        <v>24</v>
      </c>
      <c r="H1470" s="159" t="s">
        <v>51</v>
      </c>
      <c r="I1470" s="181">
        <v>65</v>
      </c>
      <c r="J1470" s="15"/>
    </row>
    <row r="1471" spans="1:10" x14ac:dyDescent="0.25">
      <c r="A1471" s="65" t="str">
        <f t="shared" si="22"/>
        <v>Totaal42339Den HaagTotaal18 tot 23 jaarEritreaGeen inkomen, schoolgaand of overig</v>
      </c>
      <c r="B1471" s="159" t="s">
        <v>8</v>
      </c>
      <c r="C1471" s="166">
        <v>42339</v>
      </c>
      <c r="D1471" s="159" t="s">
        <v>7</v>
      </c>
      <c r="E1471" s="159" t="s">
        <v>8</v>
      </c>
      <c r="F1471" s="159" t="s">
        <v>53</v>
      </c>
      <c r="G1471" s="159" t="s">
        <v>24</v>
      </c>
      <c r="H1471" s="159" t="s">
        <v>52</v>
      </c>
      <c r="I1471" s="181">
        <v>0</v>
      </c>
      <c r="J1471" s="15"/>
    </row>
    <row r="1472" spans="1:10" x14ac:dyDescent="0.25">
      <c r="A1472" s="65" t="str">
        <f t="shared" si="22"/>
        <v>Totaal42339Den HaagTotaal18 tot 23 jaarOverigTotaal</v>
      </c>
      <c r="B1472" s="159" t="s">
        <v>8</v>
      </c>
      <c r="C1472" s="166">
        <v>42339</v>
      </c>
      <c r="D1472" s="159" t="s">
        <v>7</v>
      </c>
      <c r="E1472" s="159" t="s">
        <v>8</v>
      </c>
      <c r="F1472" s="159" t="s">
        <v>53</v>
      </c>
      <c r="G1472" s="159" t="s">
        <v>25</v>
      </c>
      <c r="H1472" s="159" t="s">
        <v>8</v>
      </c>
      <c r="I1472" s="181">
        <v>25</v>
      </c>
      <c r="J1472" s="15"/>
    </row>
    <row r="1473" spans="1:10" x14ac:dyDescent="0.25">
      <c r="A1473" s="65" t="str">
        <f t="shared" si="22"/>
        <v>Totaal42339Den HaagTotaal18 tot 23 jaarOverigWerknemer of zelfstandige</v>
      </c>
      <c r="B1473" s="159" t="s">
        <v>8</v>
      </c>
      <c r="C1473" s="166">
        <v>42339</v>
      </c>
      <c r="D1473" s="159" t="s">
        <v>7</v>
      </c>
      <c r="E1473" s="159" t="s">
        <v>8</v>
      </c>
      <c r="F1473" s="159" t="s">
        <v>53</v>
      </c>
      <c r="G1473" s="159" t="s">
        <v>25</v>
      </c>
      <c r="H1473" s="159" t="s">
        <v>50</v>
      </c>
      <c r="I1473" s="181">
        <v>0</v>
      </c>
      <c r="J1473" s="15"/>
    </row>
    <row r="1474" spans="1:10" x14ac:dyDescent="0.25">
      <c r="A1474" s="65" t="str">
        <f t="shared" si="22"/>
        <v>Totaal42339Den HaagTotaal18 tot 23 jaarOverigBijstandsuitkering</v>
      </c>
      <c r="B1474" s="159" t="s">
        <v>8</v>
      </c>
      <c r="C1474" s="166">
        <v>42339</v>
      </c>
      <c r="D1474" s="159" t="s">
        <v>7</v>
      </c>
      <c r="E1474" s="159" t="s">
        <v>8</v>
      </c>
      <c r="F1474" s="159" t="s">
        <v>53</v>
      </c>
      <c r="G1474" s="159" t="s">
        <v>25</v>
      </c>
      <c r="H1474" s="159" t="s">
        <v>51</v>
      </c>
      <c r="I1474" s="181">
        <v>15</v>
      </c>
      <c r="J1474" s="15"/>
    </row>
    <row r="1475" spans="1:10" x14ac:dyDescent="0.25">
      <c r="A1475" s="65" t="str">
        <f t="shared" si="22"/>
        <v>Totaal42339Den HaagTotaal18 tot 23 jaarOverigGeen inkomen, schoolgaand of overig</v>
      </c>
      <c r="B1475" s="159" t="s">
        <v>8</v>
      </c>
      <c r="C1475" s="166">
        <v>42339</v>
      </c>
      <c r="D1475" s="159" t="s">
        <v>7</v>
      </c>
      <c r="E1475" s="159" t="s">
        <v>8</v>
      </c>
      <c r="F1475" s="159" t="s">
        <v>53</v>
      </c>
      <c r="G1475" s="159" t="s">
        <v>25</v>
      </c>
      <c r="H1475" s="159" t="s">
        <v>52</v>
      </c>
      <c r="I1475" s="181">
        <v>5</v>
      </c>
      <c r="J1475" s="15"/>
    </row>
    <row r="1476" spans="1:10" x14ac:dyDescent="0.25">
      <c r="A1476" s="65" t="str">
        <f t="shared" si="22"/>
        <v>Totaal42339Den HaagTotaal23 tot 65 jaarTotaalTotaal</v>
      </c>
      <c r="B1476" s="159" t="s">
        <v>8</v>
      </c>
      <c r="C1476" s="166">
        <v>42339</v>
      </c>
      <c r="D1476" s="159" t="s">
        <v>7</v>
      </c>
      <c r="E1476" s="159" t="s">
        <v>8</v>
      </c>
      <c r="F1476" s="159" t="s">
        <v>54</v>
      </c>
      <c r="G1476" s="159" t="s">
        <v>8</v>
      </c>
      <c r="H1476" s="159" t="s">
        <v>8</v>
      </c>
      <c r="I1476" s="181">
        <v>535</v>
      </c>
      <c r="J1476" s="15"/>
    </row>
    <row r="1477" spans="1:10" x14ac:dyDescent="0.25">
      <c r="A1477" s="65" t="str">
        <f t="shared" ref="A1477:A1540" si="23">B1477&amp;C1477&amp;D1477&amp;E1477&amp;F1477&amp;G1477&amp;H1477</f>
        <v>Totaal42339Den HaagTotaal23 tot 65 jaarTotaalWerknemer of zelfstandige</v>
      </c>
      <c r="B1477" s="159" t="s">
        <v>8</v>
      </c>
      <c r="C1477" s="166">
        <v>42339</v>
      </c>
      <c r="D1477" s="159" t="s">
        <v>7</v>
      </c>
      <c r="E1477" s="159" t="s">
        <v>8</v>
      </c>
      <c r="F1477" s="159" t="s">
        <v>54</v>
      </c>
      <c r="G1477" s="159" t="s">
        <v>8</v>
      </c>
      <c r="H1477" s="159" t="s">
        <v>50</v>
      </c>
      <c r="I1477" s="181">
        <v>10</v>
      </c>
      <c r="J1477" s="15"/>
    </row>
    <row r="1478" spans="1:10" x14ac:dyDescent="0.25">
      <c r="A1478" s="65" t="str">
        <f t="shared" si="23"/>
        <v>Totaal42339Den HaagTotaal23 tot 65 jaarTotaalBijstandsuitkering</v>
      </c>
      <c r="B1478" s="159" t="s">
        <v>8</v>
      </c>
      <c r="C1478" s="166">
        <v>42339</v>
      </c>
      <c r="D1478" s="159" t="s">
        <v>7</v>
      </c>
      <c r="E1478" s="159" t="s">
        <v>8</v>
      </c>
      <c r="F1478" s="159" t="s">
        <v>54</v>
      </c>
      <c r="G1478" s="159" t="s">
        <v>8</v>
      </c>
      <c r="H1478" s="159" t="s">
        <v>51</v>
      </c>
      <c r="I1478" s="181">
        <v>520</v>
      </c>
      <c r="J1478" s="15"/>
    </row>
    <row r="1479" spans="1:10" x14ac:dyDescent="0.25">
      <c r="A1479" s="65" t="str">
        <f t="shared" si="23"/>
        <v>Totaal42339Den HaagTotaal23 tot 65 jaarTotaalGeen inkomen, schoolgaand of overig</v>
      </c>
      <c r="B1479" s="159" t="s">
        <v>8</v>
      </c>
      <c r="C1479" s="166">
        <v>42339</v>
      </c>
      <c r="D1479" s="159" t="s">
        <v>7</v>
      </c>
      <c r="E1479" s="159" t="s">
        <v>8</v>
      </c>
      <c r="F1479" s="159" t="s">
        <v>54</v>
      </c>
      <c r="G1479" s="159" t="s">
        <v>8</v>
      </c>
      <c r="H1479" s="159" t="s">
        <v>52</v>
      </c>
      <c r="I1479" s="181">
        <v>10</v>
      </c>
      <c r="J1479" s="15"/>
    </row>
    <row r="1480" spans="1:10" x14ac:dyDescent="0.25">
      <c r="A1480" s="65" t="str">
        <f t="shared" si="23"/>
        <v>Totaal42339Den HaagTotaal23 tot 65 jaarSyriëTotaal</v>
      </c>
      <c r="B1480" s="159" t="s">
        <v>8</v>
      </c>
      <c r="C1480" s="166">
        <v>42339</v>
      </c>
      <c r="D1480" s="159" t="s">
        <v>7</v>
      </c>
      <c r="E1480" s="159" t="s">
        <v>8</v>
      </c>
      <c r="F1480" s="159" t="s">
        <v>54</v>
      </c>
      <c r="G1480" s="159" t="s">
        <v>23</v>
      </c>
      <c r="H1480" s="159" t="s">
        <v>8</v>
      </c>
      <c r="I1480" s="181">
        <v>220</v>
      </c>
      <c r="J1480" s="15"/>
    </row>
    <row r="1481" spans="1:10" x14ac:dyDescent="0.25">
      <c r="A1481" s="65" t="str">
        <f t="shared" si="23"/>
        <v>Totaal42339Den HaagTotaal23 tot 65 jaarSyriëWerknemer of zelfstandige</v>
      </c>
      <c r="B1481" s="159" t="s">
        <v>8</v>
      </c>
      <c r="C1481" s="166">
        <v>42339</v>
      </c>
      <c r="D1481" s="159" t="s">
        <v>7</v>
      </c>
      <c r="E1481" s="159" t="s">
        <v>8</v>
      </c>
      <c r="F1481" s="159" t="s">
        <v>54</v>
      </c>
      <c r="G1481" s="159" t="s">
        <v>23</v>
      </c>
      <c r="H1481" s="159" t="s">
        <v>50</v>
      </c>
      <c r="I1481" s="181">
        <v>0</v>
      </c>
      <c r="J1481" s="15"/>
    </row>
    <row r="1482" spans="1:10" x14ac:dyDescent="0.25">
      <c r="A1482" s="65" t="str">
        <f t="shared" si="23"/>
        <v>Totaal42339Den HaagTotaal23 tot 65 jaarSyriëBijstandsuitkering</v>
      </c>
      <c r="B1482" s="159" t="s">
        <v>8</v>
      </c>
      <c r="C1482" s="166">
        <v>42339</v>
      </c>
      <c r="D1482" s="159" t="s">
        <v>7</v>
      </c>
      <c r="E1482" s="159" t="s">
        <v>8</v>
      </c>
      <c r="F1482" s="159" t="s">
        <v>54</v>
      </c>
      <c r="G1482" s="159" t="s">
        <v>23</v>
      </c>
      <c r="H1482" s="159" t="s">
        <v>51</v>
      </c>
      <c r="I1482" s="181">
        <v>215</v>
      </c>
      <c r="J1482" s="15"/>
    </row>
    <row r="1483" spans="1:10" x14ac:dyDescent="0.25">
      <c r="A1483" s="65" t="str">
        <f t="shared" si="23"/>
        <v>Totaal42339Den HaagTotaal23 tot 65 jaarSyriëGeen inkomen, schoolgaand of overig</v>
      </c>
      <c r="B1483" s="159" t="s">
        <v>8</v>
      </c>
      <c r="C1483" s="166">
        <v>42339</v>
      </c>
      <c r="D1483" s="159" t="s">
        <v>7</v>
      </c>
      <c r="E1483" s="159" t="s">
        <v>8</v>
      </c>
      <c r="F1483" s="159" t="s">
        <v>54</v>
      </c>
      <c r="G1483" s="159" t="s">
        <v>23</v>
      </c>
      <c r="H1483" s="159" t="s">
        <v>52</v>
      </c>
      <c r="I1483" s="181">
        <v>0</v>
      </c>
      <c r="J1483" s="15"/>
    </row>
    <row r="1484" spans="1:10" x14ac:dyDescent="0.25">
      <c r="A1484" s="65" t="str">
        <f t="shared" si="23"/>
        <v>Totaal42339Den HaagTotaal23 tot 65 jaarEritreaTotaal</v>
      </c>
      <c r="B1484" s="159" t="s">
        <v>8</v>
      </c>
      <c r="C1484" s="166">
        <v>42339</v>
      </c>
      <c r="D1484" s="159" t="s">
        <v>7</v>
      </c>
      <c r="E1484" s="159" t="s">
        <v>8</v>
      </c>
      <c r="F1484" s="159" t="s">
        <v>54</v>
      </c>
      <c r="G1484" s="159" t="s">
        <v>24</v>
      </c>
      <c r="H1484" s="159" t="s">
        <v>8</v>
      </c>
      <c r="I1484" s="181">
        <v>175</v>
      </c>
      <c r="J1484" s="15"/>
    </row>
    <row r="1485" spans="1:10" x14ac:dyDescent="0.25">
      <c r="A1485" s="65" t="str">
        <f t="shared" si="23"/>
        <v>Totaal42339Den HaagTotaal23 tot 65 jaarEritreaWerknemer of zelfstandige</v>
      </c>
      <c r="B1485" s="159" t="s">
        <v>8</v>
      </c>
      <c r="C1485" s="166">
        <v>42339</v>
      </c>
      <c r="D1485" s="159" t="s">
        <v>7</v>
      </c>
      <c r="E1485" s="159" t="s">
        <v>8</v>
      </c>
      <c r="F1485" s="159" t="s">
        <v>54</v>
      </c>
      <c r="G1485" s="159" t="s">
        <v>24</v>
      </c>
      <c r="H1485" s="159" t="s">
        <v>50</v>
      </c>
      <c r="I1485" s="181">
        <v>0</v>
      </c>
      <c r="J1485" s="15"/>
    </row>
    <row r="1486" spans="1:10" x14ac:dyDescent="0.25">
      <c r="A1486" s="65" t="str">
        <f t="shared" si="23"/>
        <v>Totaal42339Den HaagTotaal23 tot 65 jaarEritreaBijstandsuitkering</v>
      </c>
      <c r="B1486" s="159" t="s">
        <v>8</v>
      </c>
      <c r="C1486" s="166">
        <v>42339</v>
      </c>
      <c r="D1486" s="159" t="s">
        <v>7</v>
      </c>
      <c r="E1486" s="159" t="s">
        <v>8</v>
      </c>
      <c r="F1486" s="159" t="s">
        <v>54</v>
      </c>
      <c r="G1486" s="159" t="s">
        <v>24</v>
      </c>
      <c r="H1486" s="159" t="s">
        <v>51</v>
      </c>
      <c r="I1486" s="181">
        <v>175</v>
      </c>
      <c r="J1486" s="15"/>
    </row>
    <row r="1487" spans="1:10" x14ac:dyDescent="0.25">
      <c r="A1487" s="65" t="str">
        <f t="shared" si="23"/>
        <v>Totaal42339Den HaagTotaal23 tot 65 jaarEritreaGeen inkomen, schoolgaand of overig</v>
      </c>
      <c r="B1487" s="159" t="s">
        <v>8</v>
      </c>
      <c r="C1487" s="166">
        <v>42339</v>
      </c>
      <c r="D1487" s="159" t="s">
        <v>7</v>
      </c>
      <c r="E1487" s="159" t="s">
        <v>8</v>
      </c>
      <c r="F1487" s="159" t="s">
        <v>54</v>
      </c>
      <c r="G1487" s="159" t="s">
        <v>24</v>
      </c>
      <c r="H1487" s="159" t="s">
        <v>52</v>
      </c>
      <c r="I1487" s="181">
        <v>0</v>
      </c>
      <c r="J1487" s="15"/>
    </row>
    <row r="1488" spans="1:10" x14ac:dyDescent="0.25">
      <c r="A1488" s="65" t="str">
        <f t="shared" si="23"/>
        <v>Totaal42339Den HaagTotaal23 tot 65 jaarOverigTotaal</v>
      </c>
      <c r="B1488" s="159" t="s">
        <v>8</v>
      </c>
      <c r="C1488" s="166">
        <v>42339</v>
      </c>
      <c r="D1488" s="159" t="s">
        <v>7</v>
      </c>
      <c r="E1488" s="159" t="s">
        <v>8</v>
      </c>
      <c r="F1488" s="159" t="s">
        <v>54</v>
      </c>
      <c r="G1488" s="159" t="s">
        <v>25</v>
      </c>
      <c r="H1488" s="159" t="s">
        <v>8</v>
      </c>
      <c r="I1488" s="181">
        <v>140</v>
      </c>
      <c r="J1488" s="15"/>
    </row>
    <row r="1489" spans="1:10" x14ac:dyDescent="0.25">
      <c r="A1489" s="65" t="str">
        <f t="shared" si="23"/>
        <v>Totaal42339Den HaagTotaal23 tot 65 jaarOverigWerknemer of zelfstandige</v>
      </c>
      <c r="B1489" s="159" t="s">
        <v>8</v>
      </c>
      <c r="C1489" s="166">
        <v>42339</v>
      </c>
      <c r="D1489" s="159" t="s">
        <v>7</v>
      </c>
      <c r="E1489" s="159" t="s">
        <v>8</v>
      </c>
      <c r="F1489" s="159" t="s">
        <v>54</v>
      </c>
      <c r="G1489" s="159" t="s">
        <v>25</v>
      </c>
      <c r="H1489" s="159" t="s">
        <v>50</v>
      </c>
      <c r="I1489" s="181">
        <v>5</v>
      </c>
      <c r="J1489" s="15"/>
    </row>
    <row r="1490" spans="1:10" x14ac:dyDescent="0.25">
      <c r="A1490" s="65" t="str">
        <f t="shared" si="23"/>
        <v>Totaal42339Den HaagTotaal23 tot 65 jaarOverigBijstandsuitkering</v>
      </c>
      <c r="B1490" s="159" t="s">
        <v>8</v>
      </c>
      <c r="C1490" s="166">
        <v>42339</v>
      </c>
      <c r="D1490" s="159" t="s">
        <v>7</v>
      </c>
      <c r="E1490" s="159" t="s">
        <v>8</v>
      </c>
      <c r="F1490" s="159" t="s">
        <v>54</v>
      </c>
      <c r="G1490" s="159" t="s">
        <v>25</v>
      </c>
      <c r="H1490" s="159" t="s">
        <v>51</v>
      </c>
      <c r="I1490" s="181">
        <v>130</v>
      </c>
      <c r="J1490" s="15"/>
    </row>
    <row r="1491" spans="1:10" x14ac:dyDescent="0.25">
      <c r="A1491" s="65" t="str">
        <f t="shared" si="23"/>
        <v>Totaal42339Den HaagTotaal23 tot 65 jaarOverigGeen inkomen, schoolgaand of overig</v>
      </c>
      <c r="B1491" s="159" t="s">
        <v>8</v>
      </c>
      <c r="C1491" s="166">
        <v>42339</v>
      </c>
      <c r="D1491" s="159" t="s">
        <v>7</v>
      </c>
      <c r="E1491" s="159" t="s">
        <v>8</v>
      </c>
      <c r="F1491" s="159" t="s">
        <v>54</v>
      </c>
      <c r="G1491" s="159" t="s">
        <v>25</v>
      </c>
      <c r="H1491" s="159" t="s">
        <v>52</v>
      </c>
      <c r="I1491" s="181">
        <v>5</v>
      </c>
      <c r="J1491" s="15"/>
    </row>
    <row r="1492" spans="1:10" x14ac:dyDescent="0.25">
      <c r="A1492" s="65" t="str">
        <f t="shared" si="23"/>
        <v>Totaal42339Den HaagManTotaalTotaalTotaal</v>
      </c>
      <c r="B1492" s="159" t="s">
        <v>8</v>
      </c>
      <c r="C1492" s="166">
        <v>42339</v>
      </c>
      <c r="D1492" s="159" t="s">
        <v>7</v>
      </c>
      <c r="E1492" s="159" t="s">
        <v>28</v>
      </c>
      <c r="F1492" s="159" t="s">
        <v>8</v>
      </c>
      <c r="G1492" s="159" t="s">
        <v>8</v>
      </c>
      <c r="H1492" s="159" t="s">
        <v>8</v>
      </c>
      <c r="I1492" s="181">
        <v>485</v>
      </c>
      <c r="J1492" s="15"/>
    </row>
    <row r="1493" spans="1:10" x14ac:dyDescent="0.25">
      <c r="A1493" s="65" t="str">
        <f t="shared" si="23"/>
        <v>Totaal42339Den HaagManTotaalTotaalWerknemer of zelfstandige</v>
      </c>
      <c r="B1493" s="159" t="s">
        <v>8</v>
      </c>
      <c r="C1493" s="166">
        <v>42339</v>
      </c>
      <c r="D1493" s="159" t="s">
        <v>7</v>
      </c>
      <c r="E1493" s="159" t="s">
        <v>28</v>
      </c>
      <c r="F1493" s="159" t="s">
        <v>8</v>
      </c>
      <c r="G1493" s="159" t="s">
        <v>8</v>
      </c>
      <c r="H1493" s="159" t="s">
        <v>50</v>
      </c>
      <c r="I1493" s="181">
        <v>10</v>
      </c>
      <c r="J1493" s="15"/>
    </row>
    <row r="1494" spans="1:10" x14ac:dyDescent="0.25">
      <c r="A1494" s="65" t="str">
        <f t="shared" si="23"/>
        <v>Totaal42339Den HaagManTotaalTotaalBijstandsuitkering</v>
      </c>
      <c r="B1494" s="159" t="s">
        <v>8</v>
      </c>
      <c r="C1494" s="166">
        <v>42339</v>
      </c>
      <c r="D1494" s="159" t="s">
        <v>7</v>
      </c>
      <c r="E1494" s="159" t="s">
        <v>28</v>
      </c>
      <c r="F1494" s="159" t="s">
        <v>8</v>
      </c>
      <c r="G1494" s="159" t="s">
        <v>8</v>
      </c>
      <c r="H1494" s="159" t="s">
        <v>51</v>
      </c>
      <c r="I1494" s="181">
        <v>465</v>
      </c>
      <c r="J1494" s="15"/>
    </row>
    <row r="1495" spans="1:10" x14ac:dyDescent="0.25">
      <c r="A1495" s="65" t="str">
        <f t="shared" si="23"/>
        <v>Totaal42339Den HaagManTotaalTotaalGeen inkomen, schoolgaand of overig</v>
      </c>
      <c r="B1495" s="159" t="s">
        <v>8</v>
      </c>
      <c r="C1495" s="166">
        <v>42339</v>
      </c>
      <c r="D1495" s="159" t="s">
        <v>7</v>
      </c>
      <c r="E1495" s="159" t="s">
        <v>28</v>
      </c>
      <c r="F1495" s="159" t="s">
        <v>8</v>
      </c>
      <c r="G1495" s="159" t="s">
        <v>8</v>
      </c>
      <c r="H1495" s="159" t="s">
        <v>52</v>
      </c>
      <c r="I1495" s="181">
        <v>10</v>
      </c>
      <c r="J1495" s="15"/>
    </row>
    <row r="1496" spans="1:10" x14ac:dyDescent="0.25">
      <c r="A1496" s="65" t="str">
        <f t="shared" si="23"/>
        <v>Totaal42339Den HaagManTotaalSyriëTotaal</v>
      </c>
      <c r="B1496" s="159" t="s">
        <v>8</v>
      </c>
      <c r="C1496" s="166">
        <v>42339</v>
      </c>
      <c r="D1496" s="159" t="s">
        <v>7</v>
      </c>
      <c r="E1496" s="159" t="s">
        <v>28</v>
      </c>
      <c r="F1496" s="159" t="s">
        <v>8</v>
      </c>
      <c r="G1496" s="159" t="s">
        <v>23</v>
      </c>
      <c r="H1496" s="159" t="s">
        <v>8</v>
      </c>
      <c r="I1496" s="181">
        <v>190</v>
      </c>
      <c r="J1496" s="15"/>
    </row>
    <row r="1497" spans="1:10" x14ac:dyDescent="0.25">
      <c r="A1497" s="65" t="str">
        <f t="shared" si="23"/>
        <v>Totaal42339Den HaagManTotaalSyriëWerknemer of zelfstandige</v>
      </c>
      <c r="B1497" s="159" t="s">
        <v>8</v>
      </c>
      <c r="C1497" s="166">
        <v>42339</v>
      </c>
      <c r="D1497" s="159" t="s">
        <v>7</v>
      </c>
      <c r="E1497" s="159" t="s">
        <v>28</v>
      </c>
      <c r="F1497" s="159" t="s">
        <v>8</v>
      </c>
      <c r="G1497" s="159" t="s">
        <v>23</v>
      </c>
      <c r="H1497" s="159" t="s">
        <v>50</v>
      </c>
      <c r="I1497" s="181">
        <v>5</v>
      </c>
      <c r="J1497" s="15"/>
    </row>
    <row r="1498" spans="1:10" x14ac:dyDescent="0.25">
      <c r="A1498" s="65" t="str">
        <f t="shared" si="23"/>
        <v>Totaal42339Den HaagManTotaalSyriëBijstandsuitkering</v>
      </c>
      <c r="B1498" s="159" t="s">
        <v>8</v>
      </c>
      <c r="C1498" s="166">
        <v>42339</v>
      </c>
      <c r="D1498" s="159" t="s">
        <v>7</v>
      </c>
      <c r="E1498" s="159" t="s">
        <v>28</v>
      </c>
      <c r="F1498" s="159" t="s">
        <v>8</v>
      </c>
      <c r="G1498" s="159" t="s">
        <v>23</v>
      </c>
      <c r="H1498" s="159" t="s">
        <v>51</v>
      </c>
      <c r="I1498" s="181">
        <v>185</v>
      </c>
      <c r="J1498" s="15"/>
    </row>
    <row r="1499" spans="1:10" x14ac:dyDescent="0.25">
      <c r="A1499" s="65" t="str">
        <f t="shared" si="23"/>
        <v>Totaal42339Den HaagManTotaalSyriëGeen inkomen, schoolgaand of overig</v>
      </c>
      <c r="B1499" s="159" t="s">
        <v>8</v>
      </c>
      <c r="C1499" s="166">
        <v>42339</v>
      </c>
      <c r="D1499" s="159" t="s">
        <v>7</v>
      </c>
      <c r="E1499" s="159" t="s">
        <v>28</v>
      </c>
      <c r="F1499" s="159" t="s">
        <v>8</v>
      </c>
      <c r="G1499" s="159" t="s">
        <v>23</v>
      </c>
      <c r="H1499" s="159" t="s">
        <v>52</v>
      </c>
      <c r="I1499" s="181">
        <v>0</v>
      </c>
      <c r="J1499" s="15"/>
    </row>
    <row r="1500" spans="1:10" x14ac:dyDescent="0.25">
      <c r="A1500" s="65" t="str">
        <f t="shared" si="23"/>
        <v>Totaal42339Den HaagManTotaalEritreaTotaal</v>
      </c>
      <c r="B1500" s="159" t="s">
        <v>8</v>
      </c>
      <c r="C1500" s="166">
        <v>42339</v>
      </c>
      <c r="D1500" s="159" t="s">
        <v>7</v>
      </c>
      <c r="E1500" s="159" t="s">
        <v>28</v>
      </c>
      <c r="F1500" s="159" t="s">
        <v>8</v>
      </c>
      <c r="G1500" s="159" t="s">
        <v>24</v>
      </c>
      <c r="H1500" s="159" t="s">
        <v>8</v>
      </c>
      <c r="I1500" s="181">
        <v>195</v>
      </c>
      <c r="J1500" s="15"/>
    </row>
    <row r="1501" spans="1:10" x14ac:dyDescent="0.25">
      <c r="A1501" s="65" t="str">
        <f t="shared" si="23"/>
        <v>Totaal42339Den HaagManTotaalEritreaWerknemer of zelfstandige</v>
      </c>
      <c r="B1501" s="159" t="s">
        <v>8</v>
      </c>
      <c r="C1501" s="166">
        <v>42339</v>
      </c>
      <c r="D1501" s="159" t="s">
        <v>7</v>
      </c>
      <c r="E1501" s="159" t="s">
        <v>28</v>
      </c>
      <c r="F1501" s="159" t="s">
        <v>8</v>
      </c>
      <c r="G1501" s="159" t="s">
        <v>24</v>
      </c>
      <c r="H1501" s="159" t="s">
        <v>50</v>
      </c>
      <c r="I1501" s="181">
        <v>0</v>
      </c>
      <c r="J1501" s="15"/>
    </row>
    <row r="1502" spans="1:10" x14ac:dyDescent="0.25">
      <c r="A1502" s="65" t="str">
        <f t="shared" si="23"/>
        <v>Totaal42339Den HaagManTotaalEritreaBijstandsuitkering</v>
      </c>
      <c r="B1502" s="159" t="s">
        <v>8</v>
      </c>
      <c r="C1502" s="166">
        <v>42339</v>
      </c>
      <c r="D1502" s="159" t="s">
        <v>7</v>
      </c>
      <c r="E1502" s="159" t="s">
        <v>28</v>
      </c>
      <c r="F1502" s="159" t="s">
        <v>8</v>
      </c>
      <c r="G1502" s="159" t="s">
        <v>24</v>
      </c>
      <c r="H1502" s="159" t="s">
        <v>51</v>
      </c>
      <c r="I1502" s="181">
        <v>190</v>
      </c>
      <c r="J1502" s="15"/>
    </row>
    <row r="1503" spans="1:10" x14ac:dyDescent="0.25">
      <c r="A1503" s="65" t="str">
        <f t="shared" si="23"/>
        <v>Totaal42339Den HaagManTotaalEritreaGeen inkomen, schoolgaand of overig</v>
      </c>
      <c r="B1503" s="159" t="s">
        <v>8</v>
      </c>
      <c r="C1503" s="166">
        <v>42339</v>
      </c>
      <c r="D1503" s="159" t="s">
        <v>7</v>
      </c>
      <c r="E1503" s="159" t="s">
        <v>28</v>
      </c>
      <c r="F1503" s="159" t="s">
        <v>8</v>
      </c>
      <c r="G1503" s="159" t="s">
        <v>24</v>
      </c>
      <c r="H1503" s="159" t="s">
        <v>52</v>
      </c>
      <c r="I1503" s="181">
        <v>0</v>
      </c>
      <c r="J1503" s="15"/>
    </row>
    <row r="1504" spans="1:10" x14ac:dyDescent="0.25">
      <c r="A1504" s="65" t="str">
        <f t="shared" si="23"/>
        <v>Totaal42339Den HaagManTotaalOverigTotaal</v>
      </c>
      <c r="B1504" s="159" t="s">
        <v>8</v>
      </c>
      <c r="C1504" s="166">
        <v>42339</v>
      </c>
      <c r="D1504" s="159" t="s">
        <v>7</v>
      </c>
      <c r="E1504" s="159" t="s">
        <v>28</v>
      </c>
      <c r="F1504" s="159" t="s">
        <v>8</v>
      </c>
      <c r="G1504" s="159" t="s">
        <v>25</v>
      </c>
      <c r="H1504" s="159" t="s">
        <v>8</v>
      </c>
      <c r="I1504" s="181">
        <v>100</v>
      </c>
      <c r="J1504" s="15"/>
    </row>
    <row r="1505" spans="1:10" x14ac:dyDescent="0.25">
      <c r="A1505" s="65" t="str">
        <f t="shared" si="23"/>
        <v>Totaal42339Den HaagManTotaalOverigWerknemer of zelfstandige</v>
      </c>
      <c r="B1505" s="159" t="s">
        <v>8</v>
      </c>
      <c r="C1505" s="166">
        <v>42339</v>
      </c>
      <c r="D1505" s="159" t="s">
        <v>7</v>
      </c>
      <c r="E1505" s="159" t="s">
        <v>28</v>
      </c>
      <c r="F1505" s="159" t="s">
        <v>8</v>
      </c>
      <c r="G1505" s="159" t="s">
        <v>25</v>
      </c>
      <c r="H1505" s="159" t="s">
        <v>50</v>
      </c>
      <c r="I1505" s="181">
        <v>5</v>
      </c>
      <c r="J1505" s="15"/>
    </row>
    <row r="1506" spans="1:10" x14ac:dyDescent="0.25">
      <c r="A1506" s="65" t="str">
        <f t="shared" si="23"/>
        <v>Totaal42339Den HaagManTotaalOverigBijstandsuitkering</v>
      </c>
      <c r="B1506" s="159" t="s">
        <v>8</v>
      </c>
      <c r="C1506" s="166">
        <v>42339</v>
      </c>
      <c r="D1506" s="159" t="s">
        <v>7</v>
      </c>
      <c r="E1506" s="159" t="s">
        <v>28</v>
      </c>
      <c r="F1506" s="159" t="s">
        <v>8</v>
      </c>
      <c r="G1506" s="159" t="s">
        <v>25</v>
      </c>
      <c r="H1506" s="159" t="s">
        <v>51</v>
      </c>
      <c r="I1506" s="181">
        <v>85</v>
      </c>
      <c r="J1506" s="15"/>
    </row>
    <row r="1507" spans="1:10" x14ac:dyDescent="0.25">
      <c r="A1507" s="65" t="str">
        <f t="shared" si="23"/>
        <v>Totaal42339Den HaagManTotaalOverigGeen inkomen, schoolgaand of overig</v>
      </c>
      <c r="B1507" s="159" t="s">
        <v>8</v>
      </c>
      <c r="C1507" s="166">
        <v>42339</v>
      </c>
      <c r="D1507" s="159" t="s">
        <v>7</v>
      </c>
      <c r="E1507" s="159" t="s">
        <v>28</v>
      </c>
      <c r="F1507" s="159" t="s">
        <v>8</v>
      </c>
      <c r="G1507" s="159" t="s">
        <v>25</v>
      </c>
      <c r="H1507" s="159" t="s">
        <v>52</v>
      </c>
      <c r="I1507" s="181">
        <v>5</v>
      </c>
      <c r="J1507" s="15"/>
    </row>
    <row r="1508" spans="1:10" x14ac:dyDescent="0.25">
      <c r="A1508" s="65" t="str">
        <f t="shared" si="23"/>
        <v>Totaal42339Den HaagMan18 tot 23 jaarTotaalTotaal</v>
      </c>
      <c r="B1508" s="159" t="s">
        <v>8</v>
      </c>
      <c r="C1508" s="166">
        <v>42339</v>
      </c>
      <c r="D1508" s="159" t="s">
        <v>7</v>
      </c>
      <c r="E1508" s="159" t="s">
        <v>28</v>
      </c>
      <c r="F1508" s="159" t="s">
        <v>53</v>
      </c>
      <c r="G1508" s="159" t="s">
        <v>8</v>
      </c>
      <c r="H1508" s="159" t="s">
        <v>8</v>
      </c>
      <c r="I1508" s="181">
        <v>90</v>
      </c>
      <c r="J1508" s="15"/>
    </row>
    <row r="1509" spans="1:10" x14ac:dyDescent="0.25">
      <c r="A1509" s="65" t="str">
        <f t="shared" si="23"/>
        <v>Totaal42339Den HaagMan18 tot 23 jaarTotaalWerknemer of zelfstandige</v>
      </c>
      <c r="B1509" s="159" t="s">
        <v>8</v>
      </c>
      <c r="C1509" s="166">
        <v>42339</v>
      </c>
      <c r="D1509" s="159" t="s">
        <v>7</v>
      </c>
      <c r="E1509" s="159" t="s">
        <v>28</v>
      </c>
      <c r="F1509" s="159" t="s">
        <v>53</v>
      </c>
      <c r="G1509" s="159" t="s">
        <v>8</v>
      </c>
      <c r="H1509" s="159" t="s">
        <v>50</v>
      </c>
      <c r="I1509" s="181">
        <v>0</v>
      </c>
      <c r="J1509" s="15"/>
    </row>
    <row r="1510" spans="1:10" x14ac:dyDescent="0.25">
      <c r="A1510" s="65" t="str">
        <f t="shared" si="23"/>
        <v>Totaal42339Den HaagMan18 tot 23 jaarTotaalBijstandsuitkering</v>
      </c>
      <c r="B1510" s="159" t="s">
        <v>8</v>
      </c>
      <c r="C1510" s="166">
        <v>42339</v>
      </c>
      <c r="D1510" s="159" t="s">
        <v>7</v>
      </c>
      <c r="E1510" s="159" t="s">
        <v>28</v>
      </c>
      <c r="F1510" s="159" t="s">
        <v>53</v>
      </c>
      <c r="G1510" s="159" t="s">
        <v>8</v>
      </c>
      <c r="H1510" s="159" t="s">
        <v>51</v>
      </c>
      <c r="I1510" s="181">
        <v>80</v>
      </c>
      <c r="J1510" s="15"/>
    </row>
    <row r="1511" spans="1:10" x14ac:dyDescent="0.25">
      <c r="A1511" s="65" t="str">
        <f t="shared" si="23"/>
        <v>Totaal42339Den HaagMan18 tot 23 jaarTotaalGeen inkomen, schoolgaand of overig</v>
      </c>
      <c r="B1511" s="159" t="s">
        <v>8</v>
      </c>
      <c r="C1511" s="166">
        <v>42339</v>
      </c>
      <c r="D1511" s="159" t="s">
        <v>7</v>
      </c>
      <c r="E1511" s="159" t="s">
        <v>28</v>
      </c>
      <c r="F1511" s="159" t="s">
        <v>53</v>
      </c>
      <c r="G1511" s="159" t="s">
        <v>8</v>
      </c>
      <c r="H1511" s="159" t="s">
        <v>52</v>
      </c>
      <c r="I1511" s="181">
        <v>5</v>
      </c>
      <c r="J1511" s="15"/>
    </row>
    <row r="1512" spans="1:10" x14ac:dyDescent="0.25">
      <c r="A1512" s="65" t="str">
        <f t="shared" si="23"/>
        <v>Totaal42339Den HaagMan18 tot 23 jaarSyriëTotaal</v>
      </c>
      <c r="B1512" s="159" t="s">
        <v>8</v>
      </c>
      <c r="C1512" s="166">
        <v>42339</v>
      </c>
      <c r="D1512" s="159" t="s">
        <v>7</v>
      </c>
      <c r="E1512" s="159" t="s">
        <v>28</v>
      </c>
      <c r="F1512" s="159" t="s">
        <v>53</v>
      </c>
      <c r="G1512" s="159" t="s">
        <v>23</v>
      </c>
      <c r="H1512" s="159" t="s">
        <v>8</v>
      </c>
      <c r="I1512" s="181">
        <v>25</v>
      </c>
      <c r="J1512" s="15"/>
    </row>
    <row r="1513" spans="1:10" x14ac:dyDescent="0.25">
      <c r="A1513" s="65" t="str">
        <f t="shared" si="23"/>
        <v>Totaal42339Den HaagMan18 tot 23 jaarSyriëWerknemer of zelfstandige</v>
      </c>
      <c r="B1513" s="159" t="s">
        <v>8</v>
      </c>
      <c r="C1513" s="166">
        <v>42339</v>
      </c>
      <c r="D1513" s="159" t="s">
        <v>7</v>
      </c>
      <c r="E1513" s="159" t="s">
        <v>28</v>
      </c>
      <c r="F1513" s="159" t="s">
        <v>53</v>
      </c>
      <c r="G1513" s="159" t="s">
        <v>23</v>
      </c>
      <c r="H1513" s="159" t="s">
        <v>50</v>
      </c>
      <c r="I1513" s="181">
        <v>0</v>
      </c>
      <c r="J1513" s="15"/>
    </row>
    <row r="1514" spans="1:10" x14ac:dyDescent="0.25">
      <c r="A1514" s="65" t="str">
        <f t="shared" si="23"/>
        <v>Totaal42339Den HaagMan18 tot 23 jaarSyriëBijstandsuitkering</v>
      </c>
      <c r="B1514" s="159" t="s">
        <v>8</v>
      </c>
      <c r="C1514" s="166">
        <v>42339</v>
      </c>
      <c r="D1514" s="159" t="s">
        <v>7</v>
      </c>
      <c r="E1514" s="159" t="s">
        <v>28</v>
      </c>
      <c r="F1514" s="159" t="s">
        <v>53</v>
      </c>
      <c r="G1514" s="159" t="s">
        <v>23</v>
      </c>
      <c r="H1514" s="159" t="s">
        <v>51</v>
      </c>
      <c r="I1514" s="181">
        <v>25</v>
      </c>
      <c r="J1514" s="15"/>
    </row>
    <row r="1515" spans="1:10" x14ac:dyDescent="0.25">
      <c r="A1515" s="65" t="str">
        <f t="shared" si="23"/>
        <v>Totaal42339Den HaagMan18 tot 23 jaarSyriëGeen inkomen, schoolgaand of overig</v>
      </c>
      <c r="B1515" s="159" t="s">
        <v>8</v>
      </c>
      <c r="C1515" s="166">
        <v>42339</v>
      </c>
      <c r="D1515" s="159" t="s">
        <v>7</v>
      </c>
      <c r="E1515" s="159" t="s">
        <v>28</v>
      </c>
      <c r="F1515" s="159" t="s">
        <v>53</v>
      </c>
      <c r="G1515" s="159" t="s">
        <v>23</v>
      </c>
      <c r="H1515" s="159" t="s">
        <v>52</v>
      </c>
      <c r="I1515" s="181">
        <v>0</v>
      </c>
      <c r="J1515" s="15"/>
    </row>
    <row r="1516" spans="1:10" x14ac:dyDescent="0.25">
      <c r="A1516" s="65" t="str">
        <f t="shared" si="23"/>
        <v>Totaal42339Den HaagMan18 tot 23 jaarEritreaTotaal</v>
      </c>
      <c r="B1516" s="159" t="s">
        <v>8</v>
      </c>
      <c r="C1516" s="166">
        <v>42339</v>
      </c>
      <c r="D1516" s="159" t="s">
        <v>7</v>
      </c>
      <c r="E1516" s="159" t="s">
        <v>28</v>
      </c>
      <c r="F1516" s="159" t="s">
        <v>53</v>
      </c>
      <c r="G1516" s="159" t="s">
        <v>24</v>
      </c>
      <c r="H1516" s="159" t="s">
        <v>8</v>
      </c>
      <c r="I1516" s="181">
        <v>50</v>
      </c>
      <c r="J1516" s="15"/>
    </row>
    <row r="1517" spans="1:10" x14ac:dyDescent="0.25">
      <c r="A1517" s="65" t="str">
        <f t="shared" si="23"/>
        <v>Totaal42339Den HaagMan18 tot 23 jaarEritreaWerknemer of zelfstandige</v>
      </c>
      <c r="B1517" s="159" t="s">
        <v>8</v>
      </c>
      <c r="C1517" s="166">
        <v>42339</v>
      </c>
      <c r="D1517" s="159" t="s">
        <v>7</v>
      </c>
      <c r="E1517" s="159" t="s">
        <v>28</v>
      </c>
      <c r="F1517" s="159" t="s">
        <v>53</v>
      </c>
      <c r="G1517" s="159" t="s">
        <v>24</v>
      </c>
      <c r="H1517" s="159" t="s">
        <v>50</v>
      </c>
      <c r="I1517" s="181">
        <v>0</v>
      </c>
      <c r="J1517" s="15"/>
    </row>
    <row r="1518" spans="1:10" x14ac:dyDescent="0.25">
      <c r="A1518" s="65" t="str">
        <f t="shared" si="23"/>
        <v>Totaal42339Den HaagMan18 tot 23 jaarEritreaBijstandsuitkering</v>
      </c>
      <c r="B1518" s="159" t="s">
        <v>8</v>
      </c>
      <c r="C1518" s="166">
        <v>42339</v>
      </c>
      <c r="D1518" s="159" t="s">
        <v>7</v>
      </c>
      <c r="E1518" s="159" t="s">
        <v>28</v>
      </c>
      <c r="F1518" s="159" t="s">
        <v>53</v>
      </c>
      <c r="G1518" s="159" t="s">
        <v>24</v>
      </c>
      <c r="H1518" s="159" t="s">
        <v>51</v>
      </c>
      <c r="I1518" s="181">
        <v>50</v>
      </c>
      <c r="J1518" s="15"/>
    </row>
    <row r="1519" spans="1:10" x14ac:dyDescent="0.25">
      <c r="A1519" s="65" t="str">
        <f t="shared" si="23"/>
        <v>Totaal42339Den HaagMan18 tot 23 jaarEritreaGeen inkomen, schoolgaand of overig</v>
      </c>
      <c r="B1519" s="159" t="s">
        <v>8</v>
      </c>
      <c r="C1519" s="166">
        <v>42339</v>
      </c>
      <c r="D1519" s="159" t="s">
        <v>7</v>
      </c>
      <c r="E1519" s="159" t="s">
        <v>28</v>
      </c>
      <c r="F1519" s="159" t="s">
        <v>53</v>
      </c>
      <c r="G1519" s="159" t="s">
        <v>24</v>
      </c>
      <c r="H1519" s="159" t="s">
        <v>52</v>
      </c>
      <c r="I1519" s="181">
        <v>0</v>
      </c>
      <c r="J1519" s="15"/>
    </row>
    <row r="1520" spans="1:10" x14ac:dyDescent="0.25">
      <c r="A1520" s="65" t="str">
        <f t="shared" si="23"/>
        <v>Totaal42339Den HaagMan18 tot 23 jaarOverigTotaal</v>
      </c>
      <c r="B1520" s="159" t="s">
        <v>8</v>
      </c>
      <c r="C1520" s="166">
        <v>42339</v>
      </c>
      <c r="D1520" s="159" t="s">
        <v>7</v>
      </c>
      <c r="E1520" s="159" t="s">
        <v>28</v>
      </c>
      <c r="F1520" s="159" t="s">
        <v>53</v>
      </c>
      <c r="G1520" s="159" t="s">
        <v>25</v>
      </c>
      <c r="H1520" s="159" t="s">
        <v>8</v>
      </c>
      <c r="I1520" s="181">
        <v>15</v>
      </c>
      <c r="J1520" s="15"/>
    </row>
    <row r="1521" spans="1:10" x14ac:dyDescent="0.25">
      <c r="A1521" s="65" t="str">
        <f t="shared" si="23"/>
        <v>Totaal42339Den HaagMan18 tot 23 jaarOverigWerknemer of zelfstandige</v>
      </c>
      <c r="B1521" s="159" t="s">
        <v>8</v>
      </c>
      <c r="C1521" s="166">
        <v>42339</v>
      </c>
      <c r="D1521" s="159" t="s">
        <v>7</v>
      </c>
      <c r="E1521" s="159" t="s">
        <v>28</v>
      </c>
      <c r="F1521" s="159" t="s">
        <v>53</v>
      </c>
      <c r="G1521" s="159" t="s">
        <v>25</v>
      </c>
      <c r="H1521" s="159" t="s">
        <v>50</v>
      </c>
      <c r="I1521" s="181">
        <v>0</v>
      </c>
      <c r="J1521" s="15"/>
    </row>
    <row r="1522" spans="1:10" x14ac:dyDescent="0.25">
      <c r="A1522" s="65" t="str">
        <f t="shared" si="23"/>
        <v>Totaal42339Den HaagMan18 tot 23 jaarOverigBijstandsuitkering</v>
      </c>
      <c r="B1522" s="159" t="s">
        <v>8</v>
      </c>
      <c r="C1522" s="166">
        <v>42339</v>
      </c>
      <c r="D1522" s="159" t="s">
        <v>7</v>
      </c>
      <c r="E1522" s="159" t="s">
        <v>28</v>
      </c>
      <c r="F1522" s="159" t="s">
        <v>53</v>
      </c>
      <c r="G1522" s="159" t="s">
        <v>25</v>
      </c>
      <c r="H1522" s="159" t="s">
        <v>51</v>
      </c>
      <c r="I1522" s="181">
        <v>10</v>
      </c>
      <c r="J1522" s="15"/>
    </row>
    <row r="1523" spans="1:10" x14ac:dyDescent="0.25">
      <c r="A1523" s="65" t="str">
        <f t="shared" si="23"/>
        <v>Totaal42339Den HaagMan18 tot 23 jaarOverigGeen inkomen, schoolgaand of overig</v>
      </c>
      <c r="B1523" s="159" t="s">
        <v>8</v>
      </c>
      <c r="C1523" s="166">
        <v>42339</v>
      </c>
      <c r="D1523" s="159" t="s">
        <v>7</v>
      </c>
      <c r="E1523" s="159" t="s">
        <v>28</v>
      </c>
      <c r="F1523" s="159" t="s">
        <v>53</v>
      </c>
      <c r="G1523" s="159" t="s">
        <v>25</v>
      </c>
      <c r="H1523" s="159" t="s">
        <v>52</v>
      </c>
      <c r="I1523" s="181">
        <v>5</v>
      </c>
      <c r="J1523" s="15"/>
    </row>
    <row r="1524" spans="1:10" x14ac:dyDescent="0.25">
      <c r="A1524" s="65" t="str">
        <f t="shared" si="23"/>
        <v>Totaal42339Den HaagMan23 tot 65 jaarTotaalTotaal</v>
      </c>
      <c r="B1524" s="159" t="s">
        <v>8</v>
      </c>
      <c r="C1524" s="166">
        <v>42339</v>
      </c>
      <c r="D1524" s="159" t="s">
        <v>7</v>
      </c>
      <c r="E1524" s="159" t="s">
        <v>28</v>
      </c>
      <c r="F1524" s="159" t="s">
        <v>54</v>
      </c>
      <c r="G1524" s="159" t="s">
        <v>8</v>
      </c>
      <c r="H1524" s="159" t="s">
        <v>8</v>
      </c>
      <c r="I1524" s="181">
        <v>395</v>
      </c>
      <c r="J1524" s="15"/>
    </row>
    <row r="1525" spans="1:10" x14ac:dyDescent="0.25">
      <c r="A1525" s="65" t="str">
        <f t="shared" si="23"/>
        <v>Totaal42339Den HaagMan23 tot 65 jaarTotaalWerknemer of zelfstandige</v>
      </c>
      <c r="B1525" s="159" t="s">
        <v>8</v>
      </c>
      <c r="C1525" s="166">
        <v>42339</v>
      </c>
      <c r="D1525" s="159" t="s">
        <v>7</v>
      </c>
      <c r="E1525" s="159" t="s">
        <v>28</v>
      </c>
      <c r="F1525" s="159" t="s">
        <v>54</v>
      </c>
      <c r="G1525" s="159" t="s">
        <v>8</v>
      </c>
      <c r="H1525" s="159" t="s">
        <v>50</v>
      </c>
      <c r="I1525" s="181">
        <v>5</v>
      </c>
      <c r="J1525" s="15"/>
    </row>
    <row r="1526" spans="1:10" x14ac:dyDescent="0.25">
      <c r="A1526" s="65" t="str">
        <f t="shared" si="23"/>
        <v>Totaal42339Den HaagMan23 tot 65 jaarTotaalBijstandsuitkering</v>
      </c>
      <c r="B1526" s="159" t="s">
        <v>8</v>
      </c>
      <c r="C1526" s="166">
        <v>42339</v>
      </c>
      <c r="D1526" s="159" t="s">
        <v>7</v>
      </c>
      <c r="E1526" s="159" t="s">
        <v>28</v>
      </c>
      <c r="F1526" s="159" t="s">
        <v>54</v>
      </c>
      <c r="G1526" s="159" t="s">
        <v>8</v>
      </c>
      <c r="H1526" s="159" t="s">
        <v>51</v>
      </c>
      <c r="I1526" s="181">
        <v>385</v>
      </c>
      <c r="J1526" s="15"/>
    </row>
    <row r="1527" spans="1:10" x14ac:dyDescent="0.25">
      <c r="A1527" s="65" t="str">
        <f t="shared" si="23"/>
        <v>Totaal42339Den HaagMan23 tot 65 jaarTotaalGeen inkomen, schoolgaand of overig</v>
      </c>
      <c r="B1527" s="159" t="s">
        <v>8</v>
      </c>
      <c r="C1527" s="166">
        <v>42339</v>
      </c>
      <c r="D1527" s="159" t="s">
        <v>7</v>
      </c>
      <c r="E1527" s="159" t="s">
        <v>28</v>
      </c>
      <c r="F1527" s="159" t="s">
        <v>54</v>
      </c>
      <c r="G1527" s="159" t="s">
        <v>8</v>
      </c>
      <c r="H1527" s="159" t="s">
        <v>52</v>
      </c>
      <c r="I1527" s="181">
        <v>5</v>
      </c>
      <c r="J1527" s="15"/>
    </row>
    <row r="1528" spans="1:10" x14ac:dyDescent="0.25">
      <c r="A1528" s="65" t="str">
        <f t="shared" si="23"/>
        <v>Totaal42339Den HaagMan23 tot 65 jaarSyriëTotaal</v>
      </c>
      <c r="B1528" s="159" t="s">
        <v>8</v>
      </c>
      <c r="C1528" s="166">
        <v>42339</v>
      </c>
      <c r="D1528" s="159" t="s">
        <v>7</v>
      </c>
      <c r="E1528" s="159" t="s">
        <v>28</v>
      </c>
      <c r="F1528" s="159" t="s">
        <v>54</v>
      </c>
      <c r="G1528" s="159" t="s">
        <v>23</v>
      </c>
      <c r="H1528" s="159" t="s">
        <v>8</v>
      </c>
      <c r="I1528" s="181">
        <v>165</v>
      </c>
      <c r="J1528" s="15"/>
    </row>
    <row r="1529" spans="1:10" x14ac:dyDescent="0.25">
      <c r="A1529" s="65" t="str">
        <f t="shared" si="23"/>
        <v>Totaal42339Den HaagMan23 tot 65 jaarSyriëWerknemer of zelfstandige</v>
      </c>
      <c r="B1529" s="159" t="s">
        <v>8</v>
      </c>
      <c r="C1529" s="166">
        <v>42339</v>
      </c>
      <c r="D1529" s="159" t="s">
        <v>7</v>
      </c>
      <c r="E1529" s="159" t="s">
        <v>28</v>
      </c>
      <c r="F1529" s="159" t="s">
        <v>54</v>
      </c>
      <c r="G1529" s="159" t="s">
        <v>23</v>
      </c>
      <c r="H1529" s="159" t="s">
        <v>50</v>
      </c>
      <c r="I1529" s="181">
        <v>0</v>
      </c>
      <c r="J1529" s="15"/>
    </row>
    <row r="1530" spans="1:10" x14ac:dyDescent="0.25">
      <c r="A1530" s="65" t="str">
        <f t="shared" si="23"/>
        <v>Totaal42339Den HaagMan23 tot 65 jaarSyriëBijstandsuitkering</v>
      </c>
      <c r="B1530" s="159" t="s">
        <v>8</v>
      </c>
      <c r="C1530" s="166">
        <v>42339</v>
      </c>
      <c r="D1530" s="159" t="s">
        <v>7</v>
      </c>
      <c r="E1530" s="159" t="s">
        <v>28</v>
      </c>
      <c r="F1530" s="159" t="s">
        <v>54</v>
      </c>
      <c r="G1530" s="159" t="s">
        <v>23</v>
      </c>
      <c r="H1530" s="159" t="s">
        <v>51</v>
      </c>
      <c r="I1530" s="181">
        <v>165</v>
      </c>
      <c r="J1530" s="15"/>
    </row>
    <row r="1531" spans="1:10" x14ac:dyDescent="0.25">
      <c r="A1531" s="65" t="str">
        <f t="shared" si="23"/>
        <v>Totaal42339Den HaagMan23 tot 65 jaarSyriëGeen inkomen, schoolgaand of overig</v>
      </c>
      <c r="B1531" s="159" t="s">
        <v>8</v>
      </c>
      <c r="C1531" s="166">
        <v>42339</v>
      </c>
      <c r="D1531" s="159" t="s">
        <v>7</v>
      </c>
      <c r="E1531" s="159" t="s">
        <v>28</v>
      </c>
      <c r="F1531" s="159" t="s">
        <v>54</v>
      </c>
      <c r="G1531" s="159" t="s">
        <v>23</v>
      </c>
      <c r="H1531" s="159" t="s">
        <v>52</v>
      </c>
      <c r="I1531" s="181">
        <v>0</v>
      </c>
      <c r="J1531" s="15"/>
    </row>
    <row r="1532" spans="1:10" x14ac:dyDescent="0.25">
      <c r="A1532" s="65" t="str">
        <f t="shared" si="23"/>
        <v>Totaal42339Den HaagMan23 tot 65 jaarEritreaTotaal</v>
      </c>
      <c r="B1532" s="159" t="s">
        <v>8</v>
      </c>
      <c r="C1532" s="166">
        <v>42339</v>
      </c>
      <c r="D1532" s="159" t="s">
        <v>7</v>
      </c>
      <c r="E1532" s="159" t="s">
        <v>28</v>
      </c>
      <c r="F1532" s="159" t="s">
        <v>54</v>
      </c>
      <c r="G1532" s="159" t="s">
        <v>24</v>
      </c>
      <c r="H1532" s="159" t="s">
        <v>8</v>
      </c>
      <c r="I1532" s="181">
        <v>145</v>
      </c>
      <c r="J1532" s="15"/>
    </row>
    <row r="1533" spans="1:10" x14ac:dyDescent="0.25">
      <c r="A1533" s="65" t="str">
        <f t="shared" si="23"/>
        <v>Totaal42339Den HaagMan23 tot 65 jaarEritreaWerknemer of zelfstandige</v>
      </c>
      <c r="B1533" s="159" t="s">
        <v>8</v>
      </c>
      <c r="C1533" s="166">
        <v>42339</v>
      </c>
      <c r="D1533" s="159" t="s">
        <v>7</v>
      </c>
      <c r="E1533" s="159" t="s">
        <v>28</v>
      </c>
      <c r="F1533" s="159" t="s">
        <v>54</v>
      </c>
      <c r="G1533" s="159" t="s">
        <v>24</v>
      </c>
      <c r="H1533" s="159" t="s">
        <v>50</v>
      </c>
      <c r="I1533" s="181">
        <v>0</v>
      </c>
      <c r="J1533" s="15"/>
    </row>
    <row r="1534" spans="1:10" x14ac:dyDescent="0.25">
      <c r="A1534" s="65" t="str">
        <f t="shared" si="23"/>
        <v>Totaal42339Den HaagMan23 tot 65 jaarEritreaBijstandsuitkering</v>
      </c>
      <c r="B1534" s="159" t="s">
        <v>8</v>
      </c>
      <c r="C1534" s="166">
        <v>42339</v>
      </c>
      <c r="D1534" s="159" t="s">
        <v>7</v>
      </c>
      <c r="E1534" s="159" t="s">
        <v>28</v>
      </c>
      <c r="F1534" s="159" t="s">
        <v>54</v>
      </c>
      <c r="G1534" s="159" t="s">
        <v>24</v>
      </c>
      <c r="H1534" s="159" t="s">
        <v>51</v>
      </c>
      <c r="I1534" s="181">
        <v>145</v>
      </c>
      <c r="J1534" s="15"/>
    </row>
    <row r="1535" spans="1:10" x14ac:dyDescent="0.25">
      <c r="A1535" s="65" t="str">
        <f t="shared" si="23"/>
        <v>Totaal42339Den HaagMan23 tot 65 jaarEritreaGeen inkomen, schoolgaand of overig</v>
      </c>
      <c r="B1535" s="159" t="s">
        <v>8</v>
      </c>
      <c r="C1535" s="166">
        <v>42339</v>
      </c>
      <c r="D1535" s="159" t="s">
        <v>7</v>
      </c>
      <c r="E1535" s="159" t="s">
        <v>28</v>
      </c>
      <c r="F1535" s="159" t="s">
        <v>54</v>
      </c>
      <c r="G1535" s="159" t="s">
        <v>24</v>
      </c>
      <c r="H1535" s="159" t="s">
        <v>52</v>
      </c>
      <c r="I1535" s="181">
        <v>0</v>
      </c>
      <c r="J1535" s="15"/>
    </row>
    <row r="1536" spans="1:10" x14ac:dyDescent="0.25">
      <c r="A1536" s="65" t="str">
        <f t="shared" si="23"/>
        <v>Totaal42339Den HaagMan23 tot 65 jaarOverigTotaal</v>
      </c>
      <c r="B1536" s="159" t="s">
        <v>8</v>
      </c>
      <c r="C1536" s="166">
        <v>42339</v>
      </c>
      <c r="D1536" s="159" t="s">
        <v>7</v>
      </c>
      <c r="E1536" s="159" t="s">
        <v>28</v>
      </c>
      <c r="F1536" s="159" t="s">
        <v>54</v>
      </c>
      <c r="G1536" s="159" t="s">
        <v>25</v>
      </c>
      <c r="H1536" s="159" t="s">
        <v>8</v>
      </c>
      <c r="I1536" s="181">
        <v>85</v>
      </c>
      <c r="J1536" s="15"/>
    </row>
    <row r="1537" spans="1:10" x14ac:dyDescent="0.25">
      <c r="A1537" s="65" t="str">
        <f t="shared" si="23"/>
        <v>Totaal42339Den HaagMan23 tot 65 jaarOverigWerknemer of zelfstandige</v>
      </c>
      <c r="B1537" s="159" t="s">
        <v>8</v>
      </c>
      <c r="C1537" s="166">
        <v>42339</v>
      </c>
      <c r="D1537" s="159" t="s">
        <v>7</v>
      </c>
      <c r="E1537" s="159" t="s">
        <v>28</v>
      </c>
      <c r="F1537" s="159" t="s">
        <v>54</v>
      </c>
      <c r="G1537" s="159" t="s">
        <v>25</v>
      </c>
      <c r="H1537" s="159" t="s">
        <v>50</v>
      </c>
      <c r="I1537" s="181">
        <v>5</v>
      </c>
      <c r="J1537" s="15"/>
    </row>
    <row r="1538" spans="1:10" x14ac:dyDescent="0.25">
      <c r="A1538" s="65" t="str">
        <f t="shared" si="23"/>
        <v>Totaal42339Den HaagMan23 tot 65 jaarOverigBijstandsuitkering</v>
      </c>
      <c r="B1538" s="159" t="s">
        <v>8</v>
      </c>
      <c r="C1538" s="166">
        <v>42339</v>
      </c>
      <c r="D1538" s="159" t="s">
        <v>7</v>
      </c>
      <c r="E1538" s="159" t="s">
        <v>28</v>
      </c>
      <c r="F1538" s="159" t="s">
        <v>54</v>
      </c>
      <c r="G1538" s="159" t="s">
        <v>25</v>
      </c>
      <c r="H1538" s="159" t="s">
        <v>51</v>
      </c>
      <c r="I1538" s="181">
        <v>80</v>
      </c>
      <c r="J1538" s="15"/>
    </row>
    <row r="1539" spans="1:10" x14ac:dyDescent="0.25">
      <c r="A1539" s="65" t="str">
        <f t="shared" si="23"/>
        <v>Totaal42339Den HaagMan23 tot 65 jaarOverigGeen inkomen, schoolgaand of overig</v>
      </c>
      <c r="B1539" s="159" t="s">
        <v>8</v>
      </c>
      <c r="C1539" s="166">
        <v>42339</v>
      </c>
      <c r="D1539" s="159" t="s">
        <v>7</v>
      </c>
      <c r="E1539" s="159" t="s">
        <v>28</v>
      </c>
      <c r="F1539" s="159" t="s">
        <v>54</v>
      </c>
      <c r="G1539" s="159" t="s">
        <v>25</v>
      </c>
      <c r="H1539" s="159" t="s">
        <v>52</v>
      </c>
      <c r="I1539" s="181">
        <v>5</v>
      </c>
      <c r="J1539" s="15"/>
    </row>
    <row r="1540" spans="1:10" x14ac:dyDescent="0.25">
      <c r="A1540" s="65" t="str">
        <f t="shared" si="23"/>
        <v>Totaal42339Den HaagVrouwTotaalTotaalTotaal</v>
      </c>
      <c r="B1540" s="159" t="s">
        <v>8</v>
      </c>
      <c r="C1540" s="166">
        <v>42339</v>
      </c>
      <c r="D1540" s="159" t="s">
        <v>7</v>
      </c>
      <c r="E1540" s="159" t="s">
        <v>29</v>
      </c>
      <c r="F1540" s="159" t="s">
        <v>8</v>
      </c>
      <c r="G1540" s="159" t="s">
        <v>8</v>
      </c>
      <c r="H1540" s="159" t="s">
        <v>8</v>
      </c>
      <c r="I1540" s="181">
        <v>180</v>
      </c>
      <c r="J1540" s="15"/>
    </row>
    <row r="1541" spans="1:10" x14ac:dyDescent="0.25">
      <c r="A1541" s="65" t="str">
        <f t="shared" ref="A1541:A1604" si="24">B1541&amp;C1541&amp;D1541&amp;E1541&amp;F1541&amp;G1541&amp;H1541</f>
        <v>Totaal42339Den HaagVrouwTotaalTotaalWerknemer of zelfstandige</v>
      </c>
      <c r="B1541" s="159" t="s">
        <v>8</v>
      </c>
      <c r="C1541" s="166">
        <v>42339</v>
      </c>
      <c r="D1541" s="159" t="s">
        <v>7</v>
      </c>
      <c r="E1541" s="159" t="s">
        <v>29</v>
      </c>
      <c r="F1541" s="159" t="s">
        <v>8</v>
      </c>
      <c r="G1541" s="159" t="s">
        <v>8</v>
      </c>
      <c r="H1541" s="159" t="s">
        <v>50</v>
      </c>
      <c r="I1541" s="181">
        <v>0</v>
      </c>
      <c r="J1541" s="15"/>
    </row>
    <row r="1542" spans="1:10" x14ac:dyDescent="0.25">
      <c r="A1542" s="65" t="str">
        <f t="shared" si="24"/>
        <v>Totaal42339Den HaagVrouwTotaalTotaalBijstandsuitkering</v>
      </c>
      <c r="B1542" s="159" t="s">
        <v>8</v>
      </c>
      <c r="C1542" s="166">
        <v>42339</v>
      </c>
      <c r="D1542" s="159" t="s">
        <v>7</v>
      </c>
      <c r="E1542" s="159" t="s">
        <v>29</v>
      </c>
      <c r="F1542" s="159" t="s">
        <v>8</v>
      </c>
      <c r="G1542" s="159" t="s">
        <v>8</v>
      </c>
      <c r="H1542" s="159" t="s">
        <v>51</v>
      </c>
      <c r="I1542" s="181">
        <v>170</v>
      </c>
      <c r="J1542" s="15"/>
    </row>
    <row r="1543" spans="1:10" x14ac:dyDescent="0.25">
      <c r="A1543" s="65" t="str">
        <f t="shared" si="24"/>
        <v>Totaal42339Den HaagVrouwTotaalTotaalGeen inkomen, schoolgaand of overig</v>
      </c>
      <c r="B1543" s="159" t="s">
        <v>8</v>
      </c>
      <c r="C1543" s="166">
        <v>42339</v>
      </c>
      <c r="D1543" s="159" t="s">
        <v>7</v>
      </c>
      <c r="E1543" s="159" t="s">
        <v>29</v>
      </c>
      <c r="F1543" s="159" t="s">
        <v>8</v>
      </c>
      <c r="G1543" s="159" t="s">
        <v>8</v>
      </c>
      <c r="H1543" s="159" t="s">
        <v>52</v>
      </c>
      <c r="I1543" s="181">
        <v>5</v>
      </c>
      <c r="J1543" s="15"/>
    </row>
    <row r="1544" spans="1:10" x14ac:dyDescent="0.25">
      <c r="A1544" s="65" t="str">
        <f t="shared" si="24"/>
        <v>Totaal42339Den HaagVrouwTotaalSyriëTotaal</v>
      </c>
      <c r="B1544" s="159" t="s">
        <v>8</v>
      </c>
      <c r="C1544" s="166">
        <v>42339</v>
      </c>
      <c r="D1544" s="159" t="s">
        <v>7</v>
      </c>
      <c r="E1544" s="159" t="s">
        <v>29</v>
      </c>
      <c r="F1544" s="159" t="s">
        <v>8</v>
      </c>
      <c r="G1544" s="159" t="s">
        <v>23</v>
      </c>
      <c r="H1544" s="159" t="s">
        <v>8</v>
      </c>
      <c r="I1544" s="181">
        <v>65</v>
      </c>
      <c r="J1544" s="15"/>
    </row>
    <row r="1545" spans="1:10" x14ac:dyDescent="0.25">
      <c r="A1545" s="65" t="str">
        <f t="shared" si="24"/>
        <v>Totaal42339Den HaagVrouwTotaalSyriëWerknemer of zelfstandige</v>
      </c>
      <c r="B1545" s="159" t="s">
        <v>8</v>
      </c>
      <c r="C1545" s="166">
        <v>42339</v>
      </c>
      <c r="D1545" s="159" t="s">
        <v>7</v>
      </c>
      <c r="E1545" s="159" t="s">
        <v>29</v>
      </c>
      <c r="F1545" s="159" t="s">
        <v>8</v>
      </c>
      <c r="G1545" s="159" t="s">
        <v>23</v>
      </c>
      <c r="H1545" s="159" t="s">
        <v>50</v>
      </c>
      <c r="I1545" s="181">
        <v>0</v>
      </c>
      <c r="J1545" s="15"/>
    </row>
    <row r="1546" spans="1:10" x14ac:dyDescent="0.25">
      <c r="A1546" s="65" t="str">
        <f t="shared" si="24"/>
        <v>Totaal42339Den HaagVrouwTotaalSyriëBijstandsuitkering</v>
      </c>
      <c r="B1546" s="159" t="s">
        <v>8</v>
      </c>
      <c r="C1546" s="166">
        <v>42339</v>
      </c>
      <c r="D1546" s="159" t="s">
        <v>7</v>
      </c>
      <c r="E1546" s="159" t="s">
        <v>29</v>
      </c>
      <c r="F1546" s="159" t="s">
        <v>8</v>
      </c>
      <c r="G1546" s="159" t="s">
        <v>23</v>
      </c>
      <c r="H1546" s="159" t="s">
        <v>51</v>
      </c>
      <c r="I1546" s="181">
        <v>65</v>
      </c>
      <c r="J1546" s="15"/>
    </row>
    <row r="1547" spans="1:10" x14ac:dyDescent="0.25">
      <c r="A1547" s="65" t="str">
        <f t="shared" si="24"/>
        <v>Totaal42339Den HaagVrouwTotaalSyriëGeen inkomen, schoolgaand of overig</v>
      </c>
      <c r="B1547" s="159" t="s">
        <v>8</v>
      </c>
      <c r="C1547" s="166">
        <v>42339</v>
      </c>
      <c r="D1547" s="159" t="s">
        <v>7</v>
      </c>
      <c r="E1547" s="159" t="s">
        <v>29</v>
      </c>
      <c r="F1547" s="159" t="s">
        <v>8</v>
      </c>
      <c r="G1547" s="159" t="s">
        <v>23</v>
      </c>
      <c r="H1547" s="159" t="s">
        <v>52</v>
      </c>
      <c r="I1547" s="181">
        <v>5</v>
      </c>
      <c r="J1547" s="15"/>
    </row>
    <row r="1548" spans="1:10" x14ac:dyDescent="0.25">
      <c r="A1548" s="65" t="str">
        <f t="shared" si="24"/>
        <v>Totaal42339Den HaagVrouwTotaalEritreaTotaal</v>
      </c>
      <c r="B1548" s="159" t="s">
        <v>8</v>
      </c>
      <c r="C1548" s="166">
        <v>42339</v>
      </c>
      <c r="D1548" s="159" t="s">
        <v>7</v>
      </c>
      <c r="E1548" s="159" t="s">
        <v>29</v>
      </c>
      <c r="F1548" s="159" t="s">
        <v>8</v>
      </c>
      <c r="G1548" s="159" t="s">
        <v>24</v>
      </c>
      <c r="H1548" s="159" t="s">
        <v>8</v>
      </c>
      <c r="I1548" s="181">
        <v>50</v>
      </c>
      <c r="J1548" s="15"/>
    </row>
    <row r="1549" spans="1:10" x14ac:dyDescent="0.25">
      <c r="A1549" s="65" t="str">
        <f t="shared" si="24"/>
        <v>Totaal42339Den HaagVrouwTotaalEritreaWerknemer of zelfstandige</v>
      </c>
      <c r="B1549" s="159" t="s">
        <v>8</v>
      </c>
      <c r="C1549" s="166">
        <v>42339</v>
      </c>
      <c r="D1549" s="159" t="s">
        <v>7</v>
      </c>
      <c r="E1549" s="159" t="s">
        <v>29</v>
      </c>
      <c r="F1549" s="159" t="s">
        <v>8</v>
      </c>
      <c r="G1549" s="159" t="s">
        <v>24</v>
      </c>
      <c r="H1549" s="159" t="s">
        <v>50</v>
      </c>
      <c r="I1549" s="181">
        <v>0</v>
      </c>
      <c r="J1549" s="15"/>
    </row>
    <row r="1550" spans="1:10" x14ac:dyDescent="0.25">
      <c r="A1550" s="65" t="str">
        <f t="shared" si="24"/>
        <v>Totaal42339Den HaagVrouwTotaalEritreaBijstandsuitkering</v>
      </c>
      <c r="B1550" s="159" t="s">
        <v>8</v>
      </c>
      <c r="C1550" s="166">
        <v>42339</v>
      </c>
      <c r="D1550" s="159" t="s">
        <v>7</v>
      </c>
      <c r="E1550" s="159" t="s">
        <v>29</v>
      </c>
      <c r="F1550" s="159" t="s">
        <v>8</v>
      </c>
      <c r="G1550" s="159" t="s">
        <v>24</v>
      </c>
      <c r="H1550" s="159" t="s">
        <v>51</v>
      </c>
      <c r="I1550" s="181">
        <v>50</v>
      </c>
      <c r="J1550" s="15"/>
    </row>
    <row r="1551" spans="1:10" x14ac:dyDescent="0.25">
      <c r="A1551" s="65" t="str">
        <f t="shared" si="24"/>
        <v>Totaal42339Den HaagVrouwTotaalEritreaGeen inkomen, schoolgaand of overig</v>
      </c>
      <c r="B1551" s="159" t="s">
        <v>8</v>
      </c>
      <c r="C1551" s="166">
        <v>42339</v>
      </c>
      <c r="D1551" s="159" t="s">
        <v>7</v>
      </c>
      <c r="E1551" s="159" t="s">
        <v>29</v>
      </c>
      <c r="F1551" s="159" t="s">
        <v>8</v>
      </c>
      <c r="G1551" s="159" t="s">
        <v>24</v>
      </c>
      <c r="H1551" s="159" t="s">
        <v>52</v>
      </c>
      <c r="I1551" s="181">
        <v>0</v>
      </c>
      <c r="J1551" s="15"/>
    </row>
    <row r="1552" spans="1:10" x14ac:dyDescent="0.25">
      <c r="A1552" s="65" t="str">
        <f t="shared" si="24"/>
        <v>Totaal42339Den HaagVrouwTotaalOverigTotaal</v>
      </c>
      <c r="B1552" s="159" t="s">
        <v>8</v>
      </c>
      <c r="C1552" s="166">
        <v>42339</v>
      </c>
      <c r="D1552" s="159" t="s">
        <v>7</v>
      </c>
      <c r="E1552" s="159" t="s">
        <v>29</v>
      </c>
      <c r="F1552" s="159" t="s">
        <v>8</v>
      </c>
      <c r="G1552" s="159" t="s">
        <v>25</v>
      </c>
      <c r="H1552" s="159" t="s">
        <v>8</v>
      </c>
      <c r="I1552" s="181">
        <v>65</v>
      </c>
      <c r="J1552" s="15"/>
    </row>
    <row r="1553" spans="1:10" x14ac:dyDescent="0.25">
      <c r="A1553" s="65" t="str">
        <f t="shared" si="24"/>
        <v>Totaal42339Den HaagVrouwTotaalOverigWerknemer of zelfstandige</v>
      </c>
      <c r="B1553" s="159" t="s">
        <v>8</v>
      </c>
      <c r="C1553" s="166">
        <v>42339</v>
      </c>
      <c r="D1553" s="159" t="s">
        <v>7</v>
      </c>
      <c r="E1553" s="159" t="s">
        <v>29</v>
      </c>
      <c r="F1553" s="159" t="s">
        <v>8</v>
      </c>
      <c r="G1553" s="159" t="s">
        <v>25</v>
      </c>
      <c r="H1553" s="159" t="s">
        <v>50</v>
      </c>
      <c r="I1553" s="181">
        <v>0</v>
      </c>
      <c r="J1553" s="15"/>
    </row>
    <row r="1554" spans="1:10" x14ac:dyDescent="0.25">
      <c r="A1554" s="65" t="str">
        <f t="shared" si="24"/>
        <v>Totaal42339Den HaagVrouwTotaalOverigBijstandsuitkering</v>
      </c>
      <c r="B1554" s="159" t="s">
        <v>8</v>
      </c>
      <c r="C1554" s="166">
        <v>42339</v>
      </c>
      <c r="D1554" s="159" t="s">
        <v>7</v>
      </c>
      <c r="E1554" s="159" t="s">
        <v>29</v>
      </c>
      <c r="F1554" s="159" t="s">
        <v>8</v>
      </c>
      <c r="G1554" s="159" t="s">
        <v>25</v>
      </c>
      <c r="H1554" s="159" t="s">
        <v>51</v>
      </c>
      <c r="I1554" s="181">
        <v>60</v>
      </c>
      <c r="J1554" s="15"/>
    </row>
    <row r="1555" spans="1:10" x14ac:dyDescent="0.25">
      <c r="A1555" s="65" t="str">
        <f t="shared" si="24"/>
        <v>Totaal42339Den HaagVrouwTotaalOverigGeen inkomen, schoolgaand of overig</v>
      </c>
      <c r="B1555" s="159" t="s">
        <v>8</v>
      </c>
      <c r="C1555" s="166">
        <v>42339</v>
      </c>
      <c r="D1555" s="159" t="s">
        <v>7</v>
      </c>
      <c r="E1555" s="159" t="s">
        <v>29</v>
      </c>
      <c r="F1555" s="159" t="s">
        <v>8</v>
      </c>
      <c r="G1555" s="159" t="s">
        <v>25</v>
      </c>
      <c r="H1555" s="159" t="s">
        <v>52</v>
      </c>
      <c r="I1555" s="181">
        <v>5</v>
      </c>
      <c r="J1555" s="15"/>
    </row>
    <row r="1556" spans="1:10" x14ac:dyDescent="0.25">
      <c r="A1556" s="65" t="str">
        <f t="shared" si="24"/>
        <v>Totaal42339Den HaagVrouw18 tot 23 jaarTotaalTotaal</v>
      </c>
      <c r="B1556" s="159" t="s">
        <v>8</v>
      </c>
      <c r="C1556" s="166">
        <v>42339</v>
      </c>
      <c r="D1556" s="159" t="s">
        <v>7</v>
      </c>
      <c r="E1556" s="159" t="s">
        <v>29</v>
      </c>
      <c r="F1556" s="159" t="s">
        <v>53</v>
      </c>
      <c r="G1556" s="159" t="s">
        <v>8</v>
      </c>
      <c r="H1556" s="159" t="s">
        <v>8</v>
      </c>
      <c r="I1556" s="181">
        <v>40</v>
      </c>
      <c r="J1556" s="15"/>
    </row>
    <row r="1557" spans="1:10" x14ac:dyDescent="0.25">
      <c r="A1557" s="65" t="str">
        <f t="shared" si="24"/>
        <v>Totaal42339Den HaagVrouw18 tot 23 jaarTotaalWerknemer of zelfstandige</v>
      </c>
      <c r="B1557" s="159" t="s">
        <v>8</v>
      </c>
      <c r="C1557" s="166">
        <v>42339</v>
      </c>
      <c r="D1557" s="159" t="s">
        <v>7</v>
      </c>
      <c r="E1557" s="159" t="s">
        <v>29</v>
      </c>
      <c r="F1557" s="159" t="s">
        <v>53</v>
      </c>
      <c r="G1557" s="159" t="s">
        <v>8</v>
      </c>
      <c r="H1557" s="159" t="s">
        <v>50</v>
      </c>
      <c r="I1557" s="181">
        <v>0</v>
      </c>
      <c r="J1557" s="15"/>
    </row>
    <row r="1558" spans="1:10" x14ac:dyDescent="0.25">
      <c r="A1558" s="65" t="str">
        <f t="shared" si="24"/>
        <v>Totaal42339Den HaagVrouw18 tot 23 jaarTotaalBijstandsuitkering</v>
      </c>
      <c r="B1558" s="159" t="s">
        <v>8</v>
      </c>
      <c r="C1558" s="166">
        <v>42339</v>
      </c>
      <c r="D1558" s="159" t="s">
        <v>7</v>
      </c>
      <c r="E1558" s="159" t="s">
        <v>29</v>
      </c>
      <c r="F1558" s="159" t="s">
        <v>53</v>
      </c>
      <c r="G1558" s="159" t="s">
        <v>8</v>
      </c>
      <c r="H1558" s="159" t="s">
        <v>51</v>
      </c>
      <c r="I1558" s="181">
        <v>35</v>
      </c>
      <c r="J1558" s="15"/>
    </row>
    <row r="1559" spans="1:10" x14ac:dyDescent="0.25">
      <c r="A1559" s="65" t="str">
        <f t="shared" si="24"/>
        <v>Totaal42339Den HaagVrouw18 tot 23 jaarTotaalGeen inkomen, schoolgaand of overig</v>
      </c>
      <c r="B1559" s="159" t="s">
        <v>8</v>
      </c>
      <c r="C1559" s="166">
        <v>42339</v>
      </c>
      <c r="D1559" s="159" t="s">
        <v>7</v>
      </c>
      <c r="E1559" s="159" t="s">
        <v>29</v>
      </c>
      <c r="F1559" s="159" t="s">
        <v>53</v>
      </c>
      <c r="G1559" s="159" t="s">
        <v>8</v>
      </c>
      <c r="H1559" s="159" t="s">
        <v>52</v>
      </c>
      <c r="I1559" s="181">
        <v>0</v>
      </c>
      <c r="J1559" s="15"/>
    </row>
    <row r="1560" spans="1:10" x14ac:dyDescent="0.25">
      <c r="A1560" s="65" t="str">
        <f t="shared" si="24"/>
        <v>Totaal42339Den HaagVrouw18 tot 23 jaarSyriëTotaal</v>
      </c>
      <c r="B1560" s="159" t="s">
        <v>8</v>
      </c>
      <c r="C1560" s="166">
        <v>42339</v>
      </c>
      <c r="D1560" s="159" t="s">
        <v>7</v>
      </c>
      <c r="E1560" s="159" t="s">
        <v>29</v>
      </c>
      <c r="F1560" s="159" t="s">
        <v>53</v>
      </c>
      <c r="G1560" s="159" t="s">
        <v>23</v>
      </c>
      <c r="H1560" s="159" t="s">
        <v>8</v>
      </c>
      <c r="I1560" s="181">
        <v>15</v>
      </c>
      <c r="J1560" s="15"/>
    </row>
    <row r="1561" spans="1:10" x14ac:dyDescent="0.25">
      <c r="A1561" s="65" t="str">
        <f t="shared" si="24"/>
        <v>Totaal42339Den HaagVrouw18 tot 23 jaarSyriëWerknemer of zelfstandige</v>
      </c>
      <c r="B1561" s="159" t="s">
        <v>8</v>
      </c>
      <c r="C1561" s="166">
        <v>42339</v>
      </c>
      <c r="D1561" s="159" t="s">
        <v>7</v>
      </c>
      <c r="E1561" s="159" t="s">
        <v>29</v>
      </c>
      <c r="F1561" s="159" t="s">
        <v>53</v>
      </c>
      <c r="G1561" s="159" t="s">
        <v>23</v>
      </c>
      <c r="H1561" s="159" t="s">
        <v>50</v>
      </c>
      <c r="I1561" s="181">
        <v>0</v>
      </c>
      <c r="J1561" s="15"/>
    </row>
    <row r="1562" spans="1:10" x14ac:dyDescent="0.25">
      <c r="A1562" s="65" t="str">
        <f t="shared" si="24"/>
        <v>Totaal42339Den HaagVrouw18 tot 23 jaarSyriëBijstandsuitkering</v>
      </c>
      <c r="B1562" s="159" t="s">
        <v>8</v>
      </c>
      <c r="C1562" s="166">
        <v>42339</v>
      </c>
      <c r="D1562" s="159" t="s">
        <v>7</v>
      </c>
      <c r="E1562" s="159" t="s">
        <v>29</v>
      </c>
      <c r="F1562" s="159" t="s">
        <v>53</v>
      </c>
      <c r="G1562" s="159" t="s">
        <v>23</v>
      </c>
      <c r="H1562" s="159" t="s">
        <v>51</v>
      </c>
      <c r="I1562" s="181">
        <v>10</v>
      </c>
      <c r="J1562" s="15"/>
    </row>
    <row r="1563" spans="1:10" x14ac:dyDescent="0.25">
      <c r="A1563" s="65" t="str">
        <f t="shared" si="24"/>
        <v>Totaal42339Den HaagVrouw18 tot 23 jaarSyriëGeen inkomen, schoolgaand of overig</v>
      </c>
      <c r="B1563" s="159" t="s">
        <v>8</v>
      </c>
      <c r="C1563" s="166">
        <v>42339</v>
      </c>
      <c r="D1563" s="159" t="s">
        <v>7</v>
      </c>
      <c r="E1563" s="159" t="s">
        <v>29</v>
      </c>
      <c r="F1563" s="159" t="s">
        <v>53</v>
      </c>
      <c r="G1563" s="159" t="s">
        <v>23</v>
      </c>
      <c r="H1563" s="159" t="s">
        <v>52</v>
      </c>
      <c r="I1563" s="181">
        <v>0</v>
      </c>
      <c r="J1563" s="15"/>
    </row>
    <row r="1564" spans="1:10" x14ac:dyDescent="0.25">
      <c r="A1564" s="65" t="str">
        <f t="shared" si="24"/>
        <v>Totaal42339Den HaagVrouw18 tot 23 jaarEritreaTotaal</v>
      </c>
      <c r="B1564" s="159" t="s">
        <v>8</v>
      </c>
      <c r="C1564" s="166">
        <v>42339</v>
      </c>
      <c r="D1564" s="159" t="s">
        <v>7</v>
      </c>
      <c r="E1564" s="159" t="s">
        <v>29</v>
      </c>
      <c r="F1564" s="159" t="s">
        <v>53</v>
      </c>
      <c r="G1564" s="159" t="s">
        <v>24</v>
      </c>
      <c r="H1564" s="159" t="s">
        <v>8</v>
      </c>
      <c r="I1564" s="181">
        <v>15</v>
      </c>
      <c r="J1564" s="15"/>
    </row>
    <row r="1565" spans="1:10" x14ac:dyDescent="0.25">
      <c r="A1565" s="65" t="str">
        <f t="shared" si="24"/>
        <v>Totaal42339Den HaagVrouw18 tot 23 jaarEritreaWerknemer of zelfstandige</v>
      </c>
      <c r="B1565" s="159" t="s">
        <v>8</v>
      </c>
      <c r="C1565" s="166">
        <v>42339</v>
      </c>
      <c r="D1565" s="159" t="s">
        <v>7</v>
      </c>
      <c r="E1565" s="159" t="s">
        <v>29</v>
      </c>
      <c r="F1565" s="159" t="s">
        <v>53</v>
      </c>
      <c r="G1565" s="159" t="s">
        <v>24</v>
      </c>
      <c r="H1565" s="159" t="s">
        <v>50</v>
      </c>
      <c r="I1565" s="181">
        <v>0</v>
      </c>
      <c r="J1565" s="15"/>
    </row>
    <row r="1566" spans="1:10" x14ac:dyDescent="0.25">
      <c r="A1566" s="65" t="str">
        <f t="shared" si="24"/>
        <v>Totaal42339Den HaagVrouw18 tot 23 jaarEritreaBijstandsuitkering</v>
      </c>
      <c r="B1566" s="159" t="s">
        <v>8</v>
      </c>
      <c r="C1566" s="166">
        <v>42339</v>
      </c>
      <c r="D1566" s="159" t="s">
        <v>7</v>
      </c>
      <c r="E1566" s="159" t="s">
        <v>29</v>
      </c>
      <c r="F1566" s="159" t="s">
        <v>53</v>
      </c>
      <c r="G1566" s="159" t="s">
        <v>24</v>
      </c>
      <c r="H1566" s="159" t="s">
        <v>51</v>
      </c>
      <c r="I1566" s="181">
        <v>15</v>
      </c>
      <c r="J1566" s="15"/>
    </row>
    <row r="1567" spans="1:10" x14ac:dyDescent="0.25">
      <c r="A1567" s="65" t="str">
        <f t="shared" si="24"/>
        <v>Totaal42339Den HaagVrouw18 tot 23 jaarEritreaGeen inkomen, schoolgaand of overig</v>
      </c>
      <c r="B1567" s="159" t="s">
        <v>8</v>
      </c>
      <c r="C1567" s="166">
        <v>42339</v>
      </c>
      <c r="D1567" s="159" t="s">
        <v>7</v>
      </c>
      <c r="E1567" s="159" t="s">
        <v>29</v>
      </c>
      <c r="F1567" s="159" t="s">
        <v>53</v>
      </c>
      <c r="G1567" s="159" t="s">
        <v>24</v>
      </c>
      <c r="H1567" s="159" t="s">
        <v>52</v>
      </c>
      <c r="I1567" s="181">
        <v>0</v>
      </c>
      <c r="J1567" s="15"/>
    </row>
    <row r="1568" spans="1:10" x14ac:dyDescent="0.25">
      <c r="A1568" s="65" t="str">
        <f t="shared" si="24"/>
        <v>Totaal42339Den HaagVrouw18 tot 23 jaarOverigTotaal</v>
      </c>
      <c r="B1568" s="159" t="s">
        <v>8</v>
      </c>
      <c r="C1568" s="166">
        <v>42339</v>
      </c>
      <c r="D1568" s="159" t="s">
        <v>7</v>
      </c>
      <c r="E1568" s="159" t="s">
        <v>29</v>
      </c>
      <c r="F1568" s="159" t="s">
        <v>53</v>
      </c>
      <c r="G1568" s="159" t="s">
        <v>25</v>
      </c>
      <c r="H1568" s="159" t="s">
        <v>8</v>
      </c>
      <c r="I1568" s="181">
        <v>10</v>
      </c>
      <c r="J1568" s="15"/>
    </row>
    <row r="1569" spans="1:10" x14ac:dyDescent="0.25">
      <c r="A1569" s="65" t="str">
        <f t="shared" si="24"/>
        <v>Totaal42339Den HaagVrouw18 tot 23 jaarOverigWerknemer of zelfstandige</v>
      </c>
      <c r="B1569" s="159" t="s">
        <v>8</v>
      </c>
      <c r="C1569" s="166">
        <v>42339</v>
      </c>
      <c r="D1569" s="159" t="s">
        <v>7</v>
      </c>
      <c r="E1569" s="159" t="s">
        <v>29</v>
      </c>
      <c r="F1569" s="159" t="s">
        <v>53</v>
      </c>
      <c r="G1569" s="159" t="s">
        <v>25</v>
      </c>
      <c r="H1569" s="159" t="s">
        <v>50</v>
      </c>
      <c r="I1569" s="181">
        <v>0</v>
      </c>
      <c r="J1569" s="15"/>
    </row>
    <row r="1570" spans="1:10" x14ac:dyDescent="0.25">
      <c r="A1570" s="65" t="str">
        <f t="shared" si="24"/>
        <v>Totaal42339Den HaagVrouw18 tot 23 jaarOverigBijstandsuitkering</v>
      </c>
      <c r="B1570" s="159" t="s">
        <v>8</v>
      </c>
      <c r="C1570" s="166">
        <v>42339</v>
      </c>
      <c r="D1570" s="159" t="s">
        <v>7</v>
      </c>
      <c r="E1570" s="159" t="s">
        <v>29</v>
      </c>
      <c r="F1570" s="159" t="s">
        <v>53</v>
      </c>
      <c r="G1570" s="159" t="s">
        <v>25</v>
      </c>
      <c r="H1570" s="159" t="s">
        <v>51</v>
      </c>
      <c r="I1570" s="181">
        <v>10</v>
      </c>
      <c r="J1570" s="15"/>
    </row>
    <row r="1571" spans="1:10" x14ac:dyDescent="0.25">
      <c r="A1571" s="65" t="str">
        <f t="shared" si="24"/>
        <v>Totaal42339Den HaagVrouw18 tot 23 jaarOverigGeen inkomen, schoolgaand of overig</v>
      </c>
      <c r="B1571" s="159" t="s">
        <v>8</v>
      </c>
      <c r="C1571" s="166">
        <v>42339</v>
      </c>
      <c r="D1571" s="159" t="s">
        <v>7</v>
      </c>
      <c r="E1571" s="159" t="s">
        <v>29</v>
      </c>
      <c r="F1571" s="159" t="s">
        <v>53</v>
      </c>
      <c r="G1571" s="159" t="s">
        <v>25</v>
      </c>
      <c r="H1571" s="159" t="s">
        <v>52</v>
      </c>
      <c r="I1571" s="181">
        <v>0</v>
      </c>
      <c r="J1571" s="15"/>
    </row>
    <row r="1572" spans="1:10" x14ac:dyDescent="0.25">
      <c r="A1572" s="65" t="str">
        <f t="shared" si="24"/>
        <v>Totaal42339Den HaagVrouw23 tot 65 jaarTotaalTotaal</v>
      </c>
      <c r="B1572" s="159" t="s">
        <v>8</v>
      </c>
      <c r="C1572" s="166">
        <v>42339</v>
      </c>
      <c r="D1572" s="159" t="s">
        <v>7</v>
      </c>
      <c r="E1572" s="159" t="s">
        <v>29</v>
      </c>
      <c r="F1572" s="159" t="s">
        <v>54</v>
      </c>
      <c r="G1572" s="159" t="s">
        <v>8</v>
      </c>
      <c r="H1572" s="159" t="s">
        <v>8</v>
      </c>
      <c r="I1572" s="181">
        <v>140</v>
      </c>
      <c r="J1572" s="15"/>
    </row>
    <row r="1573" spans="1:10" x14ac:dyDescent="0.25">
      <c r="A1573" s="65" t="str">
        <f t="shared" si="24"/>
        <v>Totaal42339Den HaagVrouw23 tot 65 jaarTotaalWerknemer of zelfstandige</v>
      </c>
      <c r="B1573" s="159" t="s">
        <v>8</v>
      </c>
      <c r="C1573" s="166">
        <v>42339</v>
      </c>
      <c r="D1573" s="159" t="s">
        <v>7</v>
      </c>
      <c r="E1573" s="159" t="s">
        <v>29</v>
      </c>
      <c r="F1573" s="159" t="s">
        <v>54</v>
      </c>
      <c r="G1573" s="159" t="s">
        <v>8</v>
      </c>
      <c r="H1573" s="159" t="s">
        <v>50</v>
      </c>
      <c r="I1573" s="181">
        <v>0</v>
      </c>
      <c r="J1573" s="15"/>
    </row>
    <row r="1574" spans="1:10" x14ac:dyDescent="0.25">
      <c r="A1574" s="65" t="str">
        <f t="shared" si="24"/>
        <v>Totaal42339Den HaagVrouw23 tot 65 jaarTotaalBijstandsuitkering</v>
      </c>
      <c r="B1574" s="159" t="s">
        <v>8</v>
      </c>
      <c r="C1574" s="166">
        <v>42339</v>
      </c>
      <c r="D1574" s="159" t="s">
        <v>7</v>
      </c>
      <c r="E1574" s="159" t="s">
        <v>29</v>
      </c>
      <c r="F1574" s="159" t="s">
        <v>54</v>
      </c>
      <c r="G1574" s="159" t="s">
        <v>8</v>
      </c>
      <c r="H1574" s="159" t="s">
        <v>51</v>
      </c>
      <c r="I1574" s="181">
        <v>135</v>
      </c>
      <c r="J1574" s="15"/>
    </row>
    <row r="1575" spans="1:10" x14ac:dyDescent="0.25">
      <c r="A1575" s="65" t="str">
        <f t="shared" si="24"/>
        <v>Totaal42339Den HaagVrouw23 tot 65 jaarTotaalGeen inkomen, schoolgaand of overig</v>
      </c>
      <c r="B1575" s="159" t="s">
        <v>8</v>
      </c>
      <c r="C1575" s="166">
        <v>42339</v>
      </c>
      <c r="D1575" s="159" t="s">
        <v>7</v>
      </c>
      <c r="E1575" s="159" t="s">
        <v>29</v>
      </c>
      <c r="F1575" s="159" t="s">
        <v>54</v>
      </c>
      <c r="G1575" s="159" t="s">
        <v>8</v>
      </c>
      <c r="H1575" s="159" t="s">
        <v>52</v>
      </c>
      <c r="I1575" s="181">
        <v>5</v>
      </c>
      <c r="J1575" s="15"/>
    </row>
    <row r="1576" spans="1:10" x14ac:dyDescent="0.25">
      <c r="A1576" s="65" t="str">
        <f t="shared" si="24"/>
        <v>Totaal42339Den HaagVrouw23 tot 65 jaarSyriëTotaal</v>
      </c>
      <c r="B1576" s="159" t="s">
        <v>8</v>
      </c>
      <c r="C1576" s="166">
        <v>42339</v>
      </c>
      <c r="D1576" s="159" t="s">
        <v>7</v>
      </c>
      <c r="E1576" s="159" t="s">
        <v>29</v>
      </c>
      <c r="F1576" s="159" t="s">
        <v>54</v>
      </c>
      <c r="G1576" s="159" t="s">
        <v>23</v>
      </c>
      <c r="H1576" s="159" t="s">
        <v>8</v>
      </c>
      <c r="I1576" s="181">
        <v>55</v>
      </c>
      <c r="J1576" s="15"/>
    </row>
    <row r="1577" spans="1:10" x14ac:dyDescent="0.25">
      <c r="A1577" s="65" t="str">
        <f t="shared" si="24"/>
        <v>Totaal42339Den HaagVrouw23 tot 65 jaarSyriëWerknemer of zelfstandige</v>
      </c>
      <c r="B1577" s="159" t="s">
        <v>8</v>
      </c>
      <c r="C1577" s="166">
        <v>42339</v>
      </c>
      <c r="D1577" s="159" t="s">
        <v>7</v>
      </c>
      <c r="E1577" s="159" t="s">
        <v>29</v>
      </c>
      <c r="F1577" s="159" t="s">
        <v>54</v>
      </c>
      <c r="G1577" s="159" t="s">
        <v>23</v>
      </c>
      <c r="H1577" s="159" t="s">
        <v>50</v>
      </c>
      <c r="I1577" s="181">
        <v>0</v>
      </c>
      <c r="J1577" s="15"/>
    </row>
    <row r="1578" spans="1:10" x14ac:dyDescent="0.25">
      <c r="A1578" s="65" t="str">
        <f t="shared" si="24"/>
        <v>Totaal42339Den HaagVrouw23 tot 65 jaarSyriëBijstandsuitkering</v>
      </c>
      <c r="B1578" s="159" t="s">
        <v>8</v>
      </c>
      <c r="C1578" s="166">
        <v>42339</v>
      </c>
      <c r="D1578" s="159" t="s">
        <v>7</v>
      </c>
      <c r="E1578" s="159" t="s">
        <v>29</v>
      </c>
      <c r="F1578" s="159" t="s">
        <v>54</v>
      </c>
      <c r="G1578" s="159" t="s">
        <v>23</v>
      </c>
      <c r="H1578" s="159" t="s">
        <v>51</v>
      </c>
      <c r="I1578" s="181">
        <v>50</v>
      </c>
      <c r="J1578" s="15"/>
    </row>
    <row r="1579" spans="1:10" x14ac:dyDescent="0.25">
      <c r="A1579" s="65" t="str">
        <f t="shared" si="24"/>
        <v>Totaal42339Den HaagVrouw23 tot 65 jaarSyriëGeen inkomen, schoolgaand of overig</v>
      </c>
      <c r="B1579" s="159" t="s">
        <v>8</v>
      </c>
      <c r="C1579" s="166">
        <v>42339</v>
      </c>
      <c r="D1579" s="159" t="s">
        <v>7</v>
      </c>
      <c r="E1579" s="159" t="s">
        <v>29</v>
      </c>
      <c r="F1579" s="159" t="s">
        <v>54</v>
      </c>
      <c r="G1579" s="159" t="s">
        <v>23</v>
      </c>
      <c r="H1579" s="159" t="s">
        <v>52</v>
      </c>
      <c r="I1579" s="181">
        <v>0</v>
      </c>
      <c r="J1579" s="15"/>
    </row>
    <row r="1580" spans="1:10" x14ac:dyDescent="0.25">
      <c r="A1580" s="65" t="str">
        <f t="shared" si="24"/>
        <v>Totaal42339Den HaagVrouw23 tot 65 jaarEritreaTotaal</v>
      </c>
      <c r="B1580" s="159" t="s">
        <v>8</v>
      </c>
      <c r="C1580" s="166">
        <v>42339</v>
      </c>
      <c r="D1580" s="159" t="s">
        <v>7</v>
      </c>
      <c r="E1580" s="159" t="s">
        <v>29</v>
      </c>
      <c r="F1580" s="159" t="s">
        <v>54</v>
      </c>
      <c r="G1580" s="159" t="s">
        <v>24</v>
      </c>
      <c r="H1580" s="159" t="s">
        <v>8</v>
      </c>
      <c r="I1580" s="181">
        <v>35</v>
      </c>
      <c r="J1580" s="15"/>
    </row>
    <row r="1581" spans="1:10" x14ac:dyDescent="0.25">
      <c r="A1581" s="65" t="str">
        <f t="shared" si="24"/>
        <v>Totaal42339Den HaagVrouw23 tot 65 jaarEritreaWerknemer of zelfstandige</v>
      </c>
      <c r="B1581" s="159" t="s">
        <v>8</v>
      </c>
      <c r="C1581" s="166">
        <v>42339</v>
      </c>
      <c r="D1581" s="159" t="s">
        <v>7</v>
      </c>
      <c r="E1581" s="159" t="s">
        <v>29</v>
      </c>
      <c r="F1581" s="159" t="s">
        <v>54</v>
      </c>
      <c r="G1581" s="159" t="s">
        <v>24</v>
      </c>
      <c r="H1581" s="159" t="s">
        <v>50</v>
      </c>
      <c r="I1581" s="181">
        <v>0</v>
      </c>
      <c r="J1581" s="15"/>
    </row>
    <row r="1582" spans="1:10" x14ac:dyDescent="0.25">
      <c r="A1582" s="65" t="str">
        <f t="shared" si="24"/>
        <v>Totaal42339Den HaagVrouw23 tot 65 jaarEritreaBijstandsuitkering</v>
      </c>
      <c r="B1582" s="159" t="s">
        <v>8</v>
      </c>
      <c r="C1582" s="166">
        <v>42339</v>
      </c>
      <c r="D1582" s="159" t="s">
        <v>7</v>
      </c>
      <c r="E1582" s="159" t="s">
        <v>29</v>
      </c>
      <c r="F1582" s="159" t="s">
        <v>54</v>
      </c>
      <c r="G1582" s="159" t="s">
        <v>24</v>
      </c>
      <c r="H1582" s="159" t="s">
        <v>51</v>
      </c>
      <c r="I1582" s="181">
        <v>30</v>
      </c>
      <c r="J1582" s="15"/>
    </row>
    <row r="1583" spans="1:10" x14ac:dyDescent="0.25">
      <c r="A1583" s="65" t="str">
        <f t="shared" si="24"/>
        <v>Totaal42339Den HaagVrouw23 tot 65 jaarEritreaGeen inkomen, schoolgaand of overig</v>
      </c>
      <c r="B1583" s="159" t="s">
        <v>8</v>
      </c>
      <c r="C1583" s="166">
        <v>42339</v>
      </c>
      <c r="D1583" s="159" t="s">
        <v>7</v>
      </c>
      <c r="E1583" s="159" t="s">
        <v>29</v>
      </c>
      <c r="F1583" s="159" t="s">
        <v>54</v>
      </c>
      <c r="G1583" s="159" t="s">
        <v>24</v>
      </c>
      <c r="H1583" s="159" t="s">
        <v>52</v>
      </c>
      <c r="I1583" s="181">
        <v>0</v>
      </c>
      <c r="J1583" s="15"/>
    </row>
    <row r="1584" spans="1:10" x14ac:dyDescent="0.25">
      <c r="A1584" s="65" t="str">
        <f t="shared" si="24"/>
        <v>Totaal42339Den HaagVrouw23 tot 65 jaarOverigTotaal</v>
      </c>
      <c r="B1584" s="159" t="s">
        <v>8</v>
      </c>
      <c r="C1584" s="166">
        <v>42339</v>
      </c>
      <c r="D1584" s="159" t="s">
        <v>7</v>
      </c>
      <c r="E1584" s="159" t="s">
        <v>29</v>
      </c>
      <c r="F1584" s="159" t="s">
        <v>54</v>
      </c>
      <c r="G1584" s="159" t="s">
        <v>25</v>
      </c>
      <c r="H1584" s="159" t="s">
        <v>8</v>
      </c>
      <c r="I1584" s="181">
        <v>55</v>
      </c>
      <c r="J1584" s="15"/>
    </row>
    <row r="1585" spans="1:10" x14ac:dyDescent="0.25">
      <c r="A1585" s="65" t="str">
        <f t="shared" si="24"/>
        <v>Totaal42339Den HaagVrouw23 tot 65 jaarOverigWerknemer of zelfstandige</v>
      </c>
      <c r="B1585" s="159" t="s">
        <v>8</v>
      </c>
      <c r="C1585" s="166">
        <v>42339</v>
      </c>
      <c r="D1585" s="159" t="s">
        <v>7</v>
      </c>
      <c r="E1585" s="159" t="s">
        <v>29</v>
      </c>
      <c r="F1585" s="159" t="s">
        <v>54</v>
      </c>
      <c r="G1585" s="159" t="s">
        <v>25</v>
      </c>
      <c r="H1585" s="159" t="s">
        <v>50</v>
      </c>
      <c r="I1585" s="181">
        <v>0</v>
      </c>
      <c r="J1585" s="15"/>
    </row>
    <row r="1586" spans="1:10" x14ac:dyDescent="0.25">
      <c r="A1586" s="65" t="str">
        <f t="shared" si="24"/>
        <v>Totaal42339Den HaagVrouw23 tot 65 jaarOverigBijstandsuitkering</v>
      </c>
      <c r="B1586" s="159" t="s">
        <v>8</v>
      </c>
      <c r="C1586" s="166">
        <v>42339</v>
      </c>
      <c r="D1586" s="159" t="s">
        <v>7</v>
      </c>
      <c r="E1586" s="159" t="s">
        <v>29</v>
      </c>
      <c r="F1586" s="159" t="s">
        <v>54</v>
      </c>
      <c r="G1586" s="159" t="s">
        <v>25</v>
      </c>
      <c r="H1586" s="159" t="s">
        <v>51</v>
      </c>
      <c r="I1586" s="181">
        <v>50</v>
      </c>
      <c r="J1586" s="15"/>
    </row>
    <row r="1587" spans="1:10" x14ac:dyDescent="0.25">
      <c r="A1587" s="65" t="str">
        <f t="shared" si="24"/>
        <v>Totaal42339Den HaagVrouw23 tot 65 jaarOverigGeen inkomen, schoolgaand of overig</v>
      </c>
      <c r="B1587" s="159" t="s">
        <v>8</v>
      </c>
      <c r="C1587" s="166">
        <v>42339</v>
      </c>
      <c r="D1587" s="159" t="s">
        <v>7</v>
      </c>
      <c r="E1587" s="159" t="s">
        <v>29</v>
      </c>
      <c r="F1587" s="159" t="s">
        <v>54</v>
      </c>
      <c r="G1587" s="159" t="s">
        <v>25</v>
      </c>
      <c r="H1587" s="159" t="s">
        <v>52</v>
      </c>
      <c r="I1587" s="181">
        <v>0</v>
      </c>
      <c r="J1587" s="15"/>
    </row>
    <row r="1588" spans="1:10" x14ac:dyDescent="0.25">
      <c r="A1588" s="65" t="str">
        <f t="shared" si="24"/>
        <v>Totaal42339G4 (exclusief Den Haag)TotaalTotaalTotaalTotaal</v>
      </c>
      <c r="B1588" s="159" t="s">
        <v>8</v>
      </c>
      <c r="C1588" s="166">
        <v>42339</v>
      </c>
      <c r="D1588" s="159" t="s">
        <v>15</v>
      </c>
      <c r="E1588" s="159" t="s">
        <v>8</v>
      </c>
      <c r="F1588" s="159" t="s">
        <v>8</v>
      </c>
      <c r="G1588" s="159" t="s">
        <v>8</v>
      </c>
      <c r="H1588" s="159" t="s">
        <v>8</v>
      </c>
      <c r="I1588" s="181">
        <v>1995</v>
      </c>
      <c r="J1588" s="15"/>
    </row>
    <row r="1589" spans="1:10" x14ac:dyDescent="0.25">
      <c r="A1589" s="65" t="str">
        <f t="shared" si="24"/>
        <v>Totaal42339G4 (exclusief Den Haag)TotaalTotaalTotaalWerknemer of zelfstandige</v>
      </c>
      <c r="B1589" s="159" t="s">
        <v>8</v>
      </c>
      <c r="C1589" s="166">
        <v>42339</v>
      </c>
      <c r="D1589" s="159" t="s">
        <v>15</v>
      </c>
      <c r="E1589" s="159" t="s">
        <v>8</v>
      </c>
      <c r="F1589" s="159" t="s">
        <v>8</v>
      </c>
      <c r="G1589" s="159" t="s">
        <v>8</v>
      </c>
      <c r="H1589" s="159" t="s">
        <v>50</v>
      </c>
      <c r="I1589" s="181">
        <v>35</v>
      </c>
      <c r="J1589" s="15"/>
    </row>
    <row r="1590" spans="1:10" x14ac:dyDescent="0.25">
      <c r="A1590" s="65" t="str">
        <f t="shared" si="24"/>
        <v>Totaal42339G4 (exclusief Den Haag)TotaalTotaalTotaalBijstandsuitkering</v>
      </c>
      <c r="B1590" s="159" t="s">
        <v>8</v>
      </c>
      <c r="C1590" s="166">
        <v>42339</v>
      </c>
      <c r="D1590" s="159" t="s">
        <v>15</v>
      </c>
      <c r="E1590" s="159" t="s">
        <v>8</v>
      </c>
      <c r="F1590" s="159" t="s">
        <v>8</v>
      </c>
      <c r="G1590" s="159" t="s">
        <v>8</v>
      </c>
      <c r="H1590" s="159" t="s">
        <v>51</v>
      </c>
      <c r="I1590" s="181">
        <v>1890</v>
      </c>
      <c r="J1590" s="15"/>
    </row>
    <row r="1591" spans="1:10" x14ac:dyDescent="0.25">
      <c r="A1591" s="65" t="str">
        <f t="shared" si="24"/>
        <v>Totaal42339G4 (exclusief Den Haag)TotaalTotaalTotaalGeen inkomen, schoolgaand of overig</v>
      </c>
      <c r="B1591" s="159" t="s">
        <v>8</v>
      </c>
      <c r="C1591" s="166">
        <v>42339</v>
      </c>
      <c r="D1591" s="159" t="s">
        <v>15</v>
      </c>
      <c r="E1591" s="159" t="s">
        <v>8</v>
      </c>
      <c r="F1591" s="159" t="s">
        <v>8</v>
      </c>
      <c r="G1591" s="159" t="s">
        <v>8</v>
      </c>
      <c r="H1591" s="159" t="s">
        <v>52</v>
      </c>
      <c r="I1591" s="181">
        <v>70</v>
      </c>
      <c r="J1591" s="15"/>
    </row>
    <row r="1592" spans="1:10" x14ac:dyDescent="0.25">
      <c r="A1592" s="65" t="str">
        <f t="shared" si="24"/>
        <v>Totaal42339G4 (exclusief Den Haag)TotaalTotaalSyriëTotaal</v>
      </c>
      <c r="B1592" s="159" t="s">
        <v>8</v>
      </c>
      <c r="C1592" s="166">
        <v>42339</v>
      </c>
      <c r="D1592" s="159" t="s">
        <v>15</v>
      </c>
      <c r="E1592" s="159" t="s">
        <v>8</v>
      </c>
      <c r="F1592" s="159" t="s">
        <v>8</v>
      </c>
      <c r="G1592" s="159" t="s">
        <v>23</v>
      </c>
      <c r="H1592" s="159" t="s">
        <v>8</v>
      </c>
      <c r="I1592" s="181">
        <v>1005</v>
      </c>
      <c r="J1592" s="15"/>
    </row>
    <row r="1593" spans="1:10" x14ac:dyDescent="0.25">
      <c r="A1593" s="65" t="str">
        <f t="shared" si="24"/>
        <v>Totaal42339G4 (exclusief Den Haag)TotaalTotaalSyriëWerknemer of zelfstandige</v>
      </c>
      <c r="B1593" s="159" t="s">
        <v>8</v>
      </c>
      <c r="C1593" s="166">
        <v>42339</v>
      </c>
      <c r="D1593" s="159" t="s">
        <v>15</v>
      </c>
      <c r="E1593" s="159" t="s">
        <v>8</v>
      </c>
      <c r="F1593" s="159" t="s">
        <v>8</v>
      </c>
      <c r="G1593" s="159" t="s">
        <v>23</v>
      </c>
      <c r="H1593" s="159" t="s">
        <v>50</v>
      </c>
      <c r="I1593" s="181">
        <v>5</v>
      </c>
      <c r="J1593" s="15"/>
    </row>
    <row r="1594" spans="1:10" x14ac:dyDescent="0.25">
      <c r="A1594" s="65" t="str">
        <f t="shared" si="24"/>
        <v>Totaal42339G4 (exclusief Den Haag)TotaalTotaalSyriëBijstandsuitkering</v>
      </c>
      <c r="B1594" s="159" t="s">
        <v>8</v>
      </c>
      <c r="C1594" s="166">
        <v>42339</v>
      </c>
      <c r="D1594" s="159" t="s">
        <v>15</v>
      </c>
      <c r="E1594" s="159" t="s">
        <v>8</v>
      </c>
      <c r="F1594" s="159" t="s">
        <v>8</v>
      </c>
      <c r="G1594" s="159" t="s">
        <v>23</v>
      </c>
      <c r="H1594" s="159" t="s">
        <v>51</v>
      </c>
      <c r="I1594" s="181">
        <v>985</v>
      </c>
      <c r="J1594" s="15"/>
    </row>
    <row r="1595" spans="1:10" x14ac:dyDescent="0.25">
      <c r="A1595" s="65" t="str">
        <f t="shared" si="24"/>
        <v>Totaal42339G4 (exclusief Den Haag)TotaalTotaalSyriëGeen inkomen, schoolgaand of overig</v>
      </c>
      <c r="B1595" s="159" t="s">
        <v>8</v>
      </c>
      <c r="C1595" s="166">
        <v>42339</v>
      </c>
      <c r="D1595" s="159" t="s">
        <v>15</v>
      </c>
      <c r="E1595" s="159" t="s">
        <v>8</v>
      </c>
      <c r="F1595" s="159" t="s">
        <v>8</v>
      </c>
      <c r="G1595" s="159" t="s">
        <v>23</v>
      </c>
      <c r="H1595" s="159" t="s">
        <v>52</v>
      </c>
      <c r="I1595" s="181">
        <v>20</v>
      </c>
      <c r="J1595" s="15"/>
    </row>
    <row r="1596" spans="1:10" x14ac:dyDescent="0.25">
      <c r="A1596" s="65" t="str">
        <f t="shared" si="24"/>
        <v>Totaal42339G4 (exclusief Den Haag)TotaalTotaalEritreaTotaal</v>
      </c>
      <c r="B1596" s="159" t="s">
        <v>8</v>
      </c>
      <c r="C1596" s="166">
        <v>42339</v>
      </c>
      <c r="D1596" s="159" t="s">
        <v>15</v>
      </c>
      <c r="E1596" s="159" t="s">
        <v>8</v>
      </c>
      <c r="F1596" s="159" t="s">
        <v>8</v>
      </c>
      <c r="G1596" s="159" t="s">
        <v>24</v>
      </c>
      <c r="H1596" s="159" t="s">
        <v>8</v>
      </c>
      <c r="I1596" s="181">
        <v>355</v>
      </c>
      <c r="J1596" s="15"/>
    </row>
    <row r="1597" spans="1:10" x14ac:dyDescent="0.25">
      <c r="A1597" s="65" t="str">
        <f t="shared" si="24"/>
        <v>Totaal42339G4 (exclusief Den Haag)TotaalTotaalEritreaWerknemer of zelfstandige</v>
      </c>
      <c r="B1597" s="159" t="s">
        <v>8</v>
      </c>
      <c r="C1597" s="166">
        <v>42339</v>
      </c>
      <c r="D1597" s="159" t="s">
        <v>15</v>
      </c>
      <c r="E1597" s="159" t="s">
        <v>8</v>
      </c>
      <c r="F1597" s="159" t="s">
        <v>8</v>
      </c>
      <c r="G1597" s="159" t="s">
        <v>24</v>
      </c>
      <c r="H1597" s="159" t="s">
        <v>50</v>
      </c>
      <c r="I1597" s="181">
        <v>0</v>
      </c>
      <c r="J1597" s="15"/>
    </row>
    <row r="1598" spans="1:10" x14ac:dyDescent="0.25">
      <c r="A1598" s="65" t="str">
        <f t="shared" si="24"/>
        <v>Totaal42339G4 (exclusief Den Haag)TotaalTotaalEritreaBijstandsuitkering</v>
      </c>
      <c r="B1598" s="159" t="s">
        <v>8</v>
      </c>
      <c r="C1598" s="166">
        <v>42339</v>
      </c>
      <c r="D1598" s="159" t="s">
        <v>15</v>
      </c>
      <c r="E1598" s="159" t="s">
        <v>8</v>
      </c>
      <c r="F1598" s="159" t="s">
        <v>8</v>
      </c>
      <c r="G1598" s="159" t="s">
        <v>24</v>
      </c>
      <c r="H1598" s="159" t="s">
        <v>51</v>
      </c>
      <c r="I1598" s="181">
        <v>350</v>
      </c>
      <c r="J1598" s="15"/>
    </row>
    <row r="1599" spans="1:10" x14ac:dyDescent="0.25">
      <c r="A1599" s="65" t="str">
        <f t="shared" si="24"/>
        <v>Totaal42339G4 (exclusief Den Haag)TotaalTotaalEritreaGeen inkomen, schoolgaand of overig</v>
      </c>
      <c r="B1599" s="159" t="s">
        <v>8</v>
      </c>
      <c r="C1599" s="166">
        <v>42339</v>
      </c>
      <c r="D1599" s="159" t="s">
        <v>15</v>
      </c>
      <c r="E1599" s="159" t="s">
        <v>8</v>
      </c>
      <c r="F1599" s="159" t="s">
        <v>8</v>
      </c>
      <c r="G1599" s="159" t="s">
        <v>24</v>
      </c>
      <c r="H1599" s="159" t="s">
        <v>52</v>
      </c>
      <c r="I1599" s="181">
        <v>5</v>
      </c>
      <c r="J1599" s="15"/>
    </row>
    <row r="1600" spans="1:10" x14ac:dyDescent="0.25">
      <c r="A1600" s="65" t="str">
        <f t="shared" si="24"/>
        <v>Totaal42339G4 (exclusief Den Haag)TotaalTotaalOverigTotaal</v>
      </c>
      <c r="B1600" s="159" t="s">
        <v>8</v>
      </c>
      <c r="C1600" s="166">
        <v>42339</v>
      </c>
      <c r="D1600" s="159" t="s">
        <v>15</v>
      </c>
      <c r="E1600" s="159" t="s">
        <v>8</v>
      </c>
      <c r="F1600" s="159" t="s">
        <v>8</v>
      </c>
      <c r="G1600" s="159" t="s">
        <v>25</v>
      </c>
      <c r="H1600" s="159" t="s">
        <v>8</v>
      </c>
      <c r="I1600" s="181">
        <v>630</v>
      </c>
      <c r="J1600" s="15"/>
    </row>
    <row r="1601" spans="1:10" x14ac:dyDescent="0.25">
      <c r="A1601" s="65" t="str">
        <f t="shared" si="24"/>
        <v>Totaal42339G4 (exclusief Den Haag)TotaalTotaalOverigWerknemer of zelfstandige</v>
      </c>
      <c r="B1601" s="159" t="s">
        <v>8</v>
      </c>
      <c r="C1601" s="166">
        <v>42339</v>
      </c>
      <c r="D1601" s="159" t="s">
        <v>15</v>
      </c>
      <c r="E1601" s="159" t="s">
        <v>8</v>
      </c>
      <c r="F1601" s="159" t="s">
        <v>8</v>
      </c>
      <c r="G1601" s="159" t="s">
        <v>25</v>
      </c>
      <c r="H1601" s="159" t="s">
        <v>50</v>
      </c>
      <c r="I1601" s="181">
        <v>25</v>
      </c>
      <c r="J1601" s="15"/>
    </row>
    <row r="1602" spans="1:10" x14ac:dyDescent="0.25">
      <c r="A1602" s="65" t="str">
        <f t="shared" si="24"/>
        <v>Totaal42339G4 (exclusief Den Haag)TotaalTotaalOverigBijstandsuitkering</v>
      </c>
      <c r="B1602" s="159" t="s">
        <v>8</v>
      </c>
      <c r="C1602" s="166">
        <v>42339</v>
      </c>
      <c r="D1602" s="159" t="s">
        <v>15</v>
      </c>
      <c r="E1602" s="159" t="s">
        <v>8</v>
      </c>
      <c r="F1602" s="159" t="s">
        <v>8</v>
      </c>
      <c r="G1602" s="159" t="s">
        <v>25</v>
      </c>
      <c r="H1602" s="159" t="s">
        <v>51</v>
      </c>
      <c r="I1602" s="181">
        <v>555</v>
      </c>
      <c r="J1602" s="15"/>
    </row>
    <row r="1603" spans="1:10" x14ac:dyDescent="0.25">
      <c r="A1603" s="65" t="str">
        <f t="shared" si="24"/>
        <v>Totaal42339G4 (exclusief Den Haag)TotaalTotaalOverigGeen inkomen, schoolgaand of overig</v>
      </c>
      <c r="B1603" s="159" t="s">
        <v>8</v>
      </c>
      <c r="C1603" s="166">
        <v>42339</v>
      </c>
      <c r="D1603" s="159" t="s">
        <v>15</v>
      </c>
      <c r="E1603" s="159" t="s">
        <v>8</v>
      </c>
      <c r="F1603" s="159" t="s">
        <v>8</v>
      </c>
      <c r="G1603" s="159" t="s">
        <v>25</v>
      </c>
      <c r="H1603" s="159" t="s">
        <v>52</v>
      </c>
      <c r="I1603" s="181">
        <v>50</v>
      </c>
      <c r="J1603" s="15"/>
    </row>
    <row r="1604" spans="1:10" x14ac:dyDescent="0.25">
      <c r="A1604" s="65" t="str">
        <f t="shared" si="24"/>
        <v>Totaal42339G4 (exclusief Den Haag)Totaal18 tot 23 jaarTotaalTotaal</v>
      </c>
      <c r="B1604" s="159" t="s">
        <v>8</v>
      </c>
      <c r="C1604" s="166">
        <v>42339</v>
      </c>
      <c r="D1604" s="159" t="s">
        <v>15</v>
      </c>
      <c r="E1604" s="159" t="s">
        <v>8</v>
      </c>
      <c r="F1604" s="159" t="s">
        <v>53</v>
      </c>
      <c r="G1604" s="159" t="s">
        <v>8</v>
      </c>
      <c r="H1604" s="159" t="s">
        <v>8</v>
      </c>
      <c r="I1604" s="181">
        <v>260</v>
      </c>
      <c r="J1604" s="15"/>
    </row>
    <row r="1605" spans="1:10" x14ac:dyDescent="0.25">
      <c r="A1605" s="65" t="str">
        <f t="shared" ref="A1605:A1668" si="25">B1605&amp;C1605&amp;D1605&amp;E1605&amp;F1605&amp;G1605&amp;H1605</f>
        <v>Totaal42339G4 (exclusief Den Haag)Totaal18 tot 23 jaarTotaalWerknemer of zelfstandige</v>
      </c>
      <c r="B1605" s="159" t="s">
        <v>8</v>
      </c>
      <c r="C1605" s="166">
        <v>42339</v>
      </c>
      <c r="D1605" s="159" t="s">
        <v>15</v>
      </c>
      <c r="E1605" s="159" t="s">
        <v>8</v>
      </c>
      <c r="F1605" s="159" t="s">
        <v>53</v>
      </c>
      <c r="G1605" s="159" t="s">
        <v>8</v>
      </c>
      <c r="H1605" s="159" t="s">
        <v>50</v>
      </c>
      <c r="I1605" s="181">
        <v>5</v>
      </c>
      <c r="J1605" s="15"/>
    </row>
    <row r="1606" spans="1:10" x14ac:dyDescent="0.25">
      <c r="A1606" s="65" t="str">
        <f t="shared" si="25"/>
        <v>Totaal42339G4 (exclusief Den Haag)Totaal18 tot 23 jaarTotaalBijstandsuitkering</v>
      </c>
      <c r="B1606" s="159" t="s">
        <v>8</v>
      </c>
      <c r="C1606" s="166">
        <v>42339</v>
      </c>
      <c r="D1606" s="159" t="s">
        <v>15</v>
      </c>
      <c r="E1606" s="159" t="s">
        <v>8</v>
      </c>
      <c r="F1606" s="159" t="s">
        <v>53</v>
      </c>
      <c r="G1606" s="159" t="s">
        <v>8</v>
      </c>
      <c r="H1606" s="159" t="s">
        <v>51</v>
      </c>
      <c r="I1606" s="181">
        <v>230</v>
      </c>
      <c r="J1606" s="15"/>
    </row>
    <row r="1607" spans="1:10" x14ac:dyDescent="0.25">
      <c r="A1607" s="65" t="str">
        <f t="shared" si="25"/>
        <v>Totaal42339G4 (exclusief Den Haag)Totaal18 tot 23 jaarTotaalGeen inkomen, schoolgaand of overig</v>
      </c>
      <c r="B1607" s="159" t="s">
        <v>8</v>
      </c>
      <c r="C1607" s="166">
        <v>42339</v>
      </c>
      <c r="D1607" s="159" t="s">
        <v>15</v>
      </c>
      <c r="E1607" s="159" t="s">
        <v>8</v>
      </c>
      <c r="F1607" s="159" t="s">
        <v>53</v>
      </c>
      <c r="G1607" s="159" t="s">
        <v>8</v>
      </c>
      <c r="H1607" s="159" t="s">
        <v>52</v>
      </c>
      <c r="I1607" s="181">
        <v>30</v>
      </c>
      <c r="J1607" s="15"/>
    </row>
    <row r="1608" spans="1:10" x14ac:dyDescent="0.25">
      <c r="A1608" s="65" t="str">
        <f t="shared" si="25"/>
        <v>Totaal42339G4 (exclusief Den Haag)Totaal18 tot 23 jaarSyriëTotaal</v>
      </c>
      <c r="B1608" s="159" t="s">
        <v>8</v>
      </c>
      <c r="C1608" s="166">
        <v>42339</v>
      </c>
      <c r="D1608" s="159" t="s">
        <v>15</v>
      </c>
      <c r="E1608" s="159" t="s">
        <v>8</v>
      </c>
      <c r="F1608" s="159" t="s">
        <v>53</v>
      </c>
      <c r="G1608" s="159" t="s">
        <v>23</v>
      </c>
      <c r="H1608" s="159" t="s">
        <v>8</v>
      </c>
      <c r="I1608" s="181">
        <v>115</v>
      </c>
      <c r="J1608" s="15"/>
    </row>
    <row r="1609" spans="1:10" x14ac:dyDescent="0.25">
      <c r="A1609" s="65" t="str">
        <f t="shared" si="25"/>
        <v>Totaal42339G4 (exclusief Den Haag)Totaal18 tot 23 jaarSyriëWerknemer of zelfstandige</v>
      </c>
      <c r="B1609" s="159" t="s">
        <v>8</v>
      </c>
      <c r="C1609" s="166">
        <v>42339</v>
      </c>
      <c r="D1609" s="159" t="s">
        <v>15</v>
      </c>
      <c r="E1609" s="159" t="s">
        <v>8</v>
      </c>
      <c r="F1609" s="159" t="s">
        <v>53</v>
      </c>
      <c r="G1609" s="159" t="s">
        <v>23</v>
      </c>
      <c r="H1609" s="159" t="s">
        <v>50</v>
      </c>
      <c r="I1609" s="181">
        <v>0</v>
      </c>
      <c r="J1609" s="15"/>
    </row>
    <row r="1610" spans="1:10" x14ac:dyDescent="0.25">
      <c r="A1610" s="65" t="str">
        <f t="shared" si="25"/>
        <v>Totaal42339G4 (exclusief Den Haag)Totaal18 tot 23 jaarSyriëBijstandsuitkering</v>
      </c>
      <c r="B1610" s="159" t="s">
        <v>8</v>
      </c>
      <c r="C1610" s="166">
        <v>42339</v>
      </c>
      <c r="D1610" s="159" t="s">
        <v>15</v>
      </c>
      <c r="E1610" s="159" t="s">
        <v>8</v>
      </c>
      <c r="F1610" s="159" t="s">
        <v>53</v>
      </c>
      <c r="G1610" s="159" t="s">
        <v>23</v>
      </c>
      <c r="H1610" s="159" t="s">
        <v>51</v>
      </c>
      <c r="I1610" s="181">
        <v>110</v>
      </c>
      <c r="J1610" s="15"/>
    </row>
    <row r="1611" spans="1:10" x14ac:dyDescent="0.25">
      <c r="A1611" s="65" t="str">
        <f t="shared" si="25"/>
        <v>Totaal42339G4 (exclusief Den Haag)Totaal18 tot 23 jaarSyriëGeen inkomen, schoolgaand of overig</v>
      </c>
      <c r="B1611" s="159" t="s">
        <v>8</v>
      </c>
      <c r="C1611" s="166">
        <v>42339</v>
      </c>
      <c r="D1611" s="159" t="s">
        <v>15</v>
      </c>
      <c r="E1611" s="159" t="s">
        <v>8</v>
      </c>
      <c r="F1611" s="159" t="s">
        <v>53</v>
      </c>
      <c r="G1611" s="159" t="s">
        <v>23</v>
      </c>
      <c r="H1611" s="159" t="s">
        <v>52</v>
      </c>
      <c r="I1611" s="181">
        <v>5</v>
      </c>
      <c r="J1611" s="15"/>
    </row>
    <row r="1612" spans="1:10" x14ac:dyDescent="0.25">
      <c r="A1612" s="65" t="str">
        <f t="shared" si="25"/>
        <v>Totaal42339G4 (exclusief Den Haag)Totaal18 tot 23 jaarEritreaTotaal</v>
      </c>
      <c r="B1612" s="159" t="s">
        <v>8</v>
      </c>
      <c r="C1612" s="166">
        <v>42339</v>
      </c>
      <c r="D1612" s="159" t="s">
        <v>15</v>
      </c>
      <c r="E1612" s="159" t="s">
        <v>8</v>
      </c>
      <c r="F1612" s="159" t="s">
        <v>53</v>
      </c>
      <c r="G1612" s="159" t="s">
        <v>24</v>
      </c>
      <c r="H1612" s="159" t="s">
        <v>8</v>
      </c>
      <c r="I1612" s="181">
        <v>80</v>
      </c>
      <c r="J1612" s="15"/>
    </row>
    <row r="1613" spans="1:10" x14ac:dyDescent="0.25">
      <c r="A1613" s="65" t="str">
        <f t="shared" si="25"/>
        <v>Totaal42339G4 (exclusief Den Haag)Totaal18 tot 23 jaarEritreaWerknemer of zelfstandige</v>
      </c>
      <c r="B1613" s="159" t="s">
        <v>8</v>
      </c>
      <c r="C1613" s="166">
        <v>42339</v>
      </c>
      <c r="D1613" s="159" t="s">
        <v>15</v>
      </c>
      <c r="E1613" s="159" t="s">
        <v>8</v>
      </c>
      <c r="F1613" s="159" t="s">
        <v>53</v>
      </c>
      <c r="G1613" s="159" t="s">
        <v>24</v>
      </c>
      <c r="H1613" s="159" t="s">
        <v>50</v>
      </c>
      <c r="I1613" s="181">
        <v>0</v>
      </c>
      <c r="J1613" s="15"/>
    </row>
    <row r="1614" spans="1:10" x14ac:dyDescent="0.25">
      <c r="A1614" s="65" t="str">
        <f t="shared" si="25"/>
        <v>Totaal42339G4 (exclusief Den Haag)Totaal18 tot 23 jaarEritreaBijstandsuitkering</v>
      </c>
      <c r="B1614" s="159" t="s">
        <v>8</v>
      </c>
      <c r="C1614" s="166">
        <v>42339</v>
      </c>
      <c r="D1614" s="159" t="s">
        <v>15</v>
      </c>
      <c r="E1614" s="159" t="s">
        <v>8</v>
      </c>
      <c r="F1614" s="159" t="s">
        <v>53</v>
      </c>
      <c r="G1614" s="159" t="s">
        <v>24</v>
      </c>
      <c r="H1614" s="159" t="s">
        <v>51</v>
      </c>
      <c r="I1614" s="181">
        <v>75</v>
      </c>
      <c r="J1614" s="15"/>
    </row>
    <row r="1615" spans="1:10" x14ac:dyDescent="0.25">
      <c r="A1615" s="65" t="str">
        <f t="shared" si="25"/>
        <v>Totaal42339G4 (exclusief Den Haag)Totaal18 tot 23 jaarEritreaGeen inkomen, schoolgaand of overig</v>
      </c>
      <c r="B1615" s="159" t="s">
        <v>8</v>
      </c>
      <c r="C1615" s="166">
        <v>42339</v>
      </c>
      <c r="D1615" s="159" t="s">
        <v>15</v>
      </c>
      <c r="E1615" s="159" t="s">
        <v>8</v>
      </c>
      <c r="F1615" s="159" t="s">
        <v>53</v>
      </c>
      <c r="G1615" s="159" t="s">
        <v>24</v>
      </c>
      <c r="H1615" s="159" t="s">
        <v>52</v>
      </c>
      <c r="I1615" s="181">
        <v>5</v>
      </c>
      <c r="J1615" s="15"/>
    </row>
    <row r="1616" spans="1:10" x14ac:dyDescent="0.25">
      <c r="A1616" s="65" t="str">
        <f t="shared" si="25"/>
        <v>Totaal42339G4 (exclusief Den Haag)Totaal18 tot 23 jaarOverigTotaal</v>
      </c>
      <c r="B1616" s="159" t="s">
        <v>8</v>
      </c>
      <c r="C1616" s="166">
        <v>42339</v>
      </c>
      <c r="D1616" s="159" t="s">
        <v>15</v>
      </c>
      <c r="E1616" s="159" t="s">
        <v>8</v>
      </c>
      <c r="F1616" s="159" t="s">
        <v>53</v>
      </c>
      <c r="G1616" s="159" t="s">
        <v>25</v>
      </c>
      <c r="H1616" s="159" t="s">
        <v>8</v>
      </c>
      <c r="I1616" s="181">
        <v>70</v>
      </c>
      <c r="J1616" s="15"/>
    </row>
    <row r="1617" spans="1:10" x14ac:dyDescent="0.25">
      <c r="A1617" s="65" t="str">
        <f t="shared" si="25"/>
        <v>Totaal42339G4 (exclusief Den Haag)Totaal18 tot 23 jaarOverigWerknemer of zelfstandige</v>
      </c>
      <c r="B1617" s="159" t="s">
        <v>8</v>
      </c>
      <c r="C1617" s="166">
        <v>42339</v>
      </c>
      <c r="D1617" s="159" t="s">
        <v>15</v>
      </c>
      <c r="E1617" s="159" t="s">
        <v>8</v>
      </c>
      <c r="F1617" s="159" t="s">
        <v>53</v>
      </c>
      <c r="G1617" s="159" t="s">
        <v>25</v>
      </c>
      <c r="H1617" s="159" t="s">
        <v>50</v>
      </c>
      <c r="I1617" s="181">
        <v>5</v>
      </c>
      <c r="J1617" s="15"/>
    </row>
    <row r="1618" spans="1:10" x14ac:dyDescent="0.25">
      <c r="A1618" s="65" t="str">
        <f t="shared" si="25"/>
        <v>Totaal42339G4 (exclusief Den Haag)Totaal18 tot 23 jaarOverigBijstandsuitkering</v>
      </c>
      <c r="B1618" s="159" t="s">
        <v>8</v>
      </c>
      <c r="C1618" s="166">
        <v>42339</v>
      </c>
      <c r="D1618" s="159" t="s">
        <v>15</v>
      </c>
      <c r="E1618" s="159" t="s">
        <v>8</v>
      </c>
      <c r="F1618" s="159" t="s">
        <v>53</v>
      </c>
      <c r="G1618" s="159" t="s">
        <v>25</v>
      </c>
      <c r="H1618" s="159" t="s">
        <v>51</v>
      </c>
      <c r="I1618" s="181">
        <v>45</v>
      </c>
      <c r="J1618" s="15"/>
    </row>
    <row r="1619" spans="1:10" x14ac:dyDescent="0.25">
      <c r="A1619" s="65" t="str">
        <f t="shared" si="25"/>
        <v>Totaal42339G4 (exclusief Den Haag)Totaal18 tot 23 jaarOverigGeen inkomen, schoolgaand of overig</v>
      </c>
      <c r="B1619" s="159" t="s">
        <v>8</v>
      </c>
      <c r="C1619" s="166">
        <v>42339</v>
      </c>
      <c r="D1619" s="159" t="s">
        <v>15</v>
      </c>
      <c r="E1619" s="159" t="s">
        <v>8</v>
      </c>
      <c r="F1619" s="159" t="s">
        <v>53</v>
      </c>
      <c r="G1619" s="159" t="s">
        <v>25</v>
      </c>
      <c r="H1619" s="159" t="s">
        <v>52</v>
      </c>
      <c r="I1619" s="181">
        <v>20</v>
      </c>
      <c r="J1619" s="15"/>
    </row>
    <row r="1620" spans="1:10" x14ac:dyDescent="0.25">
      <c r="A1620" s="65" t="str">
        <f t="shared" si="25"/>
        <v>Totaal42339G4 (exclusief Den Haag)Totaal23 tot 65 jaarTotaalTotaal</v>
      </c>
      <c r="B1620" s="159" t="s">
        <v>8</v>
      </c>
      <c r="C1620" s="166">
        <v>42339</v>
      </c>
      <c r="D1620" s="159" t="s">
        <v>15</v>
      </c>
      <c r="E1620" s="159" t="s">
        <v>8</v>
      </c>
      <c r="F1620" s="159" t="s">
        <v>54</v>
      </c>
      <c r="G1620" s="159" t="s">
        <v>8</v>
      </c>
      <c r="H1620" s="159" t="s">
        <v>8</v>
      </c>
      <c r="I1620" s="181">
        <v>1730</v>
      </c>
      <c r="J1620" s="15"/>
    </row>
    <row r="1621" spans="1:10" x14ac:dyDescent="0.25">
      <c r="A1621" s="65" t="str">
        <f t="shared" si="25"/>
        <v>Totaal42339G4 (exclusief Den Haag)Totaal23 tot 65 jaarTotaalWerknemer of zelfstandige</v>
      </c>
      <c r="B1621" s="159" t="s">
        <v>8</v>
      </c>
      <c r="C1621" s="166">
        <v>42339</v>
      </c>
      <c r="D1621" s="159" t="s">
        <v>15</v>
      </c>
      <c r="E1621" s="159" t="s">
        <v>8</v>
      </c>
      <c r="F1621" s="159" t="s">
        <v>54</v>
      </c>
      <c r="G1621" s="159" t="s">
        <v>8</v>
      </c>
      <c r="H1621" s="159" t="s">
        <v>50</v>
      </c>
      <c r="I1621" s="181">
        <v>30</v>
      </c>
      <c r="J1621" s="15"/>
    </row>
    <row r="1622" spans="1:10" x14ac:dyDescent="0.25">
      <c r="A1622" s="65" t="str">
        <f t="shared" si="25"/>
        <v>Totaal42339G4 (exclusief Den Haag)Totaal23 tot 65 jaarTotaalBijstandsuitkering</v>
      </c>
      <c r="B1622" s="159" t="s">
        <v>8</v>
      </c>
      <c r="C1622" s="166">
        <v>42339</v>
      </c>
      <c r="D1622" s="159" t="s">
        <v>15</v>
      </c>
      <c r="E1622" s="159" t="s">
        <v>8</v>
      </c>
      <c r="F1622" s="159" t="s">
        <v>54</v>
      </c>
      <c r="G1622" s="159" t="s">
        <v>8</v>
      </c>
      <c r="H1622" s="159" t="s">
        <v>51</v>
      </c>
      <c r="I1622" s="181">
        <v>1660</v>
      </c>
      <c r="J1622" s="15"/>
    </row>
    <row r="1623" spans="1:10" x14ac:dyDescent="0.25">
      <c r="A1623" s="65" t="str">
        <f t="shared" si="25"/>
        <v>Totaal42339G4 (exclusief Den Haag)Totaal23 tot 65 jaarTotaalGeen inkomen, schoolgaand of overig</v>
      </c>
      <c r="B1623" s="159" t="s">
        <v>8</v>
      </c>
      <c r="C1623" s="166">
        <v>42339</v>
      </c>
      <c r="D1623" s="159" t="s">
        <v>15</v>
      </c>
      <c r="E1623" s="159" t="s">
        <v>8</v>
      </c>
      <c r="F1623" s="159" t="s">
        <v>54</v>
      </c>
      <c r="G1623" s="159" t="s">
        <v>8</v>
      </c>
      <c r="H1623" s="159" t="s">
        <v>52</v>
      </c>
      <c r="I1623" s="181">
        <v>45</v>
      </c>
      <c r="J1623" s="15"/>
    </row>
    <row r="1624" spans="1:10" x14ac:dyDescent="0.25">
      <c r="A1624" s="65" t="str">
        <f t="shared" si="25"/>
        <v>Totaal42339G4 (exclusief Den Haag)Totaal23 tot 65 jaarSyriëTotaal</v>
      </c>
      <c r="B1624" s="159" t="s">
        <v>8</v>
      </c>
      <c r="C1624" s="166">
        <v>42339</v>
      </c>
      <c r="D1624" s="159" t="s">
        <v>15</v>
      </c>
      <c r="E1624" s="159" t="s">
        <v>8</v>
      </c>
      <c r="F1624" s="159" t="s">
        <v>54</v>
      </c>
      <c r="G1624" s="159" t="s">
        <v>23</v>
      </c>
      <c r="H1624" s="159" t="s">
        <v>8</v>
      </c>
      <c r="I1624" s="181">
        <v>895</v>
      </c>
      <c r="J1624" s="15"/>
    </row>
    <row r="1625" spans="1:10" x14ac:dyDescent="0.25">
      <c r="A1625" s="65" t="str">
        <f t="shared" si="25"/>
        <v>Totaal42339G4 (exclusief Den Haag)Totaal23 tot 65 jaarSyriëWerknemer of zelfstandige</v>
      </c>
      <c r="B1625" s="159" t="s">
        <v>8</v>
      </c>
      <c r="C1625" s="166">
        <v>42339</v>
      </c>
      <c r="D1625" s="159" t="s">
        <v>15</v>
      </c>
      <c r="E1625" s="159" t="s">
        <v>8</v>
      </c>
      <c r="F1625" s="159" t="s">
        <v>54</v>
      </c>
      <c r="G1625" s="159" t="s">
        <v>23</v>
      </c>
      <c r="H1625" s="159" t="s">
        <v>50</v>
      </c>
      <c r="I1625" s="181">
        <v>5</v>
      </c>
      <c r="J1625" s="15"/>
    </row>
    <row r="1626" spans="1:10" x14ac:dyDescent="0.25">
      <c r="A1626" s="65" t="str">
        <f t="shared" si="25"/>
        <v>Totaal42339G4 (exclusief Den Haag)Totaal23 tot 65 jaarSyriëBijstandsuitkering</v>
      </c>
      <c r="B1626" s="159" t="s">
        <v>8</v>
      </c>
      <c r="C1626" s="166">
        <v>42339</v>
      </c>
      <c r="D1626" s="159" t="s">
        <v>15</v>
      </c>
      <c r="E1626" s="159" t="s">
        <v>8</v>
      </c>
      <c r="F1626" s="159" t="s">
        <v>54</v>
      </c>
      <c r="G1626" s="159" t="s">
        <v>23</v>
      </c>
      <c r="H1626" s="159" t="s">
        <v>51</v>
      </c>
      <c r="I1626" s="181">
        <v>875</v>
      </c>
      <c r="J1626" s="15"/>
    </row>
    <row r="1627" spans="1:10" x14ac:dyDescent="0.25">
      <c r="A1627" s="65" t="str">
        <f t="shared" si="25"/>
        <v>Totaal42339G4 (exclusief Den Haag)Totaal23 tot 65 jaarSyriëGeen inkomen, schoolgaand of overig</v>
      </c>
      <c r="B1627" s="159" t="s">
        <v>8</v>
      </c>
      <c r="C1627" s="166">
        <v>42339</v>
      </c>
      <c r="D1627" s="159" t="s">
        <v>15</v>
      </c>
      <c r="E1627" s="159" t="s">
        <v>8</v>
      </c>
      <c r="F1627" s="159" t="s">
        <v>54</v>
      </c>
      <c r="G1627" s="159" t="s">
        <v>23</v>
      </c>
      <c r="H1627" s="159" t="s">
        <v>52</v>
      </c>
      <c r="I1627" s="181">
        <v>15</v>
      </c>
      <c r="J1627" s="15"/>
    </row>
    <row r="1628" spans="1:10" x14ac:dyDescent="0.25">
      <c r="A1628" s="65" t="str">
        <f t="shared" si="25"/>
        <v>Totaal42339G4 (exclusief Den Haag)Totaal23 tot 65 jaarEritreaTotaal</v>
      </c>
      <c r="B1628" s="159" t="s">
        <v>8</v>
      </c>
      <c r="C1628" s="166">
        <v>42339</v>
      </c>
      <c r="D1628" s="159" t="s">
        <v>15</v>
      </c>
      <c r="E1628" s="159" t="s">
        <v>8</v>
      </c>
      <c r="F1628" s="159" t="s">
        <v>54</v>
      </c>
      <c r="G1628" s="159" t="s">
        <v>24</v>
      </c>
      <c r="H1628" s="159" t="s">
        <v>8</v>
      </c>
      <c r="I1628" s="181">
        <v>275</v>
      </c>
      <c r="J1628" s="15"/>
    </row>
    <row r="1629" spans="1:10" x14ac:dyDescent="0.25">
      <c r="A1629" s="65" t="str">
        <f t="shared" si="25"/>
        <v>Totaal42339G4 (exclusief Den Haag)Totaal23 tot 65 jaarEritreaWerknemer of zelfstandige</v>
      </c>
      <c r="B1629" s="159" t="s">
        <v>8</v>
      </c>
      <c r="C1629" s="166">
        <v>42339</v>
      </c>
      <c r="D1629" s="159" t="s">
        <v>15</v>
      </c>
      <c r="E1629" s="159" t="s">
        <v>8</v>
      </c>
      <c r="F1629" s="159" t="s">
        <v>54</v>
      </c>
      <c r="G1629" s="159" t="s">
        <v>24</v>
      </c>
      <c r="H1629" s="159" t="s">
        <v>50</v>
      </c>
      <c r="I1629" s="181">
        <v>0</v>
      </c>
      <c r="J1629" s="15"/>
    </row>
    <row r="1630" spans="1:10" x14ac:dyDescent="0.25">
      <c r="A1630" s="65" t="str">
        <f t="shared" si="25"/>
        <v>Totaal42339G4 (exclusief Den Haag)Totaal23 tot 65 jaarEritreaBijstandsuitkering</v>
      </c>
      <c r="B1630" s="159" t="s">
        <v>8</v>
      </c>
      <c r="C1630" s="166">
        <v>42339</v>
      </c>
      <c r="D1630" s="159" t="s">
        <v>15</v>
      </c>
      <c r="E1630" s="159" t="s">
        <v>8</v>
      </c>
      <c r="F1630" s="159" t="s">
        <v>54</v>
      </c>
      <c r="G1630" s="159" t="s">
        <v>24</v>
      </c>
      <c r="H1630" s="159" t="s">
        <v>51</v>
      </c>
      <c r="I1630" s="181">
        <v>275</v>
      </c>
      <c r="J1630" s="15"/>
    </row>
    <row r="1631" spans="1:10" x14ac:dyDescent="0.25">
      <c r="A1631" s="65" t="str">
        <f t="shared" si="25"/>
        <v>Totaal42339G4 (exclusief Den Haag)Totaal23 tot 65 jaarEritreaGeen inkomen, schoolgaand of overig</v>
      </c>
      <c r="B1631" s="159" t="s">
        <v>8</v>
      </c>
      <c r="C1631" s="166">
        <v>42339</v>
      </c>
      <c r="D1631" s="159" t="s">
        <v>15</v>
      </c>
      <c r="E1631" s="159" t="s">
        <v>8</v>
      </c>
      <c r="F1631" s="159" t="s">
        <v>54</v>
      </c>
      <c r="G1631" s="159" t="s">
        <v>24</v>
      </c>
      <c r="H1631" s="159" t="s">
        <v>52</v>
      </c>
      <c r="I1631" s="181">
        <v>0</v>
      </c>
      <c r="J1631" s="15"/>
    </row>
    <row r="1632" spans="1:10" x14ac:dyDescent="0.25">
      <c r="A1632" s="65" t="str">
        <f t="shared" si="25"/>
        <v>Totaal42339G4 (exclusief Den Haag)Totaal23 tot 65 jaarOverigTotaal</v>
      </c>
      <c r="B1632" s="159" t="s">
        <v>8</v>
      </c>
      <c r="C1632" s="166">
        <v>42339</v>
      </c>
      <c r="D1632" s="159" t="s">
        <v>15</v>
      </c>
      <c r="E1632" s="159" t="s">
        <v>8</v>
      </c>
      <c r="F1632" s="159" t="s">
        <v>54</v>
      </c>
      <c r="G1632" s="159" t="s">
        <v>25</v>
      </c>
      <c r="H1632" s="159" t="s">
        <v>8</v>
      </c>
      <c r="I1632" s="181">
        <v>560</v>
      </c>
      <c r="J1632" s="15"/>
    </row>
    <row r="1633" spans="1:10" x14ac:dyDescent="0.25">
      <c r="A1633" s="65" t="str">
        <f t="shared" si="25"/>
        <v>Totaal42339G4 (exclusief Den Haag)Totaal23 tot 65 jaarOverigWerknemer of zelfstandige</v>
      </c>
      <c r="B1633" s="159" t="s">
        <v>8</v>
      </c>
      <c r="C1633" s="166">
        <v>42339</v>
      </c>
      <c r="D1633" s="159" t="s">
        <v>15</v>
      </c>
      <c r="E1633" s="159" t="s">
        <v>8</v>
      </c>
      <c r="F1633" s="159" t="s">
        <v>54</v>
      </c>
      <c r="G1633" s="159" t="s">
        <v>25</v>
      </c>
      <c r="H1633" s="159" t="s">
        <v>50</v>
      </c>
      <c r="I1633" s="181">
        <v>20</v>
      </c>
      <c r="J1633" s="15"/>
    </row>
    <row r="1634" spans="1:10" x14ac:dyDescent="0.25">
      <c r="A1634" s="65" t="str">
        <f t="shared" si="25"/>
        <v>Totaal42339G4 (exclusief Den Haag)Totaal23 tot 65 jaarOverigBijstandsuitkering</v>
      </c>
      <c r="B1634" s="159" t="s">
        <v>8</v>
      </c>
      <c r="C1634" s="166">
        <v>42339</v>
      </c>
      <c r="D1634" s="159" t="s">
        <v>15</v>
      </c>
      <c r="E1634" s="159" t="s">
        <v>8</v>
      </c>
      <c r="F1634" s="159" t="s">
        <v>54</v>
      </c>
      <c r="G1634" s="159" t="s">
        <v>25</v>
      </c>
      <c r="H1634" s="159" t="s">
        <v>51</v>
      </c>
      <c r="I1634" s="181">
        <v>510</v>
      </c>
      <c r="J1634" s="15"/>
    </row>
    <row r="1635" spans="1:10" x14ac:dyDescent="0.25">
      <c r="A1635" s="65" t="str">
        <f t="shared" si="25"/>
        <v>Totaal42339G4 (exclusief Den Haag)Totaal23 tot 65 jaarOverigGeen inkomen, schoolgaand of overig</v>
      </c>
      <c r="B1635" s="159" t="s">
        <v>8</v>
      </c>
      <c r="C1635" s="166">
        <v>42339</v>
      </c>
      <c r="D1635" s="159" t="s">
        <v>15</v>
      </c>
      <c r="E1635" s="159" t="s">
        <v>8</v>
      </c>
      <c r="F1635" s="159" t="s">
        <v>54</v>
      </c>
      <c r="G1635" s="159" t="s">
        <v>25</v>
      </c>
      <c r="H1635" s="159" t="s">
        <v>52</v>
      </c>
      <c r="I1635" s="181">
        <v>30</v>
      </c>
      <c r="J1635" s="15"/>
    </row>
    <row r="1636" spans="1:10" x14ac:dyDescent="0.25">
      <c r="A1636" s="65" t="str">
        <f t="shared" si="25"/>
        <v>Totaal42339G4 (exclusief Den Haag)ManTotaalTotaalTotaal</v>
      </c>
      <c r="B1636" s="159" t="s">
        <v>8</v>
      </c>
      <c r="C1636" s="166">
        <v>42339</v>
      </c>
      <c r="D1636" s="159" t="s">
        <v>15</v>
      </c>
      <c r="E1636" s="159" t="s">
        <v>28</v>
      </c>
      <c r="F1636" s="159" t="s">
        <v>8</v>
      </c>
      <c r="G1636" s="159" t="s">
        <v>8</v>
      </c>
      <c r="H1636" s="159" t="s">
        <v>8</v>
      </c>
      <c r="I1636" s="181">
        <v>1385</v>
      </c>
      <c r="J1636" s="15"/>
    </row>
    <row r="1637" spans="1:10" x14ac:dyDescent="0.25">
      <c r="A1637" s="65" t="str">
        <f t="shared" si="25"/>
        <v>Totaal42339G4 (exclusief Den Haag)ManTotaalTotaalWerknemer of zelfstandige</v>
      </c>
      <c r="B1637" s="159" t="s">
        <v>8</v>
      </c>
      <c r="C1637" s="166">
        <v>42339</v>
      </c>
      <c r="D1637" s="159" t="s">
        <v>15</v>
      </c>
      <c r="E1637" s="159" t="s">
        <v>28</v>
      </c>
      <c r="F1637" s="159" t="s">
        <v>8</v>
      </c>
      <c r="G1637" s="159" t="s">
        <v>8</v>
      </c>
      <c r="H1637" s="159" t="s">
        <v>50</v>
      </c>
      <c r="I1637" s="181">
        <v>25</v>
      </c>
      <c r="J1637" s="15"/>
    </row>
    <row r="1638" spans="1:10" x14ac:dyDescent="0.25">
      <c r="A1638" s="65" t="str">
        <f t="shared" si="25"/>
        <v>Totaal42339G4 (exclusief Den Haag)ManTotaalTotaalBijstandsuitkering</v>
      </c>
      <c r="B1638" s="159" t="s">
        <v>8</v>
      </c>
      <c r="C1638" s="166">
        <v>42339</v>
      </c>
      <c r="D1638" s="159" t="s">
        <v>15</v>
      </c>
      <c r="E1638" s="159" t="s">
        <v>28</v>
      </c>
      <c r="F1638" s="159" t="s">
        <v>8</v>
      </c>
      <c r="G1638" s="159" t="s">
        <v>8</v>
      </c>
      <c r="H1638" s="159" t="s">
        <v>51</v>
      </c>
      <c r="I1638" s="181">
        <v>1315</v>
      </c>
      <c r="J1638" s="15"/>
    </row>
    <row r="1639" spans="1:10" x14ac:dyDescent="0.25">
      <c r="A1639" s="65" t="str">
        <f t="shared" si="25"/>
        <v>Totaal42339G4 (exclusief Den Haag)ManTotaalTotaalGeen inkomen, schoolgaand of overig</v>
      </c>
      <c r="B1639" s="159" t="s">
        <v>8</v>
      </c>
      <c r="C1639" s="166">
        <v>42339</v>
      </c>
      <c r="D1639" s="159" t="s">
        <v>15</v>
      </c>
      <c r="E1639" s="159" t="s">
        <v>28</v>
      </c>
      <c r="F1639" s="159" t="s">
        <v>8</v>
      </c>
      <c r="G1639" s="159" t="s">
        <v>8</v>
      </c>
      <c r="H1639" s="159" t="s">
        <v>52</v>
      </c>
      <c r="I1639" s="181">
        <v>40</v>
      </c>
      <c r="J1639" s="15"/>
    </row>
    <row r="1640" spans="1:10" x14ac:dyDescent="0.25">
      <c r="A1640" s="65" t="str">
        <f t="shared" si="25"/>
        <v>Totaal42339G4 (exclusief Den Haag)ManTotaalSyriëTotaal</v>
      </c>
      <c r="B1640" s="159" t="s">
        <v>8</v>
      </c>
      <c r="C1640" s="166">
        <v>42339</v>
      </c>
      <c r="D1640" s="159" t="s">
        <v>15</v>
      </c>
      <c r="E1640" s="159" t="s">
        <v>28</v>
      </c>
      <c r="F1640" s="159" t="s">
        <v>8</v>
      </c>
      <c r="G1640" s="159" t="s">
        <v>23</v>
      </c>
      <c r="H1640" s="159" t="s">
        <v>8</v>
      </c>
      <c r="I1640" s="181">
        <v>720</v>
      </c>
      <c r="J1640" s="15"/>
    </row>
    <row r="1641" spans="1:10" x14ac:dyDescent="0.25">
      <c r="A1641" s="65" t="str">
        <f t="shared" si="25"/>
        <v>Totaal42339G4 (exclusief Den Haag)ManTotaalSyriëWerknemer of zelfstandige</v>
      </c>
      <c r="B1641" s="159" t="s">
        <v>8</v>
      </c>
      <c r="C1641" s="166">
        <v>42339</v>
      </c>
      <c r="D1641" s="159" t="s">
        <v>15</v>
      </c>
      <c r="E1641" s="159" t="s">
        <v>28</v>
      </c>
      <c r="F1641" s="159" t="s">
        <v>8</v>
      </c>
      <c r="G1641" s="159" t="s">
        <v>23</v>
      </c>
      <c r="H1641" s="159" t="s">
        <v>50</v>
      </c>
      <c r="I1641" s="181">
        <v>5</v>
      </c>
      <c r="J1641" s="15"/>
    </row>
    <row r="1642" spans="1:10" x14ac:dyDescent="0.25">
      <c r="A1642" s="65" t="str">
        <f t="shared" si="25"/>
        <v>Totaal42339G4 (exclusief Den Haag)ManTotaalSyriëBijstandsuitkering</v>
      </c>
      <c r="B1642" s="159" t="s">
        <v>8</v>
      </c>
      <c r="C1642" s="166">
        <v>42339</v>
      </c>
      <c r="D1642" s="159" t="s">
        <v>15</v>
      </c>
      <c r="E1642" s="159" t="s">
        <v>28</v>
      </c>
      <c r="F1642" s="159" t="s">
        <v>8</v>
      </c>
      <c r="G1642" s="159" t="s">
        <v>23</v>
      </c>
      <c r="H1642" s="159" t="s">
        <v>51</v>
      </c>
      <c r="I1642" s="181">
        <v>705</v>
      </c>
      <c r="J1642" s="15"/>
    </row>
    <row r="1643" spans="1:10" x14ac:dyDescent="0.25">
      <c r="A1643" s="65" t="str">
        <f t="shared" si="25"/>
        <v>Totaal42339G4 (exclusief Den Haag)ManTotaalSyriëGeen inkomen, schoolgaand of overig</v>
      </c>
      <c r="B1643" s="159" t="s">
        <v>8</v>
      </c>
      <c r="C1643" s="166">
        <v>42339</v>
      </c>
      <c r="D1643" s="159" t="s">
        <v>15</v>
      </c>
      <c r="E1643" s="159" t="s">
        <v>28</v>
      </c>
      <c r="F1643" s="159" t="s">
        <v>8</v>
      </c>
      <c r="G1643" s="159" t="s">
        <v>23</v>
      </c>
      <c r="H1643" s="159" t="s">
        <v>52</v>
      </c>
      <c r="I1643" s="181">
        <v>10</v>
      </c>
      <c r="J1643" s="15"/>
    </row>
    <row r="1644" spans="1:10" x14ac:dyDescent="0.25">
      <c r="A1644" s="65" t="str">
        <f t="shared" si="25"/>
        <v>Totaal42339G4 (exclusief Den Haag)ManTotaalEritreaTotaal</v>
      </c>
      <c r="B1644" s="159" t="s">
        <v>8</v>
      </c>
      <c r="C1644" s="166">
        <v>42339</v>
      </c>
      <c r="D1644" s="159" t="s">
        <v>15</v>
      </c>
      <c r="E1644" s="159" t="s">
        <v>28</v>
      </c>
      <c r="F1644" s="159" t="s">
        <v>8</v>
      </c>
      <c r="G1644" s="159" t="s">
        <v>24</v>
      </c>
      <c r="H1644" s="159" t="s">
        <v>8</v>
      </c>
      <c r="I1644" s="181">
        <v>260</v>
      </c>
      <c r="J1644" s="15"/>
    </row>
    <row r="1645" spans="1:10" x14ac:dyDescent="0.25">
      <c r="A1645" s="65" t="str">
        <f t="shared" si="25"/>
        <v>Totaal42339G4 (exclusief Den Haag)ManTotaalEritreaWerknemer of zelfstandige</v>
      </c>
      <c r="B1645" s="159" t="s">
        <v>8</v>
      </c>
      <c r="C1645" s="166">
        <v>42339</v>
      </c>
      <c r="D1645" s="159" t="s">
        <v>15</v>
      </c>
      <c r="E1645" s="159" t="s">
        <v>28</v>
      </c>
      <c r="F1645" s="159" t="s">
        <v>8</v>
      </c>
      <c r="G1645" s="159" t="s">
        <v>24</v>
      </c>
      <c r="H1645" s="159" t="s">
        <v>50</v>
      </c>
      <c r="I1645" s="181">
        <v>0</v>
      </c>
      <c r="J1645" s="15"/>
    </row>
    <row r="1646" spans="1:10" x14ac:dyDescent="0.25">
      <c r="A1646" s="65" t="str">
        <f t="shared" si="25"/>
        <v>Totaal42339G4 (exclusief Den Haag)ManTotaalEritreaBijstandsuitkering</v>
      </c>
      <c r="B1646" s="159" t="s">
        <v>8</v>
      </c>
      <c r="C1646" s="166">
        <v>42339</v>
      </c>
      <c r="D1646" s="159" t="s">
        <v>15</v>
      </c>
      <c r="E1646" s="159" t="s">
        <v>28</v>
      </c>
      <c r="F1646" s="159" t="s">
        <v>8</v>
      </c>
      <c r="G1646" s="159" t="s">
        <v>24</v>
      </c>
      <c r="H1646" s="159" t="s">
        <v>51</v>
      </c>
      <c r="I1646" s="181">
        <v>255</v>
      </c>
      <c r="J1646" s="15"/>
    </row>
    <row r="1647" spans="1:10" x14ac:dyDescent="0.25">
      <c r="A1647" s="65" t="str">
        <f t="shared" si="25"/>
        <v>Totaal42339G4 (exclusief Den Haag)ManTotaalEritreaGeen inkomen, schoolgaand of overig</v>
      </c>
      <c r="B1647" s="159" t="s">
        <v>8</v>
      </c>
      <c r="C1647" s="166">
        <v>42339</v>
      </c>
      <c r="D1647" s="159" t="s">
        <v>15</v>
      </c>
      <c r="E1647" s="159" t="s">
        <v>28</v>
      </c>
      <c r="F1647" s="159" t="s">
        <v>8</v>
      </c>
      <c r="G1647" s="159" t="s">
        <v>24</v>
      </c>
      <c r="H1647" s="159" t="s">
        <v>52</v>
      </c>
      <c r="I1647" s="181">
        <v>5</v>
      </c>
      <c r="J1647" s="15"/>
    </row>
    <row r="1648" spans="1:10" x14ac:dyDescent="0.25">
      <c r="A1648" s="65" t="str">
        <f t="shared" si="25"/>
        <v>Totaal42339G4 (exclusief Den Haag)ManTotaalOverigTotaal</v>
      </c>
      <c r="B1648" s="159" t="s">
        <v>8</v>
      </c>
      <c r="C1648" s="166">
        <v>42339</v>
      </c>
      <c r="D1648" s="159" t="s">
        <v>15</v>
      </c>
      <c r="E1648" s="159" t="s">
        <v>28</v>
      </c>
      <c r="F1648" s="159" t="s">
        <v>8</v>
      </c>
      <c r="G1648" s="159" t="s">
        <v>25</v>
      </c>
      <c r="H1648" s="159" t="s">
        <v>8</v>
      </c>
      <c r="I1648" s="181">
        <v>405</v>
      </c>
      <c r="J1648" s="15"/>
    </row>
    <row r="1649" spans="1:10" x14ac:dyDescent="0.25">
      <c r="A1649" s="65" t="str">
        <f t="shared" si="25"/>
        <v>Totaal42339G4 (exclusief Den Haag)ManTotaalOverigWerknemer of zelfstandige</v>
      </c>
      <c r="B1649" s="159" t="s">
        <v>8</v>
      </c>
      <c r="C1649" s="166">
        <v>42339</v>
      </c>
      <c r="D1649" s="159" t="s">
        <v>15</v>
      </c>
      <c r="E1649" s="159" t="s">
        <v>28</v>
      </c>
      <c r="F1649" s="159" t="s">
        <v>8</v>
      </c>
      <c r="G1649" s="159" t="s">
        <v>25</v>
      </c>
      <c r="H1649" s="159" t="s">
        <v>50</v>
      </c>
      <c r="I1649" s="181">
        <v>20</v>
      </c>
      <c r="J1649" s="15"/>
    </row>
    <row r="1650" spans="1:10" x14ac:dyDescent="0.25">
      <c r="A1650" s="65" t="str">
        <f t="shared" si="25"/>
        <v>Totaal42339G4 (exclusief Den Haag)ManTotaalOverigBijstandsuitkering</v>
      </c>
      <c r="B1650" s="159" t="s">
        <v>8</v>
      </c>
      <c r="C1650" s="166">
        <v>42339</v>
      </c>
      <c r="D1650" s="159" t="s">
        <v>15</v>
      </c>
      <c r="E1650" s="159" t="s">
        <v>28</v>
      </c>
      <c r="F1650" s="159" t="s">
        <v>8</v>
      </c>
      <c r="G1650" s="159" t="s">
        <v>25</v>
      </c>
      <c r="H1650" s="159" t="s">
        <v>51</v>
      </c>
      <c r="I1650" s="181">
        <v>355</v>
      </c>
      <c r="J1650" s="15"/>
    </row>
    <row r="1651" spans="1:10" x14ac:dyDescent="0.25">
      <c r="A1651" s="65" t="str">
        <f t="shared" si="25"/>
        <v>Totaal42339G4 (exclusief Den Haag)ManTotaalOverigGeen inkomen, schoolgaand of overig</v>
      </c>
      <c r="B1651" s="159" t="s">
        <v>8</v>
      </c>
      <c r="C1651" s="166">
        <v>42339</v>
      </c>
      <c r="D1651" s="159" t="s">
        <v>15</v>
      </c>
      <c r="E1651" s="159" t="s">
        <v>28</v>
      </c>
      <c r="F1651" s="159" t="s">
        <v>8</v>
      </c>
      <c r="G1651" s="159" t="s">
        <v>25</v>
      </c>
      <c r="H1651" s="159" t="s">
        <v>52</v>
      </c>
      <c r="I1651" s="181">
        <v>25</v>
      </c>
      <c r="J1651" s="15"/>
    </row>
    <row r="1652" spans="1:10" x14ac:dyDescent="0.25">
      <c r="A1652" s="65" t="str">
        <f t="shared" si="25"/>
        <v>Totaal42339G4 (exclusief Den Haag)Man18 tot 23 jaarTotaalTotaal</v>
      </c>
      <c r="B1652" s="159" t="s">
        <v>8</v>
      </c>
      <c r="C1652" s="166">
        <v>42339</v>
      </c>
      <c r="D1652" s="159" t="s">
        <v>15</v>
      </c>
      <c r="E1652" s="159" t="s">
        <v>28</v>
      </c>
      <c r="F1652" s="159" t="s">
        <v>53</v>
      </c>
      <c r="G1652" s="159" t="s">
        <v>8</v>
      </c>
      <c r="H1652" s="159" t="s">
        <v>8</v>
      </c>
      <c r="I1652" s="181">
        <v>165</v>
      </c>
      <c r="J1652" s="15"/>
    </row>
    <row r="1653" spans="1:10" x14ac:dyDescent="0.25">
      <c r="A1653" s="65" t="str">
        <f t="shared" si="25"/>
        <v>Totaal42339G4 (exclusief Den Haag)Man18 tot 23 jaarTotaalWerknemer of zelfstandige</v>
      </c>
      <c r="B1653" s="159" t="s">
        <v>8</v>
      </c>
      <c r="C1653" s="166">
        <v>42339</v>
      </c>
      <c r="D1653" s="159" t="s">
        <v>15</v>
      </c>
      <c r="E1653" s="159" t="s">
        <v>28</v>
      </c>
      <c r="F1653" s="159" t="s">
        <v>53</v>
      </c>
      <c r="G1653" s="159" t="s">
        <v>8</v>
      </c>
      <c r="H1653" s="159" t="s">
        <v>50</v>
      </c>
      <c r="I1653" s="181">
        <v>0</v>
      </c>
      <c r="J1653" s="15"/>
    </row>
    <row r="1654" spans="1:10" x14ac:dyDescent="0.25">
      <c r="A1654" s="65" t="str">
        <f t="shared" si="25"/>
        <v>Totaal42339G4 (exclusief Den Haag)Man18 tot 23 jaarTotaalBijstandsuitkering</v>
      </c>
      <c r="B1654" s="159" t="s">
        <v>8</v>
      </c>
      <c r="C1654" s="166">
        <v>42339</v>
      </c>
      <c r="D1654" s="159" t="s">
        <v>15</v>
      </c>
      <c r="E1654" s="159" t="s">
        <v>28</v>
      </c>
      <c r="F1654" s="159" t="s">
        <v>53</v>
      </c>
      <c r="G1654" s="159" t="s">
        <v>8</v>
      </c>
      <c r="H1654" s="159" t="s">
        <v>51</v>
      </c>
      <c r="I1654" s="181">
        <v>145</v>
      </c>
      <c r="J1654" s="15"/>
    </row>
    <row r="1655" spans="1:10" x14ac:dyDescent="0.25">
      <c r="A1655" s="65" t="str">
        <f t="shared" si="25"/>
        <v>Totaal42339G4 (exclusief Den Haag)Man18 tot 23 jaarTotaalGeen inkomen, schoolgaand of overig</v>
      </c>
      <c r="B1655" s="159" t="s">
        <v>8</v>
      </c>
      <c r="C1655" s="166">
        <v>42339</v>
      </c>
      <c r="D1655" s="159" t="s">
        <v>15</v>
      </c>
      <c r="E1655" s="159" t="s">
        <v>28</v>
      </c>
      <c r="F1655" s="159" t="s">
        <v>53</v>
      </c>
      <c r="G1655" s="159" t="s">
        <v>8</v>
      </c>
      <c r="H1655" s="159" t="s">
        <v>52</v>
      </c>
      <c r="I1655" s="181">
        <v>20</v>
      </c>
      <c r="J1655" s="15"/>
    </row>
    <row r="1656" spans="1:10" x14ac:dyDescent="0.25">
      <c r="A1656" s="65" t="str">
        <f t="shared" si="25"/>
        <v>Totaal42339G4 (exclusief Den Haag)Man18 tot 23 jaarSyriëTotaal</v>
      </c>
      <c r="B1656" s="159" t="s">
        <v>8</v>
      </c>
      <c r="C1656" s="166">
        <v>42339</v>
      </c>
      <c r="D1656" s="159" t="s">
        <v>15</v>
      </c>
      <c r="E1656" s="159" t="s">
        <v>28</v>
      </c>
      <c r="F1656" s="159" t="s">
        <v>53</v>
      </c>
      <c r="G1656" s="159" t="s">
        <v>23</v>
      </c>
      <c r="H1656" s="159" t="s">
        <v>8</v>
      </c>
      <c r="I1656" s="181">
        <v>70</v>
      </c>
      <c r="J1656" s="15"/>
    </row>
    <row r="1657" spans="1:10" x14ac:dyDescent="0.25">
      <c r="A1657" s="65" t="str">
        <f t="shared" si="25"/>
        <v>Totaal42339G4 (exclusief Den Haag)Man18 tot 23 jaarSyriëWerknemer of zelfstandige</v>
      </c>
      <c r="B1657" s="159" t="s">
        <v>8</v>
      </c>
      <c r="C1657" s="166">
        <v>42339</v>
      </c>
      <c r="D1657" s="159" t="s">
        <v>15</v>
      </c>
      <c r="E1657" s="159" t="s">
        <v>28</v>
      </c>
      <c r="F1657" s="159" t="s">
        <v>53</v>
      </c>
      <c r="G1657" s="159" t="s">
        <v>23</v>
      </c>
      <c r="H1657" s="159" t="s">
        <v>50</v>
      </c>
      <c r="I1657" s="181">
        <v>0</v>
      </c>
      <c r="J1657" s="15"/>
    </row>
    <row r="1658" spans="1:10" x14ac:dyDescent="0.25">
      <c r="A1658" s="65" t="str">
        <f t="shared" si="25"/>
        <v>Totaal42339G4 (exclusief Den Haag)Man18 tot 23 jaarSyriëBijstandsuitkering</v>
      </c>
      <c r="B1658" s="159" t="s">
        <v>8</v>
      </c>
      <c r="C1658" s="166">
        <v>42339</v>
      </c>
      <c r="D1658" s="159" t="s">
        <v>15</v>
      </c>
      <c r="E1658" s="159" t="s">
        <v>28</v>
      </c>
      <c r="F1658" s="159" t="s">
        <v>53</v>
      </c>
      <c r="G1658" s="159" t="s">
        <v>23</v>
      </c>
      <c r="H1658" s="159" t="s">
        <v>51</v>
      </c>
      <c r="I1658" s="181">
        <v>65</v>
      </c>
      <c r="J1658" s="15"/>
    </row>
    <row r="1659" spans="1:10" x14ac:dyDescent="0.25">
      <c r="A1659" s="65" t="str">
        <f t="shared" si="25"/>
        <v>Totaal42339G4 (exclusief Den Haag)Man18 tot 23 jaarSyriëGeen inkomen, schoolgaand of overig</v>
      </c>
      <c r="B1659" s="159" t="s">
        <v>8</v>
      </c>
      <c r="C1659" s="166">
        <v>42339</v>
      </c>
      <c r="D1659" s="159" t="s">
        <v>15</v>
      </c>
      <c r="E1659" s="159" t="s">
        <v>28</v>
      </c>
      <c r="F1659" s="159" t="s">
        <v>53</v>
      </c>
      <c r="G1659" s="159" t="s">
        <v>23</v>
      </c>
      <c r="H1659" s="159" t="s">
        <v>52</v>
      </c>
      <c r="I1659" s="181">
        <v>5</v>
      </c>
      <c r="J1659" s="15"/>
    </row>
    <row r="1660" spans="1:10" x14ac:dyDescent="0.25">
      <c r="A1660" s="65" t="str">
        <f t="shared" si="25"/>
        <v>Totaal42339G4 (exclusief Den Haag)Man18 tot 23 jaarEritreaTotaal</v>
      </c>
      <c r="B1660" s="159" t="s">
        <v>8</v>
      </c>
      <c r="C1660" s="166">
        <v>42339</v>
      </c>
      <c r="D1660" s="159" t="s">
        <v>15</v>
      </c>
      <c r="E1660" s="159" t="s">
        <v>28</v>
      </c>
      <c r="F1660" s="159" t="s">
        <v>53</v>
      </c>
      <c r="G1660" s="159" t="s">
        <v>24</v>
      </c>
      <c r="H1660" s="159" t="s">
        <v>8</v>
      </c>
      <c r="I1660" s="181">
        <v>60</v>
      </c>
      <c r="J1660" s="15"/>
    </row>
    <row r="1661" spans="1:10" x14ac:dyDescent="0.25">
      <c r="A1661" s="65" t="str">
        <f t="shared" si="25"/>
        <v>Totaal42339G4 (exclusief Den Haag)Man18 tot 23 jaarEritreaWerknemer of zelfstandige</v>
      </c>
      <c r="B1661" s="159" t="s">
        <v>8</v>
      </c>
      <c r="C1661" s="166">
        <v>42339</v>
      </c>
      <c r="D1661" s="159" t="s">
        <v>15</v>
      </c>
      <c r="E1661" s="159" t="s">
        <v>28</v>
      </c>
      <c r="F1661" s="159" t="s">
        <v>53</v>
      </c>
      <c r="G1661" s="159" t="s">
        <v>24</v>
      </c>
      <c r="H1661" s="159" t="s">
        <v>50</v>
      </c>
      <c r="I1661" s="181">
        <v>0</v>
      </c>
      <c r="J1661" s="15"/>
    </row>
    <row r="1662" spans="1:10" x14ac:dyDescent="0.25">
      <c r="A1662" s="65" t="str">
        <f t="shared" si="25"/>
        <v>Totaal42339G4 (exclusief Den Haag)Man18 tot 23 jaarEritreaBijstandsuitkering</v>
      </c>
      <c r="B1662" s="159" t="s">
        <v>8</v>
      </c>
      <c r="C1662" s="166">
        <v>42339</v>
      </c>
      <c r="D1662" s="159" t="s">
        <v>15</v>
      </c>
      <c r="E1662" s="159" t="s">
        <v>28</v>
      </c>
      <c r="F1662" s="159" t="s">
        <v>53</v>
      </c>
      <c r="G1662" s="159" t="s">
        <v>24</v>
      </c>
      <c r="H1662" s="159" t="s">
        <v>51</v>
      </c>
      <c r="I1662" s="181">
        <v>55</v>
      </c>
      <c r="J1662" s="15"/>
    </row>
    <row r="1663" spans="1:10" x14ac:dyDescent="0.25">
      <c r="A1663" s="65" t="str">
        <f t="shared" si="25"/>
        <v>Totaal42339G4 (exclusief Den Haag)Man18 tot 23 jaarEritreaGeen inkomen, schoolgaand of overig</v>
      </c>
      <c r="B1663" s="159" t="s">
        <v>8</v>
      </c>
      <c r="C1663" s="166">
        <v>42339</v>
      </c>
      <c r="D1663" s="159" t="s">
        <v>15</v>
      </c>
      <c r="E1663" s="159" t="s">
        <v>28</v>
      </c>
      <c r="F1663" s="159" t="s">
        <v>53</v>
      </c>
      <c r="G1663" s="159" t="s">
        <v>24</v>
      </c>
      <c r="H1663" s="159" t="s">
        <v>52</v>
      </c>
      <c r="I1663" s="181">
        <v>5</v>
      </c>
      <c r="J1663" s="15"/>
    </row>
    <row r="1664" spans="1:10" x14ac:dyDescent="0.25">
      <c r="A1664" s="65" t="str">
        <f t="shared" si="25"/>
        <v>Totaal42339G4 (exclusief Den Haag)Man18 tot 23 jaarOverigTotaal</v>
      </c>
      <c r="B1664" s="159" t="s">
        <v>8</v>
      </c>
      <c r="C1664" s="166">
        <v>42339</v>
      </c>
      <c r="D1664" s="159" t="s">
        <v>15</v>
      </c>
      <c r="E1664" s="159" t="s">
        <v>28</v>
      </c>
      <c r="F1664" s="159" t="s">
        <v>53</v>
      </c>
      <c r="G1664" s="159" t="s">
        <v>25</v>
      </c>
      <c r="H1664" s="159" t="s">
        <v>8</v>
      </c>
      <c r="I1664" s="181">
        <v>40</v>
      </c>
      <c r="J1664" s="15"/>
    </row>
    <row r="1665" spans="1:10" x14ac:dyDescent="0.25">
      <c r="A1665" s="65" t="str">
        <f t="shared" si="25"/>
        <v>Totaal42339G4 (exclusief Den Haag)Man18 tot 23 jaarOverigWerknemer of zelfstandige</v>
      </c>
      <c r="B1665" s="159" t="s">
        <v>8</v>
      </c>
      <c r="C1665" s="166">
        <v>42339</v>
      </c>
      <c r="D1665" s="159" t="s">
        <v>15</v>
      </c>
      <c r="E1665" s="159" t="s">
        <v>28</v>
      </c>
      <c r="F1665" s="159" t="s">
        <v>53</v>
      </c>
      <c r="G1665" s="159" t="s">
        <v>25</v>
      </c>
      <c r="H1665" s="159" t="s">
        <v>50</v>
      </c>
      <c r="I1665" s="181">
        <v>0</v>
      </c>
      <c r="J1665" s="15"/>
    </row>
    <row r="1666" spans="1:10" x14ac:dyDescent="0.25">
      <c r="A1666" s="65" t="str">
        <f t="shared" si="25"/>
        <v>Totaal42339G4 (exclusief Den Haag)Man18 tot 23 jaarOverigBijstandsuitkering</v>
      </c>
      <c r="B1666" s="159" t="s">
        <v>8</v>
      </c>
      <c r="C1666" s="166">
        <v>42339</v>
      </c>
      <c r="D1666" s="159" t="s">
        <v>15</v>
      </c>
      <c r="E1666" s="159" t="s">
        <v>28</v>
      </c>
      <c r="F1666" s="159" t="s">
        <v>53</v>
      </c>
      <c r="G1666" s="159" t="s">
        <v>25</v>
      </c>
      <c r="H1666" s="159" t="s">
        <v>51</v>
      </c>
      <c r="I1666" s="181">
        <v>25</v>
      </c>
      <c r="J1666" s="15"/>
    </row>
    <row r="1667" spans="1:10" x14ac:dyDescent="0.25">
      <c r="A1667" s="65" t="str">
        <f t="shared" si="25"/>
        <v>Totaal42339G4 (exclusief Den Haag)Man18 tot 23 jaarOverigGeen inkomen, schoolgaand of overig</v>
      </c>
      <c r="B1667" s="159" t="s">
        <v>8</v>
      </c>
      <c r="C1667" s="166">
        <v>42339</v>
      </c>
      <c r="D1667" s="159" t="s">
        <v>15</v>
      </c>
      <c r="E1667" s="159" t="s">
        <v>28</v>
      </c>
      <c r="F1667" s="159" t="s">
        <v>53</v>
      </c>
      <c r="G1667" s="159" t="s">
        <v>25</v>
      </c>
      <c r="H1667" s="159" t="s">
        <v>52</v>
      </c>
      <c r="I1667" s="181">
        <v>10</v>
      </c>
      <c r="J1667" s="15"/>
    </row>
    <row r="1668" spans="1:10" x14ac:dyDescent="0.25">
      <c r="A1668" s="65" t="str">
        <f t="shared" si="25"/>
        <v>Totaal42339G4 (exclusief Den Haag)Man23 tot 65 jaarTotaalTotaal</v>
      </c>
      <c r="B1668" s="159" t="s">
        <v>8</v>
      </c>
      <c r="C1668" s="166">
        <v>42339</v>
      </c>
      <c r="D1668" s="159" t="s">
        <v>15</v>
      </c>
      <c r="E1668" s="159" t="s">
        <v>28</v>
      </c>
      <c r="F1668" s="159" t="s">
        <v>54</v>
      </c>
      <c r="G1668" s="159" t="s">
        <v>8</v>
      </c>
      <c r="H1668" s="159" t="s">
        <v>8</v>
      </c>
      <c r="I1668" s="181">
        <v>1215</v>
      </c>
      <c r="J1668" s="15"/>
    </row>
    <row r="1669" spans="1:10" x14ac:dyDescent="0.25">
      <c r="A1669" s="65" t="str">
        <f t="shared" ref="A1669:A1732" si="26">B1669&amp;C1669&amp;D1669&amp;E1669&amp;F1669&amp;G1669&amp;H1669</f>
        <v>Totaal42339G4 (exclusief Den Haag)Man23 tot 65 jaarTotaalWerknemer of zelfstandige</v>
      </c>
      <c r="B1669" s="159" t="s">
        <v>8</v>
      </c>
      <c r="C1669" s="166">
        <v>42339</v>
      </c>
      <c r="D1669" s="159" t="s">
        <v>15</v>
      </c>
      <c r="E1669" s="159" t="s">
        <v>28</v>
      </c>
      <c r="F1669" s="159" t="s">
        <v>54</v>
      </c>
      <c r="G1669" s="159" t="s">
        <v>8</v>
      </c>
      <c r="H1669" s="159" t="s">
        <v>50</v>
      </c>
      <c r="I1669" s="181">
        <v>25</v>
      </c>
      <c r="J1669" s="15"/>
    </row>
    <row r="1670" spans="1:10" x14ac:dyDescent="0.25">
      <c r="A1670" s="65" t="str">
        <f t="shared" si="26"/>
        <v>Totaal42339G4 (exclusief Den Haag)Man23 tot 65 jaarTotaalBijstandsuitkering</v>
      </c>
      <c r="B1670" s="159" t="s">
        <v>8</v>
      </c>
      <c r="C1670" s="166">
        <v>42339</v>
      </c>
      <c r="D1670" s="159" t="s">
        <v>15</v>
      </c>
      <c r="E1670" s="159" t="s">
        <v>28</v>
      </c>
      <c r="F1670" s="159" t="s">
        <v>54</v>
      </c>
      <c r="G1670" s="159" t="s">
        <v>8</v>
      </c>
      <c r="H1670" s="159" t="s">
        <v>51</v>
      </c>
      <c r="I1670" s="181">
        <v>1170</v>
      </c>
      <c r="J1670" s="15"/>
    </row>
    <row r="1671" spans="1:10" x14ac:dyDescent="0.25">
      <c r="A1671" s="65" t="str">
        <f t="shared" si="26"/>
        <v>Totaal42339G4 (exclusief Den Haag)Man23 tot 65 jaarTotaalGeen inkomen, schoolgaand of overig</v>
      </c>
      <c r="B1671" s="159" t="s">
        <v>8</v>
      </c>
      <c r="C1671" s="166">
        <v>42339</v>
      </c>
      <c r="D1671" s="159" t="s">
        <v>15</v>
      </c>
      <c r="E1671" s="159" t="s">
        <v>28</v>
      </c>
      <c r="F1671" s="159" t="s">
        <v>54</v>
      </c>
      <c r="G1671" s="159" t="s">
        <v>8</v>
      </c>
      <c r="H1671" s="159" t="s">
        <v>52</v>
      </c>
      <c r="I1671" s="181">
        <v>25</v>
      </c>
      <c r="J1671" s="15"/>
    </row>
    <row r="1672" spans="1:10" x14ac:dyDescent="0.25">
      <c r="A1672" s="65" t="str">
        <f t="shared" si="26"/>
        <v>Totaal42339G4 (exclusief Den Haag)Man23 tot 65 jaarSyriëTotaal</v>
      </c>
      <c r="B1672" s="159" t="s">
        <v>8</v>
      </c>
      <c r="C1672" s="166">
        <v>42339</v>
      </c>
      <c r="D1672" s="159" t="s">
        <v>15</v>
      </c>
      <c r="E1672" s="159" t="s">
        <v>28</v>
      </c>
      <c r="F1672" s="159" t="s">
        <v>54</v>
      </c>
      <c r="G1672" s="159" t="s">
        <v>23</v>
      </c>
      <c r="H1672" s="159" t="s">
        <v>8</v>
      </c>
      <c r="I1672" s="181">
        <v>655</v>
      </c>
      <c r="J1672" s="15"/>
    </row>
    <row r="1673" spans="1:10" x14ac:dyDescent="0.25">
      <c r="A1673" s="65" t="str">
        <f t="shared" si="26"/>
        <v>Totaal42339G4 (exclusief Den Haag)Man23 tot 65 jaarSyriëWerknemer of zelfstandige</v>
      </c>
      <c r="B1673" s="159" t="s">
        <v>8</v>
      </c>
      <c r="C1673" s="166">
        <v>42339</v>
      </c>
      <c r="D1673" s="159" t="s">
        <v>15</v>
      </c>
      <c r="E1673" s="159" t="s">
        <v>28</v>
      </c>
      <c r="F1673" s="159" t="s">
        <v>54</v>
      </c>
      <c r="G1673" s="159" t="s">
        <v>23</v>
      </c>
      <c r="H1673" s="159" t="s">
        <v>50</v>
      </c>
      <c r="I1673" s="181">
        <v>5</v>
      </c>
      <c r="J1673" s="15"/>
    </row>
    <row r="1674" spans="1:10" x14ac:dyDescent="0.25">
      <c r="A1674" s="65" t="str">
        <f t="shared" si="26"/>
        <v>Totaal42339G4 (exclusief Den Haag)Man23 tot 65 jaarSyriëBijstandsuitkering</v>
      </c>
      <c r="B1674" s="159" t="s">
        <v>8</v>
      </c>
      <c r="C1674" s="166">
        <v>42339</v>
      </c>
      <c r="D1674" s="159" t="s">
        <v>15</v>
      </c>
      <c r="E1674" s="159" t="s">
        <v>28</v>
      </c>
      <c r="F1674" s="159" t="s">
        <v>54</v>
      </c>
      <c r="G1674" s="159" t="s">
        <v>23</v>
      </c>
      <c r="H1674" s="159" t="s">
        <v>51</v>
      </c>
      <c r="I1674" s="181">
        <v>640</v>
      </c>
      <c r="J1674" s="15"/>
    </row>
    <row r="1675" spans="1:10" x14ac:dyDescent="0.25">
      <c r="A1675" s="65" t="str">
        <f t="shared" si="26"/>
        <v>Totaal42339G4 (exclusief Den Haag)Man23 tot 65 jaarSyriëGeen inkomen, schoolgaand of overig</v>
      </c>
      <c r="B1675" s="159" t="s">
        <v>8</v>
      </c>
      <c r="C1675" s="166">
        <v>42339</v>
      </c>
      <c r="D1675" s="159" t="s">
        <v>15</v>
      </c>
      <c r="E1675" s="159" t="s">
        <v>28</v>
      </c>
      <c r="F1675" s="159" t="s">
        <v>54</v>
      </c>
      <c r="G1675" s="159" t="s">
        <v>23</v>
      </c>
      <c r="H1675" s="159" t="s">
        <v>52</v>
      </c>
      <c r="I1675" s="181">
        <v>10</v>
      </c>
      <c r="J1675" s="15"/>
    </row>
    <row r="1676" spans="1:10" x14ac:dyDescent="0.25">
      <c r="A1676" s="65" t="str">
        <f t="shared" si="26"/>
        <v>Totaal42339G4 (exclusief Den Haag)Man23 tot 65 jaarEritreaTotaal</v>
      </c>
      <c r="B1676" s="159" t="s">
        <v>8</v>
      </c>
      <c r="C1676" s="166">
        <v>42339</v>
      </c>
      <c r="D1676" s="159" t="s">
        <v>15</v>
      </c>
      <c r="E1676" s="159" t="s">
        <v>28</v>
      </c>
      <c r="F1676" s="159" t="s">
        <v>54</v>
      </c>
      <c r="G1676" s="159" t="s">
        <v>24</v>
      </c>
      <c r="H1676" s="159" t="s">
        <v>8</v>
      </c>
      <c r="I1676" s="181">
        <v>200</v>
      </c>
      <c r="J1676" s="15"/>
    </row>
    <row r="1677" spans="1:10" x14ac:dyDescent="0.25">
      <c r="A1677" s="65" t="str">
        <f t="shared" si="26"/>
        <v>Totaal42339G4 (exclusief Den Haag)Man23 tot 65 jaarEritreaWerknemer of zelfstandige</v>
      </c>
      <c r="B1677" s="159" t="s">
        <v>8</v>
      </c>
      <c r="C1677" s="166">
        <v>42339</v>
      </c>
      <c r="D1677" s="159" t="s">
        <v>15</v>
      </c>
      <c r="E1677" s="159" t="s">
        <v>28</v>
      </c>
      <c r="F1677" s="159" t="s">
        <v>54</v>
      </c>
      <c r="G1677" s="159" t="s">
        <v>24</v>
      </c>
      <c r="H1677" s="159" t="s">
        <v>50</v>
      </c>
      <c r="I1677" s="181">
        <v>0</v>
      </c>
      <c r="J1677" s="15"/>
    </row>
    <row r="1678" spans="1:10" x14ac:dyDescent="0.25">
      <c r="A1678" s="65" t="str">
        <f t="shared" si="26"/>
        <v>Totaal42339G4 (exclusief Den Haag)Man23 tot 65 jaarEritreaBijstandsuitkering</v>
      </c>
      <c r="B1678" s="159" t="s">
        <v>8</v>
      </c>
      <c r="C1678" s="166">
        <v>42339</v>
      </c>
      <c r="D1678" s="159" t="s">
        <v>15</v>
      </c>
      <c r="E1678" s="159" t="s">
        <v>28</v>
      </c>
      <c r="F1678" s="159" t="s">
        <v>54</v>
      </c>
      <c r="G1678" s="159" t="s">
        <v>24</v>
      </c>
      <c r="H1678" s="159" t="s">
        <v>51</v>
      </c>
      <c r="I1678" s="181">
        <v>195</v>
      </c>
      <c r="J1678" s="15"/>
    </row>
    <row r="1679" spans="1:10" x14ac:dyDescent="0.25">
      <c r="A1679" s="65" t="str">
        <f t="shared" si="26"/>
        <v>Totaal42339G4 (exclusief Den Haag)Man23 tot 65 jaarEritreaGeen inkomen, schoolgaand of overig</v>
      </c>
      <c r="B1679" s="159" t="s">
        <v>8</v>
      </c>
      <c r="C1679" s="166">
        <v>42339</v>
      </c>
      <c r="D1679" s="159" t="s">
        <v>15</v>
      </c>
      <c r="E1679" s="159" t="s">
        <v>28</v>
      </c>
      <c r="F1679" s="159" t="s">
        <v>54</v>
      </c>
      <c r="G1679" s="159" t="s">
        <v>24</v>
      </c>
      <c r="H1679" s="159" t="s">
        <v>52</v>
      </c>
      <c r="I1679" s="181">
        <v>0</v>
      </c>
      <c r="J1679" s="15"/>
    </row>
    <row r="1680" spans="1:10" x14ac:dyDescent="0.25">
      <c r="A1680" s="65" t="str">
        <f t="shared" si="26"/>
        <v>Totaal42339G4 (exclusief Den Haag)Man23 tot 65 jaarOverigTotaal</v>
      </c>
      <c r="B1680" s="159" t="s">
        <v>8</v>
      </c>
      <c r="C1680" s="166">
        <v>42339</v>
      </c>
      <c r="D1680" s="159" t="s">
        <v>15</v>
      </c>
      <c r="E1680" s="159" t="s">
        <v>28</v>
      </c>
      <c r="F1680" s="159" t="s">
        <v>54</v>
      </c>
      <c r="G1680" s="159" t="s">
        <v>25</v>
      </c>
      <c r="H1680" s="159" t="s">
        <v>8</v>
      </c>
      <c r="I1680" s="181">
        <v>365</v>
      </c>
      <c r="J1680" s="15"/>
    </row>
    <row r="1681" spans="1:10" x14ac:dyDescent="0.25">
      <c r="A1681" s="65" t="str">
        <f t="shared" si="26"/>
        <v>Totaal42339G4 (exclusief Den Haag)Man23 tot 65 jaarOverigWerknemer of zelfstandige</v>
      </c>
      <c r="B1681" s="159" t="s">
        <v>8</v>
      </c>
      <c r="C1681" s="166">
        <v>42339</v>
      </c>
      <c r="D1681" s="159" t="s">
        <v>15</v>
      </c>
      <c r="E1681" s="159" t="s">
        <v>28</v>
      </c>
      <c r="F1681" s="159" t="s">
        <v>54</v>
      </c>
      <c r="G1681" s="159" t="s">
        <v>25</v>
      </c>
      <c r="H1681" s="159" t="s">
        <v>50</v>
      </c>
      <c r="I1681" s="181">
        <v>20</v>
      </c>
      <c r="J1681" s="15"/>
    </row>
    <row r="1682" spans="1:10" x14ac:dyDescent="0.25">
      <c r="A1682" s="65" t="str">
        <f t="shared" si="26"/>
        <v>Totaal42339G4 (exclusief Den Haag)Man23 tot 65 jaarOverigBijstandsuitkering</v>
      </c>
      <c r="B1682" s="159" t="s">
        <v>8</v>
      </c>
      <c r="C1682" s="166">
        <v>42339</v>
      </c>
      <c r="D1682" s="159" t="s">
        <v>15</v>
      </c>
      <c r="E1682" s="159" t="s">
        <v>28</v>
      </c>
      <c r="F1682" s="159" t="s">
        <v>54</v>
      </c>
      <c r="G1682" s="159" t="s">
        <v>25</v>
      </c>
      <c r="H1682" s="159" t="s">
        <v>51</v>
      </c>
      <c r="I1682" s="181">
        <v>330</v>
      </c>
      <c r="J1682" s="15"/>
    </row>
    <row r="1683" spans="1:10" x14ac:dyDescent="0.25">
      <c r="A1683" s="65" t="str">
        <f t="shared" si="26"/>
        <v>Totaal42339G4 (exclusief Den Haag)Man23 tot 65 jaarOverigGeen inkomen, schoolgaand of overig</v>
      </c>
      <c r="B1683" s="159" t="s">
        <v>8</v>
      </c>
      <c r="C1683" s="166">
        <v>42339</v>
      </c>
      <c r="D1683" s="159" t="s">
        <v>15</v>
      </c>
      <c r="E1683" s="159" t="s">
        <v>28</v>
      </c>
      <c r="F1683" s="159" t="s">
        <v>54</v>
      </c>
      <c r="G1683" s="159" t="s">
        <v>25</v>
      </c>
      <c r="H1683" s="159" t="s">
        <v>52</v>
      </c>
      <c r="I1683" s="181">
        <v>15</v>
      </c>
      <c r="J1683" s="15"/>
    </row>
    <row r="1684" spans="1:10" x14ac:dyDescent="0.25">
      <c r="A1684" s="65" t="str">
        <f t="shared" si="26"/>
        <v>Totaal42339G4 (exclusief Den Haag)VrouwTotaalTotaalTotaal</v>
      </c>
      <c r="B1684" s="159" t="s">
        <v>8</v>
      </c>
      <c r="C1684" s="166">
        <v>42339</v>
      </c>
      <c r="D1684" s="159" t="s">
        <v>15</v>
      </c>
      <c r="E1684" s="159" t="s">
        <v>29</v>
      </c>
      <c r="F1684" s="159" t="s">
        <v>8</v>
      </c>
      <c r="G1684" s="159" t="s">
        <v>8</v>
      </c>
      <c r="H1684" s="159" t="s">
        <v>8</v>
      </c>
      <c r="I1684" s="181">
        <v>610</v>
      </c>
      <c r="J1684" s="15"/>
    </row>
    <row r="1685" spans="1:10" x14ac:dyDescent="0.25">
      <c r="A1685" s="65" t="str">
        <f t="shared" si="26"/>
        <v>Totaal42339G4 (exclusief Den Haag)VrouwTotaalTotaalWerknemer of zelfstandige</v>
      </c>
      <c r="B1685" s="159" t="s">
        <v>8</v>
      </c>
      <c r="C1685" s="166">
        <v>42339</v>
      </c>
      <c r="D1685" s="159" t="s">
        <v>15</v>
      </c>
      <c r="E1685" s="159" t="s">
        <v>29</v>
      </c>
      <c r="F1685" s="159" t="s">
        <v>8</v>
      </c>
      <c r="G1685" s="159" t="s">
        <v>8</v>
      </c>
      <c r="H1685" s="159" t="s">
        <v>50</v>
      </c>
      <c r="I1685" s="181">
        <v>5</v>
      </c>
      <c r="J1685" s="15"/>
    </row>
    <row r="1686" spans="1:10" x14ac:dyDescent="0.25">
      <c r="A1686" s="65" t="str">
        <f t="shared" si="26"/>
        <v>Totaal42339G4 (exclusief Den Haag)VrouwTotaalTotaalBijstandsuitkering</v>
      </c>
      <c r="B1686" s="159" t="s">
        <v>8</v>
      </c>
      <c r="C1686" s="166">
        <v>42339</v>
      </c>
      <c r="D1686" s="159" t="s">
        <v>15</v>
      </c>
      <c r="E1686" s="159" t="s">
        <v>29</v>
      </c>
      <c r="F1686" s="159" t="s">
        <v>8</v>
      </c>
      <c r="G1686" s="159" t="s">
        <v>8</v>
      </c>
      <c r="H1686" s="159" t="s">
        <v>51</v>
      </c>
      <c r="I1686" s="181">
        <v>575</v>
      </c>
      <c r="J1686" s="15"/>
    </row>
    <row r="1687" spans="1:10" x14ac:dyDescent="0.25">
      <c r="A1687" s="65" t="str">
        <f t="shared" si="26"/>
        <v>Totaal42339G4 (exclusief Den Haag)VrouwTotaalTotaalGeen inkomen, schoolgaand of overig</v>
      </c>
      <c r="B1687" s="159" t="s">
        <v>8</v>
      </c>
      <c r="C1687" s="166">
        <v>42339</v>
      </c>
      <c r="D1687" s="159" t="s">
        <v>15</v>
      </c>
      <c r="E1687" s="159" t="s">
        <v>29</v>
      </c>
      <c r="F1687" s="159" t="s">
        <v>8</v>
      </c>
      <c r="G1687" s="159" t="s">
        <v>8</v>
      </c>
      <c r="H1687" s="159" t="s">
        <v>52</v>
      </c>
      <c r="I1687" s="181">
        <v>30</v>
      </c>
      <c r="J1687" s="15"/>
    </row>
    <row r="1688" spans="1:10" x14ac:dyDescent="0.25">
      <c r="A1688" s="65" t="str">
        <f t="shared" si="26"/>
        <v>Totaal42339G4 (exclusief Den Haag)VrouwTotaalSyriëTotaal</v>
      </c>
      <c r="B1688" s="159" t="s">
        <v>8</v>
      </c>
      <c r="C1688" s="166">
        <v>42339</v>
      </c>
      <c r="D1688" s="159" t="s">
        <v>15</v>
      </c>
      <c r="E1688" s="159" t="s">
        <v>29</v>
      </c>
      <c r="F1688" s="159" t="s">
        <v>8</v>
      </c>
      <c r="G1688" s="159" t="s">
        <v>23</v>
      </c>
      <c r="H1688" s="159" t="s">
        <v>8</v>
      </c>
      <c r="I1688" s="181">
        <v>285</v>
      </c>
      <c r="J1688" s="15"/>
    </row>
    <row r="1689" spans="1:10" x14ac:dyDescent="0.25">
      <c r="A1689" s="65" t="str">
        <f t="shared" si="26"/>
        <v>Totaal42339G4 (exclusief Den Haag)VrouwTotaalSyriëWerknemer of zelfstandige</v>
      </c>
      <c r="B1689" s="159" t="s">
        <v>8</v>
      </c>
      <c r="C1689" s="166">
        <v>42339</v>
      </c>
      <c r="D1689" s="159" t="s">
        <v>15</v>
      </c>
      <c r="E1689" s="159" t="s">
        <v>29</v>
      </c>
      <c r="F1689" s="159" t="s">
        <v>8</v>
      </c>
      <c r="G1689" s="159" t="s">
        <v>23</v>
      </c>
      <c r="H1689" s="159" t="s">
        <v>50</v>
      </c>
      <c r="I1689" s="181">
        <v>0</v>
      </c>
      <c r="J1689" s="15"/>
    </row>
    <row r="1690" spans="1:10" x14ac:dyDescent="0.25">
      <c r="A1690" s="65" t="str">
        <f t="shared" si="26"/>
        <v>Totaal42339G4 (exclusief Den Haag)VrouwTotaalSyriëBijstandsuitkering</v>
      </c>
      <c r="B1690" s="159" t="s">
        <v>8</v>
      </c>
      <c r="C1690" s="166">
        <v>42339</v>
      </c>
      <c r="D1690" s="159" t="s">
        <v>15</v>
      </c>
      <c r="E1690" s="159" t="s">
        <v>29</v>
      </c>
      <c r="F1690" s="159" t="s">
        <v>8</v>
      </c>
      <c r="G1690" s="159" t="s">
        <v>23</v>
      </c>
      <c r="H1690" s="159" t="s">
        <v>51</v>
      </c>
      <c r="I1690" s="181">
        <v>275</v>
      </c>
      <c r="J1690" s="15"/>
    </row>
    <row r="1691" spans="1:10" x14ac:dyDescent="0.25">
      <c r="A1691" s="65" t="str">
        <f t="shared" si="26"/>
        <v>Totaal42339G4 (exclusief Den Haag)VrouwTotaalSyriëGeen inkomen, schoolgaand of overig</v>
      </c>
      <c r="B1691" s="159" t="s">
        <v>8</v>
      </c>
      <c r="C1691" s="166">
        <v>42339</v>
      </c>
      <c r="D1691" s="159" t="s">
        <v>15</v>
      </c>
      <c r="E1691" s="159" t="s">
        <v>29</v>
      </c>
      <c r="F1691" s="159" t="s">
        <v>8</v>
      </c>
      <c r="G1691" s="159" t="s">
        <v>23</v>
      </c>
      <c r="H1691" s="159" t="s">
        <v>52</v>
      </c>
      <c r="I1691" s="181">
        <v>10</v>
      </c>
      <c r="J1691" s="15"/>
    </row>
    <row r="1692" spans="1:10" x14ac:dyDescent="0.25">
      <c r="A1692" s="65" t="str">
        <f t="shared" si="26"/>
        <v>Totaal42339G4 (exclusief Den Haag)VrouwTotaalEritreaTotaal</v>
      </c>
      <c r="B1692" s="159" t="s">
        <v>8</v>
      </c>
      <c r="C1692" s="166">
        <v>42339</v>
      </c>
      <c r="D1692" s="159" t="s">
        <v>15</v>
      </c>
      <c r="E1692" s="159" t="s">
        <v>29</v>
      </c>
      <c r="F1692" s="159" t="s">
        <v>8</v>
      </c>
      <c r="G1692" s="159" t="s">
        <v>24</v>
      </c>
      <c r="H1692" s="159" t="s">
        <v>8</v>
      </c>
      <c r="I1692" s="181">
        <v>100</v>
      </c>
      <c r="J1692" s="15"/>
    </row>
    <row r="1693" spans="1:10" x14ac:dyDescent="0.25">
      <c r="A1693" s="65" t="str">
        <f t="shared" si="26"/>
        <v>Totaal42339G4 (exclusief Den Haag)VrouwTotaalEritreaWerknemer of zelfstandige</v>
      </c>
      <c r="B1693" s="159" t="s">
        <v>8</v>
      </c>
      <c r="C1693" s="166">
        <v>42339</v>
      </c>
      <c r="D1693" s="159" t="s">
        <v>15</v>
      </c>
      <c r="E1693" s="159" t="s">
        <v>29</v>
      </c>
      <c r="F1693" s="159" t="s">
        <v>8</v>
      </c>
      <c r="G1693" s="159" t="s">
        <v>24</v>
      </c>
      <c r="H1693" s="159" t="s">
        <v>50</v>
      </c>
      <c r="I1693" s="181">
        <v>0</v>
      </c>
      <c r="J1693" s="15"/>
    </row>
    <row r="1694" spans="1:10" x14ac:dyDescent="0.25">
      <c r="A1694" s="65" t="str">
        <f t="shared" si="26"/>
        <v>Totaal42339G4 (exclusief Den Haag)VrouwTotaalEritreaBijstandsuitkering</v>
      </c>
      <c r="B1694" s="159" t="s">
        <v>8</v>
      </c>
      <c r="C1694" s="166">
        <v>42339</v>
      </c>
      <c r="D1694" s="159" t="s">
        <v>15</v>
      </c>
      <c r="E1694" s="159" t="s">
        <v>29</v>
      </c>
      <c r="F1694" s="159" t="s">
        <v>8</v>
      </c>
      <c r="G1694" s="159" t="s">
        <v>24</v>
      </c>
      <c r="H1694" s="159" t="s">
        <v>51</v>
      </c>
      <c r="I1694" s="181">
        <v>100</v>
      </c>
      <c r="J1694" s="15"/>
    </row>
    <row r="1695" spans="1:10" x14ac:dyDescent="0.25">
      <c r="A1695" s="65" t="str">
        <f t="shared" si="26"/>
        <v>Totaal42339G4 (exclusief Den Haag)VrouwTotaalEritreaGeen inkomen, schoolgaand of overig</v>
      </c>
      <c r="B1695" s="159" t="s">
        <v>8</v>
      </c>
      <c r="C1695" s="166">
        <v>42339</v>
      </c>
      <c r="D1695" s="159" t="s">
        <v>15</v>
      </c>
      <c r="E1695" s="159" t="s">
        <v>29</v>
      </c>
      <c r="F1695" s="159" t="s">
        <v>8</v>
      </c>
      <c r="G1695" s="159" t="s">
        <v>24</v>
      </c>
      <c r="H1695" s="159" t="s">
        <v>52</v>
      </c>
      <c r="I1695" s="181">
        <v>0</v>
      </c>
      <c r="J1695" s="15"/>
    </row>
    <row r="1696" spans="1:10" x14ac:dyDescent="0.25">
      <c r="A1696" s="65" t="str">
        <f t="shared" si="26"/>
        <v>Totaal42339G4 (exclusief Den Haag)VrouwTotaalOverigTotaal</v>
      </c>
      <c r="B1696" s="159" t="s">
        <v>8</v>
      </c>
      <c r="C1696" s="166">
        <v>42339</v>
      </c>
      <c r="D1696" s="159" t="s">
        <v>15</v>
      </c>
      <c r="E1696" s="159" t="s">
        <v>29</v>
      </c>
      <c r="F1696" s="159" t="s">
        <v>8</v>
      </c>
      <c r="G1696" s="159" t="s">
        <v>25</v>
      </c>
      <c r="H1696" s="159" t="s">
        <v>8</v>
      </c>
      <c r="I1696" s="181">
        <v>225</v>
      </c>
      <c r="J1696" s="15"/>
    </row>
    <row r="1697" spans="1:10" x14ac:dyDescent="0.25">
      <c r="A1697" s="65" t="str">
        <f t="shared" si="26"/>
        <v>Totaal42339G4 (exclusief Den Haag)VrouwTotaalOverigWerknemer of zelfstandige</v>
      </c>
      <c r="B1697" s="159" t="s">
        <v>8</v>
      </c>
      <c r="C1697" s="166">
        <v>42339</v>
      </c>
      <c r="D1697" s="159" t="s">
        <v>15</v>
      </c>
      <c r="E1697" s="159" t="s">
        <v>29</v>
      </c>
      <c r="F1697" s="159" t="s">
        <v>8</v>
      </c>
      <c r="G1697" s="159" t="s">
        <v>25</v>
      </c>
      <c r="H1697" s="159" t="s">
        <v>50</v>
      </c>
      <c r="I1697" s="181">
        <v>5</v>
      </c>
      <c r="J1697" s="15"/>
    </row>
    <row r="1698" spans="1:10" x14ac:dyDescent="0.25">
      <c r="A1698" s="65" t="str">
        <f t="shared" si="26"/>
        <v>Totaal42339G4 (exclusief Den Haag)VrouwTotaalOverigBijstandsuitkering</v>
      </c>
      <c r="B1698" s="159" t="s">
        <v>8</v>
      </c>
      <c r="C1698" s="166">
        <v>42339</v>
      </c>
      <c r="D1698" s="159" t="s">
        <v>15</v>
      </c>
      <c r="E1698" s="159" t="s">
        <v>29</v>
      </c>
      <c r="F1698" s="159" t="s">
        <v>8</v>
      </c>
      <c r="G1698" s="159" t="s">
        <v>25</v>
      </c>
      <c r="H1698" s="159" t="s">
        <v>51</v>
      </c>
      <c r="I1698" s="181">
        <v>200</v>
      </c>
      <c r="J1698" s="15"/>
    </row>
    <row r="1699" spans="1:10" x14ac:dyDescent="0.25">
      <c r="A1699" s="65" t="str">
        <f t="shared" si="26"/>
        <v>Totaal42339G4 (exclusief Den Haag)VrouwTotaalOverigGeen inkomen, schoolgaand of overig</v>
      </c>
      <c r="B1699" s="159" t="s">
        <v>8</v>
      </c>
      <c r="C1699" s="166">
        <v>42339</v>
      </c>
      <c r="D1699" s="159" t="s">
        <v>15</v>
      </c>
      <c r="E1699" s="159" t="s">
        <v>29</v>
      </c>
      <c r="F1699" s="159" t="s">
        <v>8</v>
      </c>
      <c r="G1699" s="159" t="s">
        <v>25</v>
      </c>
      <c r="H1699" s="159" t="s">
        <v>52</v>
      </c>
      <c r="I1699" s="181">
        <v>20</v>
      </c>
      <c r="J1699" s="15"/>
    </row>
    <row r="1700" spans="1:10" x14ac:dyDescent="0.25">
      <c r="A1700" s="65" t="str">
        <f t="shared" si="26"/>
        <v>Totaal42339G4 (exclusief Den Haag)Vrouw18 tot 23 jaarTotaalTotaal</v>
      </c>
      <c r="B1700" s="159" t="s">
        <v>8</v>
      </c>
      <c r="C1700" s="166">
        <v>42339</v>
      </c>
      <c r="D1700" s="159" t="s">
        <v>15</v>
      </c>
      <c r="E1700" s="159" t="s">
        <v>29</v>
      </c>
      <c r="F1700" s="159" t="s">
        <v>53</v>
      </c>
      <c r="G1700" s="159" t="s">
        <v>8</v>
      </c>
      <c r="H1700" s="159" t="s">
        <v>8</v>
      </c>
      <c r="I1700" s="181">
        <v>95</v>
      </c>
      <c r="J1700" s="15"/>
    </row>
    <row r="1701" spans="1:10" x14ac:dyDescent="0.25">
      <c r="A1701" s="65" t="str">
        <f t="shared" si="26"/>
        <v>Totaal42339G4 (exclusief Den Haag)Vrouw18 tot 23 jaarTotaalWerknemer of zelfstandige</v>
      </c>
      <c r="B1701" s="159" t="s">
        <v>8</v>
      </c>
      <c r="C1701" s="166">
        <v>42339</v>
      </c>
      <c r="D1701" s="159" t="s">
        <v>15</v>
      </c>
      <c r="E1701" s="159" t="s">
        <v>29</v>
      </c>
      <c r="F1701" s="159" t="s">
        <v>53</v>
      </c>
      <c r="G1701" s="159" t="s">
        <v>8</v>
      </c>
      <c r="H1701" s="159" t="s">
        <v>50</v>
      </c>
      <c r="I1701" s="181">
        <v>5</v>
      </c>
      <c r="J1701" s="15"/>
    </row>
    <row r="1702" spans="1:10" x14ac:dyDescent="0.25">
      <c r="A1702" s="65" t="str">
        <f t="shared" si="26"/>
        <v>Totaal42339G4 (exclusief Den Haag)Vrouw18 tot 23 jaarTotaalBijstandsuitkering</v>
      </c>
      <c r="B1702" s="159" t="s">
        <v>8</v>
      </c>
      <c r="C1702" s="166">
        <v>42339</v>
      </c>
      <c r="D1702" s="159" t="s">
        <v>15</v>
      </c>
      <c r="E1702" s="159" t="s">
        <v>29</v>
      </c>
      <c r="F1702" s="159" t="s">
        <v>53</v>
      </c>
      <c r="G1702" s="159" t="s">
        <v>8</v>
      </c>
      <c r="H1702" s="159" t="s">
        <v>51</v>
      </c>
      <c r="I1702" s="181">
        <v>80</v>
      </c>
      <c r="J1702" s="15"/>
    </row>
    <row r="1703" spans="1:10" x14ac:dyDescent="0.25">
      <c r="A1703" s="65" t="str">
        <f t="shared" si="26"/>
        <v>Totaal42339G4 (exclusief Den Haag)Vrouw18 tot 23 jaarTotaalGeen inkomen, schoolgaand of overig</v>
      </c>
      <c r="B1703" s="159" t="s">
        <v>8</v>
      </c>
      <c r="C1703" s="166">
        <v>42339</v>
      </c>
      <c r="D1703" s="159" t="s">
        <v>15</v>
      </c>
      <c r="E1703" s="159" t="s">
        <v>29</v>
      </c>
      <c r="F1703" s="159" t="s">
        <v>53</v>
      </c>
      <c r="G1703" s="159" t="s">
        <v>8</v>
      </c>
      <c r="H1703" s="159" t="s">
        <v>52</v>
      </c>
      <c r="I1703" s="181">
        <v>10</v>
      </c>
      <c r="J1703" s="15"/>
    </row>
    <row r="1704" spans="1:10" x14ac:dyDescent="0.25">
      <c r="A1704" s="65" t="str">
        <f t="shared" si="26"/>
        <v>Totaal42339G4 (exclusief Den Haag)Vrouw18 tot 23 jaarSyriëTotaal</v>
      </c>
      <c r="B1704" s="159" t="s">
        <v>8</v>
      </c>
      <c r="C1704" s="166">
        <v>42339</v>
      </c>
      <c r="D1704" s="159" t="s">
        <v>15</v>
      </c>
      <c r="E1704" s="159" t="s">
        <v>29</v>
      </c>
      <c r="F1704" s="159" t="s">
        <v>53</v>
      </c>
      <c r="G1704" s="159" t="s">
        <v>23</v>
      </c>
      <c r="H1704" s="159" t="s">
        <v>8</v>
      </c>
      <c r="I1704" s="181">
        <v>45</v>
      </c>
      <c r="J1704" s="15"/>
    </row>
    <row r="1705" spans="1:10" x14ac:dyDescent="0.25">
      <c r="A1705" s="65" t="str">
        <f t="shared" si="26"/>
        <v>Totaal42339G4 (exclusief Den Haag)Vrouw18 tot 23 jaarSyriëWerknemer of zelfstandige</v>
      </c>
      <c r="B1705" s="159" t="s">
        <v>8</v>
      </c>
      <c r="C1705" s="166">
        <v>42339</v>
      </c>
      <c r="D1705" s="159" t="s">
        <v>15</v>
      </c>
      <c r="E1705" s="159" t="s">
        <v>29</v>
      </c>
      <c r="F1705" s="159" t="s">
        <v>53</v>
      </c>
      <c r="G1705" s="159" t="s">
        <v>23</v>
      </c>
      <c r="H1705" s="159" t="s">
        <v>50</v>
      </c>
      <c r="I1705" s="181">
        <v>0</v>
      </c>
      <c r="J1705" s="15"/>
    </row>
    <row r="1706" spans="1:10" x14ac:dyDescent="0.25">
      <c r="A1706" s="65" t="str">
        <f t="shared" si="26"/>
        <v>Totaal42339G4 (exclusief Den Haag)Vrouw18 tot 23 jaarSyriëBijstandsuitkering</v>
      </c>
      <c r="B1706" s="159" t="s">
        <v>8</v>
      </c>
      <c r="C1706" s="166">
        <v>42339</v>
      </c>
      <c r="D1706" s="159" t="s">
        <v>15</v>
      </c>
      <c r="E1706" s="159" t="s">
        <v>29</v>
      </c>
      <c r="F1706" s="159" t="s">
        <v>53</v>
      </c>
      <c r="G1706" s="159" t="s">
        <v>23</v>
      </c>
      <c r="H1706" s="159" t="s">
        <v>51</v>
      </c>
      <c r="I1706" s="181">
        <v>45</v>
      </c>
      <c r="J1706" s="15"/>
    </row>
    <row r="1707" spans="1:10" x14ac:dyDescent="0.25">
      <c r="A1707" s="65" t="str">
        <f t="shared" si="26"/>
        <v>Totaal42339G4 (exclusief Den Haag)Vrouw18 tot 23 jaarSyriëGeen inkomen, schoolgaand of overig</v>
      </c>
      <c r="B1707" s="159" t="s">
        <v>8</v>
      </c>
      <c r="C1707" s="166">
        <v>42339</v>
      </c>
      <c r="D1707" s="159" t="s">
        <v>15</v>
      </c>
      <c r="E1707" s="159" t="s">
        <v>29</v>
      </c>
      <c r="F1707" s="159" t="s">
        <v>53</v>
      </c>
      <c r="G1707" s="159" t="s">
        <v>23</v>
      </c>
      <c r="H1707" s="159" t="s">
        <v>52</v>
      </c>
      <c r="I1707" s="181">
        <v>0</v>
      </c>
      <c r="J1707" s="15"/>
    </row>
    <row r="1708" spans="1:10" x14ac:dyDescent="0.25">
      <c r="A1708" s="65" t="str">
        <f t="shared" si="26"/>
        <v>Totaal42339G4 (exclusief Den Haag)Vrouw18 tot 23 jaarEritreaTotaal</v>
      </c>
      <c r="B1708" s="159" t="s">
        <v>8</v>
      </c>
      <c r="C1708" s="166">
        <v>42339</v>
      </c>
      <c r="D1708" s="159" t="s">
        <v>15</v>
      </c>
      <c r="E1708" s="159" t="s">
        <v>29</v>
      </c>
      <c r="F1708" s="159" t="s">
        <v>53</v>
      </c>
      <c r="G1708" s="159" t="s">
        <v>24</v>
      </c>
      <c r="H1708" s="159" t="s">
        <v>8</v>
      </c>
      <c r="I1708" s="181">
        <v>20</v>
      </c>
      <c r="J1708" s="15"/>
    </row>
    <row r="1709" spans="1:10" x14ac:dyDescent="0.25">
      <c r="A1709" s="65" t="str">
        <f t="shared" si="26"/>
        <v>Totaal42339G4 (exclusief Den Haag)Vrouw18 tot 23 jaarEritreaWerknemer of zelfstandige</v>
      </c>
      <c r="B1709" s="159" t="s">
        <v>8</v>
      </c>
      <c r="C1709" s="166">
        <v>42339</v>
      </c>
      <c r="D1709" s="159" t="s">
        <v>15</v>
      </c>
      <c r="E1709" s="159" t="s">
        <v>29</v>
      </c>
      <c r="F1709" s="159" t="s">
        <v>53</v>
      </c>
      <c r="G1709" s="159" t="s">
        <v>24</v>
      </c>
      <c r="H1709" s="159" t="s">
        <v>50</v>
      </c>
      <c r="I1709" s="181">
        <v>0</v>
      </c>
      <c r="J1709" s="15"/>
    </row>
    <row r="1710" spans="1:10" x14ac:dyDescent="0.25">
      <c r="A1710" s="65" t="str">
        <f t="shared" si="26"/>
        <v>Totaal42339G4 (exclusief Den Haag)Vrouw18 tot 23 jaarEritreaBijstandsuitkering</v>
      </c>
      <c r="B1710" s="159" t="s">
        <v>8</v>
      </c>
      <c r="C1710" s="166">
        <v>42339</v>
      </c>
      <c r="D1710" s="159" t="s">
        <v>15</v>
      </c>
      <c r="E1710" s="159" t="s">
        <v>29</v>
      </c>
      <c r="F1710" s="159" t="s">
        <v>53</v>
      </c>
      <c r="G1710" s="159" t="s">
        <v>24</v>
      </c>
      <c r="H1710" s="159" t="s">
        <v>51</v>
      </c>
      <c r="I1710" s="181">
        <v>20</v>
      </c>
      <c r="J1710" s="15"/>
    </row>
    <row r="1711" spans="1:10" x14ac:dyDescent="0.25">
      <c r="A1711" s="65" t="str">
        <f t="shared" si="26"/>
        <v>Totaal42339G4 (exclusief Den Haag)Vrouw18 tot 23 jaarEritreaGeen inkomen, schoolgaand of overig</v>
      </c>
      <c r="B1711" s="159" t="s">
        <v>8</v>
      </c>
      <c r="C1711" s="166">
        <v>42339</v>
      </c>
      <c r="D1711" s="159" t="s">
        <v>15</v>
      </c>
      <c r="E1711" s="159" t="s">
        <v>29</v>
      </c>
      <c r="F1711" s="159" t="s">
        <v>53</v>
      </c>
      <c r="G1711" s="159" t="s">
        <v>24</v>
      </c>
      <c r="H1711" s="159" t="s">
        <v>52</v>
      </c>
      <c r="I1711" s="181">
        <v>0</v>
      </c>
      <c r="J1711" s="15"/>
    </row>
    <row r="1712" spans="1:10" x14ac:dyDescent="0.25">
      <c r="A1712" s="65" t="str">
        <f t="shared" si="26"/>
        <v>Totaal42339G4 (exclusief Den Haag)Vrouw18 tot 23 jaarOverigTotaal</v>
      </c>
      <c r="B1712" s="159" t="s">
        <v>8</v>
      </c>
      <c r="C1712" s="166">
        <v>42339</v>
      </c>
      <c r="D1712" s="159" t="s">
        <v>15</v>
      </c>
      <c r="E1712" s="159" t="s">
        <v>29</v>
      </c>
      <c r="F1712" s="159" t="s">
        <v>53</v>
      </c>
      <c r="G1712" s="159" t="s">
        <v>25</v>
      </c>
      <c r="H1712" s="159" t="s">
        <v>8</v>
      </c>
      <c r="I1712" s="181">
        <v>30</v>
      </c>
      <c r="J1712" s="15"/>
    </row>
    <row r="1713" spans="1:10" x14ac:dyDescent="0.25">
      <c r="A1713" s="65" t="str">
        <f t="shared" si="26"/>
        <v>Totaal42339G4 (exclusief Den Haag)Vrouw18 tot 23 jaarOverigWerknemer of zelfstandige</v>
      </c>
      <c r="B1713" s="159" t="s">
        <v>8</v>
      </c>
      <c r="C1713" s="166">
        <v>42339</v>
      </c>
      <c r="D1713" s="159" t="s">
        <v>15</v>
      </c>
      <c r="E1713" s="159" t="s">
        <v>29</v>
      </c>
      <c r="F1713" s="159" t="s">
        <v>53</v>
      </c>
      <c r="G1713" s="159" t="s">
        <v>25</v>
      </c>
      <c r="H1713" s="159" t="s">
        <v>50</v>
      </c>
      <c r="I1713" s="181">
        <v>5</v>
      </c>
      <c r="J1713" s="15"/>
    </row>
    <row r="1714" spans="1:10" x14ac:dyDescent="0.25">
      <c r="A1714" s="65" t="str">
        <f t="shared" si="26"/>
        <v>Totaal42339G4 (exclusief Den Haag)Vrouw18 tot 23 jaarOverigBijstandsuitkering</v>
      </c>
      <c r="B1714" s="159" t="s">
        <v>8</v>
      </c>
      <c r="C1714" s="166">
        <v>42339</v>
      </c>
      <c r="D1714" s="159" t="s">
        <v>15</v>
      </c>
      <c r="E1714" s="159" t="s">
        <v>29</v>
      </c>
      <c r="F1714" s="159" t="s">
        <v>53</v>
      </c>
      <c r="G1714" s="159" t="s">
        <v>25</v>
      </c>
      <c r="H1714" s="159" t="s">
        <v>51</v>
      </c>
      <c r="I1714" s="181">
        <v>20</v>
      </c>
      <c r="J1714" s="15"/>
    </row>
    <row r="1715" spans="1:10" x14ac:dyDescent="0.25">
      <c r="A1715" s="65" t="str">
        <f t="shared" si="26"/>
        <v>Totaal42339G4 (exclusief Den Haag)Vrouw18 tot 23 jaarOverigGeen inkomen, schoolgaand of overig</v>
      </c>
      <c r="B1715" s="159" t="s">
        <v>8</v>
      </c>
      <c r="C1715" s="166">
        <v>42339</v>
      </c>
      <c r="D1715" s="159" t="s">
        <v>15</v>
      </c>
      <c r="E1715" s="159" t="s">
        <v>29</v>
      </c>
      <c r="F1715" s="159" t="s">
        <v>53</v>
      </c>
      <c r="G1715" s="159" t="s">
        <v>25</v>
      </c>
      <c r="H1715" s="159" t="s">
        <v>52</v>
      </c>
      <c r="I1715" s="181">
        <v>10</v>
      </c>
      <c r="J1715" s="15"/>
    </row>
    <row r="1716" spans="1:10" x14ac:dyDescent="0.25">
      <c r="A1716" s="65" t="str">
        <f t="shared" si="26"/>
        <v>Totaal42339G4 (exclusief Den Haag)Vrouw23 tot 65 jaarTotaalTotaal</v>
      </c>
      <c r="B1716" s="159" t="s">
        <v>8</v>
      </c>
      <c r="C1716" s="166">
        <v>42339</v>
      </c>
      <c r="D1716" s="159" t="s">
        <v>15</v>
      </c>
      <c r="E1716" s="159" t="s">
        <v>29</v>
      </c>
      <c r="F1716" s="159" t="s">
        <v>54</v>
      </c>
      <c r="G1716" s="159" t="s">
        <v>8</v>
      </c>
      <c r="H1716" s="159" t="s">
        <v>8</v>
      </c>
      <c r="I1716" s="181">
        <v>515</v>
      </c>
      <c r="J1716" s="15"/>
    </row>
    <row r="1717" spans="1:10" x14ac:dyDescent="0.25">
      <c r="A1717" s="65" t="str">
        <f t="shared" si="26"/>
        <v>Totaal42339G4 (exclusief Den Haag)Vrouw23 tot 65 jaarTotaalWerknemer of zelfstandige</v>
      </c>
      <c r="B1717" s="159" t="s">
        <v>8</v>
      </c>
      <c r="C1717" s="166">
        <v>42339</v>
      </c>
      <c r="D1717" s="159" t="s">
        <v>15</v>
      </c>
      <c r="E1717" s="159" t="s">
        <v>29</v>
      </c>
      <c r="F1717" s="159" t="s">
        <v>54</v>
      </c>
      <c r="G1717" s="159" t="s">
        <v>8</v>
      </c>
      <c r="H1717" s="159" t="s">
        <v>50</v>
      </c>
      <c r="I1717" s="181">
        <v>5</v>
      </c>
      <c r="J1717" s="15"/>
    </row>
    <row r="1718" spans="1:10" x14ac:dyDescent="0.25">
      <c r="A1718" s="65" t="str">
        <f t="shared" si="26"/>
        <v>Totaal42339G4 (exclusief Den Haag)Vrouw23 tot 65 jaarTotaalBijstandsuitkering</v>
      </c>
      <c r="B1718" s="159" t="s">
        <v>8</v>
      </c>
      <c r="C1718" s="166">
        <v>42339</v>
      </c>
      <c r="D1718" s="159" t="s">
        <v>15</v>
      </c>
      <c r="E1718" s="159" t="s">
        <v>29</v>
      </c>
      <c r="F1718" s="159" t="s">
        <v>54</v>
      </c>
      <c r="G1718" s="159" t="s">
        <v>8</v>
      </c>
      <c r="H1718" s="159" t="s">
        <v>51</v>
      </c>
      <c r="I1718" s="181">
        <v>490</v>
      </c>
      <c r="J1718" s="15"/>
    </row>
    <row r="1719" spans="1:10" x14ac:dyDescent="0.25">
      <c r="A1719" s="65" t="str">
        <f t="shared" si="26"/>
        <v>Totaal42339G4 (exclusief Den Haag)Vrouw23 tot 65 jaarTotaalGeen inkomen, schoolgaand of overig</v>
      </c>
      <c r="B1719" s="159" t="s">
        <v>8</v>
      </c>
      <c r="C1719" s="166">
        <v>42339</v>
      </c>
      <c r="D1719" s="159" t="s">
        <v>15</v>
      </c>
      <c r="E1719" s="159" t="s">
        <v>29</v>
      </c>
      <c r="F1719" s="159" t="s">
        <v>54</v>
      </c>
      <c r="G1719" s="159" t="s">
        <v>8</v>
      </c>
      <c r="H1719" s="159" t="s">
        <v>52</v>
      </c>
      <c r="I1719" s="181">
        <v>20</v>
      </c>
      <c r="J1719" s="15"/>
    </row>
    <row r="1720" spans="1:10" x14ac:dyDescent="0.25">
      <c r="A1720" s="65" t="str">
        <f t="shared" si="26"/>
        <v>Totaal42339G4 (exclusief Den Haag)Vrouw23 tot 65 jaarSyriëTotaal</v>
      </c>
      <c r="B1720" s="159" t="s">
        <v>8</v>
      </c>
      <c r="C1720" s="166">
        <v>42339</v>
      </c>
      <c r="D1720" s="159" t="s">
        <v>15</v>
      </c>
      <c r="E1720" s="159" t="s">
        <v>29</v>
      </c>
      <c r="F1720" s="159" t="s">
        <v>54</v>
      </c>
      <c r="G1720" s="159" t="s">
        <v>23</v>
      </c>
      <c r="H1720" s="159" t="s">
        <v>8</v>
      </c>
      <c r="I1720" s="181">
        <v>240</v>
      </c>
      <c r="J1720" s="15"/>
    </row>
    <row r="1721" spans="1:10" x14ac:dyDescent="0.25">
      <c r="A1721" s="65" t="str">
        <f t="shared" si="26"/>
        <v>Totaal42339G4 (exclusief Den Haag)Vrouw23 tot 65 jaarSyriëWerknemer of zelfstandige</v>
      </c>
      <c r="B1721" s="159" t="s">
        <v>8</v>
      </c>
      <c r="C1721" s="166">
        <v>42339</v>
      </c>
      <c r="D1721" s="159" t="s">
        <v>15</v>
      </c>
      <c r="E1721" s="159" t="s">
        <v>29</v>
      </c>
      <c r="F1721" s="159" t="s">
        <v>54</v>
      </c>
      <c r="G1721" s="159" t="s">
        <v>23</v>
      </c>
      <c r="H1721" s="159" t="s">
        <v>50</v>
      </c>
      <c r="I1721" s="181">
        <v>0</v>
      </c>
      <c r="J1721" s="15"/>
    </row>
    <row r="1722" spans="1:10" x14ac:dyDescent="0.25">
      <c r="A1722" s="65" t="str">
        <f t="shared" si="26"/>
        <v>Totaal42339G4 (exclusief Den Haag)Vrouw23 tot 65 jaarSyriëBijstandsuitkering</v>
      </c>
      <c r="B1722" s="159" t="s">
        <v>8</v>
      </c>
      <c r="C1722" s="166">
        <v>42339</v>
      </c>
      <c r="D1722" s="159" t="s">
        <v>15</v>
      </c>
      <c r="E1722" s="159" t="s">
        <v>29</v>
      </c>
      <c r="F1722" s="159" t="s">
        <v>54</v>
      </c>
      <c r="G1722" s="159" t="s">
        <v>23</v>
      </c>
      <c r="H1722" s="159" t="s">
        <v>51</v>
      </c>
      <c r="I1722" s="181">
        <v>235</v>
      </c>
      <c r="J1722" s="15"/>
    </row>
    <row r="1723" spans="1:10" x14ac:dyDescent="0.25">
      <c r="A1723" s="65" t="str">
        <f t="shared" si="26"/>
        <v>Totaal42339G4 (exclusief Den Haag)Vrouw23 tot 65 jaarSyriëGeen inkomen, schoolgaand of overig</v>
      </c>
      <c r="B1723" s="159" t="s">
        <v>8</v>
      </c>
      <c r="C1723" s="166">
        <v>42339</v>
      </c>
      <c r="D1723" s="159" t="s">
        <v>15</v>
      </c>
      <c r="E1723" s="159" t="s">
        <v>29</v>
      </c>
      <c r="F1723" s="159" t="s">
        <v>54</v>
      </c>
      <c r="G1723" s="159" t="s">
        <v>23</v>
      </c>
      <c r="H1723" s="159" t="s">
        <v>52</v>
      </c>
      <c r="I1723" s="181">
        <v>5</v>
      </c>
      <c r="J1723" s="15"/>
    </row>
    <row r="1724" spans="1:10" x14ac:dyDescent="0.25">
      <c r="A1724" s="65" t="str">
        <f t="shared" si="26"/>
        <v>Totaal42339G4 (exclusief Den Haag)Vrouw23 tot 65 jaarEritreaTotaal</v>
      </c>
      <c r="B1724" s="159" t="s">
        <v>8</v>
      </c>
      <c r="C1724" s="166">
        <v>42339</v>
      </c>
      <c r="D1724" s="159" t="s">
        <v>15</v>
      </c>
      <c r="E1724" s="159" t="s">
        <v>29</v>
      </c>
      <c r="F1724" s="159" t="s">
        <v>54</v>
      </c>
      <c r="G1724" s="159" t="s">
        <v>24</v>
      </c>
      <c r="H1724" s="159" t="s">
        <v>8</v>
      </c>
      <c r="I1724" s="181">
        <v>80</v>
      </c>
      <c r="J1724" s="15"/>
    </row>
    <row r="1725" spans="1:10" x14ac:dyDescent="0.25">
      <c r="A1725" s="65" t="str">
        <f t="shared" si="26"/>
        <v>Totaal42339G4 (exclusief Den Haag)Vrouw23 tot 65 jaarEritreaWerknemer of zelfstandige</v>
      </c>
      <c r="B1725" s="159" t="s">
        <v>8</v>
      </c>
      <c r="C1725" s="166">
        <v>42339</v>
      </c>
      <c r="D1725" s="159" t="s">
        <v>15</v>
      </c>
      <c r="E1725" s="159" t="s">
        <v>29</v>
      </c>
      <c r="F1725" s="159" t="s">
        <v>54</v>
      </c>
      <c r="G1725" s="159" t="s">
        <v>24</v>
      </c>
      <c r="H1725" s="159" t="s">
        <v>50</v>
      </c>
      <c r="I1725" s="181">
        <v>0</v>
      </c>
      <c r="J1725" s="15"/>
    </row>
    <row r="1726" spans="1:10" x14ac:dyDescent="0.25">
      <c r="A1726" s="65" t="str">
        <f t="shared" si="26"/>
        <v>Totaal42339G4 (exclusief Den Haag)Vrouw23 tot 65 jaarEritreaBijstandsuitkering</v>
      </c>
      <c r="B1726" s="159" t="s">
        <v>8</v>
      </c>
      <c r="C1726" s="166">
        <v>42339</v>
      </c>
      <c r="D1726" s="159" t="s">
        <v>15</v>
      </c>
      <c r="E1726" s="159" t="s">
        <v>29</v>
      </c>
      <c r="F1726" s="159" t="s">
        <v>54</v>
      </c>
      <c r="G1726" s="159" t="s">
        <v>24</v>
      </c>
      <c r="H1726" s="159" t="s">
        <v>51</v>
      </c>
      <c r="I1726" s="181">
        <v>80</v>
      </c>
      <c r="J1726" s="15"/>
    </row>
    <row r="1727" spans="1:10" x14ac:dyDescent="0.25">
      <c r="A1727" s="65" t="str">
        <f t="shared" si="26"/>
        <v>Totaal42339G4 (exclusief Den Haag)Vrouw23 tot 65 jaarEritreaGeen inkomen, schoolgaand of overig</v>
      </c>
      <c r="B1727" s="159" t="s">
        <v>8</v>
      </c>
      <c r="C1727" s="166">
        <v>42339</v>
      </c>
      <c r="D1727" s="159" t="s">
        <v>15</v>
      </c>
      <c r="E1727" s="159" t="s">
        <v>29</v>
      </c>
      <c r="F1727" s="159" t="s">
        <v>54</v>
      </c>
      <c r="G1727" s="159" t="s">
        <v>24</v>
      </c>
      <c r="H1727" s="159" t="s">
        <v>52</v>
      </c>
      <c r="I1727" s="181">
        <v>0</v>
      </c>
      <c r="J1727" s="15"/>
    </row>
    <row r="1728" spans="1:10" x14ac:dyDescent="0.25">
      <c r="A1728" s="65" t="str">
        <f t="shared" si="26"/>
        <v>Totaal42339G4 (exclusief Den Haag)Vrouw23 tot 65 jaarOverigTotaal</v>
      </c>
      <c r="B1728" s="159" t="s">
        <v>8</v>
      </c>
      <c r="C1728" s="166">
        <v>42339</v>
      </c>
      <c r="D1728" s="159" t="s">
        <v>15</v>
      </c>
      <c r="E1728" s="159" t="s">
        <v>29</v>
      </c>
      <c r="F1728" s="159" t="s">
        <v>54</v>
      </c>
      <c r="G1728" s="159" t="s">
        <v>25</v>
      </c>
      <c r="H1728" s="159" t="s">
        <v>8</v>
      </c>
      <c r="I1728" s="181">
        <v>195</v>
      </c>
      <c r="J1728" s="15"/>
    </row>
    <row r="1729" spans="1:10" x14ac:dyDescent="0.25">
      <c r="A1729" s="65" t="str">
        <f t="shared" si="26"/>
        <v>Totaal42339G4 (exclusief Den Haag)Vrouw23 tot 65 jaarOverigWerknemer of zelfstandige</v>
      </c>
      <c r="B1729" s="159" t="s">
        <v>8</v>
      </c>
      <c r="C1729" s="166">
        <v>42339</v>
      </c>
      <c r="D1729" s="159" t="s">
        <v>15</v>
      </c>
      <c r="E1729" s="159" t="s">
        <v>29</v>
      </c>
      <c r="F1729" s="159" t="s">
        <v>54</v>
      </c>
      <c r="G1729" s="159" t="s">
        <v>25</v>
      </c>
      <c r="H1729" s="159" t="s">
        <v>50</v>
      </c>
      <c r="I1729" s="181">
        <v>5</v>
      </c>
      <c r="J1729" s="15"/>
    </row>
    <row r="1730" spans="1:10" x14ac:dyDescent="0.25">
      <c r="A1730" s="65" t="str">
        <f t="shared" si="26"/>
        <v>Totaal42339G4 (exclusief Den Haag)Vrouw23 tot 65 jaarOverigBijstandsuitkering</v>
      </c>
      <c r="B1730" s="159" t="s">
        <v>8</v>
      </c>
      <c r="C1730" s="166">
        <v>42339</v>
      </c>
      <c r="D1730" s="159" t="s">
        <v>15</v>
      </c>
      <c r="E1730" s="159" t="s">
        <v>29</v>
      </c>
      <c r="F1730" s="159" t="s">
        <v>54</v>
      </c>
      <c r="G1730" s="159" t="s">
        <v>25</v>
      </c>
      <c r="H1730" s="159" t="s">
        <v>51</v>
      </c>
      <c r="I1730" s="181">
        <v>180</v>
      </c>
      <c r="J1730" s="15"/>
    </row>
    <row r="1731" spans="1:10" x14ac:dyDescent="0.25">
      <c r="A1731" s="65" t="str">
        <f t="shared" si="26"/>
        <v>Totaal42339G4 (exclusief Den Haag)Vrouw23 tot 65 jaarOverigGeen inkomen, schoolgaand of overig</v>
      </c>
      <c r="B1731" s="159" t="s">
        <v>8</v>
      </c>
      <c r="C1731" s="166">
        <v>42339</v>
      </c>
      <c r="D1731" s="159" t="s">
        <v>15</v>
      </c>
      <c r="E1731" s="159" t="s">
        <v>29</v>
      </c>
      <c r="F1731" s="159" t="s">
        <v>54</v>
      </c>
      <c r="G1731" s="159" t="s">
        <v>25</v>
      </c>
      <c r="H1731" s="159" t="s">
        <v>52</v>
      </c>
      <c r="I1731" s="181">
        <v>15</v>
      </c>
      <c r="J1731" s="15"/>
    </row>
    <row r="1732" spans="1:10" x14ac:dyDescent="0.25">
      <c r="A1732" s="65" t="str">
        <f t="shared" si="26"/>
        <v>Totaal42705Den HaagTotaalTotaalTotaalTotaal</v>
      </c>
      <c r="B1732" s="159" t="s">
        <v>8</v>
      </c>
      <c r="C1732" s="166">
        <v>42705</v>
      </c>
      <c r="D1732" s="159" t="s">
        <v>7</v>
      </c>
      <c r="E1732" s="159" t="s">
        <v>8</v>
      </c>
      <c r="F1732" s="159" t="s">
        <v>8</v>
      </c>
      <c r="G1732" s="159" t="s">
        <v>8</v>
      </c>
      <c r="H1732" s="159" t="s">
        <v>8</v>
      </c>
      <c r="I1732" s="181">
        <v>1455</v>
      </c>
      <c r="J1732" s="15"/>
    </row>
    <row r="1733" spans="1:10" x14ac:dyDescent="0.25">
      <c r="A1733" s="65" t="str">
        <f t="shared" ref="A1733:A1796" si="27">B1733&amp;C1733&amp;D1733&amp;E1733&amp;F1733&amp;G1733&amp;H1733</f>
        <v>Totaal42705Den HaagTotaalTotaalTotaalWerknemer of zelfstandige</v>
      </c>
      <c r="B1733" s="159" t="s">
        <v>8</v>
      </c>
      <c r="C1733" s="166">
        <v>42705</v>
      </c>
      <c r="D1733" s="159" t="s">
        <v>7</v>
      </c>
      <c r="E1733" s="159" t="s">
        <v>8</v>
      </c>
      <c r="F1733" s="159" t="s">
        <v>8</v>
      </c>
      <c r="G1733" s="159" t="s">
        <v>8</v>
      </c>
      <c r="H1733" s="159" t="s">
        <v>50</v>
      </c>
      <c r="I1733" s="181">
        <v>30</v>
      </c>
      <c r="J1733" s="15"/>
    </row>
    <row r="1734" spans="1:10" x14ac:dyDescent="0.25">
      <c r="A1734" s="65" t="str">
        <f t="shared" si="27"/>
        <v>Totaal42705Den HaagTotaalTotaalTotaalBijstandsuitkering</v>
      </c>
      <c r="B1734" s="159" t="s">
        <v>8</v>
      </c>
      <c r="C1734" s="166">
        <v>42705</v>
      </c>
      <c r="D1734" s="159" t="s">
        <v>7</v>
      </c>
      <c r="E1734" s="159" t="s">
        <v>8</v>
      </c>
      <c r="F1734" s="159" t="s">
        <v>8</v>
      </c>
      <c r="G1734" s="159" t="s">
        <v>8</v>
      </c>
      <c r="H1734" s="159" t="s">
        <v>51</v>
      </c>
      <c r="I1734" s="181">
        <v>1360</v>
      </c>
      <c r="J1734" s="15"/>
    </row>
    <row r="1735" spans="1:10" x14ac:dyDescent="0.25">
      <c r="A1735" s="65" t="str">
        <f t="shared" si="27"/>
        <v>Totaal42705Den HaagTotaalTotaalTotaalGeen inkomen, schoolgaand of overig</v>
      </c>
      <c r="B1735" s="159" t="s">
        <v>8</v>
      </c>
      <c r="C1735" s="166">
        <v>42705</v>
      </c>
      <c r="D1735" s="159" t="s">
        <v>7</v>
      </c>
      <c r="E1735" s="159" t="s">
        <v>8</v>
      </c>
      <c r="F1735" s="159" t="s">
        <v>8</v>
      </c>
      <c r="G1735" s="159" t="s">
        <v>8</v>
      </c>
      <c r="H1735" s="159" t="s">
        <v>52</v>
      </c>
      <c r="I1735" s="181">
        <v>65</v>
      </c>
      <c r="J1735" s="15"/>
    </row>
    <row r="1736" spans="1:10" x14ac:dyDescent="0.25">
      <c r="A1736" s="65" t="str">
        <f t="shared" si="27"/>
        <v>Totaal42705Den HaagTotaalTotaalSyriëTotaal</v>
      </c>
      <c r="B1736" s="159" t="s">
        <v>8</v>
      </c>
      <c r="C1736" s="166">
        <v>42705</v>
      </c>
      <c r="D1736" s="159" t="s">
        <v>7</v>
      </c>
      <c r="E1736" s="159" t="s">
        <v>8</v>
      </c>
      <c r="F1736" s="159" t="s">
        <v>8</v>
      </c>
      <c r="G1736" s="159" t="s">
        <v>23</v>
      </c>
      <c r="H1736" s="159" t="s">
        <v>8</v>
      </c>
      <c r="I1736" s="181">
        <v>615</v>
      </c>
      <c r="J1736" s="15"/>
    </row>
    <row r="1737" spans="1:10" x14ac:dyDescent="0.25">
      <c r="A1737" s="65" t="str">
        <f t="shared" si="27"/>
        <v>Totaal42705Den HaagTotaalTotaalSyriëWerknemer of zelfstandige</v>
      </c>
      <c r="B1737" s="159" t="s">
        <v>8</v>
      </c>
      <c r="C1737" s="166">
        <v>42705</v>
      </c>
      <c r="D1737" s="159" t="s">
        <v>7</v>
      </c>
      <c r="E1737" s="159" t="s">
        <v>8</v>
      </c>
      <c r="F1737" s="159" t="s">
        <v>8</v>
      </c>
      <c r="G1737" s="159" t="s">
        <v>23</v>
      </c>
      <c r="H1737" s="159" t="s">
        <v>50</v>
      </c>
      <c r="I1737" s="181">
        <v>15</v>
      </c>
      <c r="J1737" s="15"/>
    </row>
    <row r="1738" spans="1:10" x14ac:dyDescent="0.25">
      <c r="A1738" s="65" t="str">
        <f t="shared" si="27"/>
        <v>Totaal42705Den HaagTotaalTotaalSyriëBijstandsuitkering</v>
      </c>
      <c r="B1738" s="159" t="s">
        <v>8</v>
      </c>
      <c r="C1738" s="166">
        <v>42705</v>
      </c>
      <c r="D1738" s="159" t="s">
        <v>7</v>
      </c>
      <c r="E1738" s="159" t="s">
        <v>8</v>
      </c>
      <c r="F1738" s="159" t="s">
        <v>8</v>
      </c>
      <c r="G1738" s="159" t="s">
        <v>23</v>
      </c>
      <c r="H1738" s="159" t="s">
        <v>51</v>
      </c>
      <c r="I1738" s="181">
        <v>575</v>
      </c>
      <c r="J1738" s="15"/>
    </row>
    <row r="1739" spans="1:10" x14ac:dyDescent="0.25">
      <c r="A1739" s="65" t="str">
        <f t="shared" si="27"/>
        <v>Totaal42705Den HaagTotaalTotaalSyriëGeen inkomen, schoolgaand of overig</v>
      </c>
      <c r="B1739" s="159" t="s">
        <v>8</v>
      </c>
      <c r="C1739" s="166">
        <v>42705</v>
      </c>
      <c r="D1739" s="159" t="s">
        <v>7</v>
      </c>
      <c r="E1739" s="159" t="s">
        <v>8</v>
      </c>
      <c r="F1739" s="159" t="s">
        <v>8</v>
      </c>
      <c r="G1739" s="159" t="s">
        <v>23</v>
      </c>
      <c r="H1739" s="159" t="s">
        <v>52</v>
      </c>
      <c r="I1739" s="181">
        <v>25</v>
      </c>
      <c r="J1739" s="15"/>
    </row>
    <row r="1740" spans="1:10" x14ac:dyDescent="0.25">
      <c r="A1740" s="65" t="str">
        <f t="shared" si="27"/>
        <v>Totaal42705Den HaagTotaalTotaalEritreaTotaal</v>
      </c>
      <c r="B1740" s="159" t="s">
        <v>8</v>
      </c>
      <c r="C1740" s="166">
        <v>42705</v>
      </c>
      <c r="D1740" s="159" t="s">
        <v>7</v>
      </c>
      <c r="E1740" s="159" t="s">
        <v>8</v>
      </c>
      <c r="F1740" s="159" t="s">
        <v>8</v>
      </c>
      <c r="G1740" s="159" t="s">
        <v>24</v>
      </c>
      <c r="H1740" s="159" t="s">
        <v>8</v>
      </c>
      <c r="I1740" s="181">
        <v>565</v>
      </c>
      <c r="J1740" s="15"/>
    </row>
    <row r="1741" spans="1:10" x14ac:dyDescent="0.25">
      <c r="A1741" s="65" t="str">
        <f t="shared" si="27"/>
        <v>Totaal42705Den HaagTotaalTotaalEritreaWerknemer of zelfstandige</v>
      </c>
      <c r="B1741" s="159" t="s">
        <v>8</v>
      </c>
      <c r="C1741" s="166">
        <v>42705</v>
      </c>
      <c r="D1741" s="159" t="s">
        <v>7</v>
      </c>
      <c r="E1741" s="159" t="s">
        <v>8</v>
      </c>
      <c r="F1741" s="159" t="s">
        <v>8</v>
      </c>
      <c r="G1741" s="159" t="s">
        <v>24</v>
      </c>
      <c r="H1741" s="159" t="s">
        <v>50</v>
      </c>
      <c r="I1741" s="181">
        <v>0</v>
      </c>
      <c r="J1741" s="15"/>
    </row>
    <row r="1742" spans="1:10" x14ac:dyDescent="0.25">
      <c r="A1742" s="65" t="str">
        <f t="shared" si="27"/>
        <v>Totaal42705Den HaagTotaalTotaalEritreaBijstandsuitkering</v>
      </c>
      <c r="B1742" s="159" t="s">
        <v>8</v>
      </c>
      <c r="C1742" s="166">
        <v>42705</v>
      </c>
      <c r="D1742" s="159" t="s">
        <v>7</v>
      </c>
      <c r="E1742" s="159" t="s">
        <v>8</v>
      </c>
      <c r="F1742" s="159" t="s">
        <v>8</v>
      </c>
      <c r="G1742" s="159" t="s">
        <v>24</v>
      </c>
      <c r="H1742" s="159" t="s">
        <v>51</v>
      </c>
      <c r="I1742" s="181">
        <v>545</v>
      </c>
      <c r="J1742" s="15"/>
    </row>
    <row r="1743" spans="1:10" x14ac:dyDescent="0.25">
      <c r="A1743" s="65" t="str">
        <f t="shared" si="27"/>
        <v>Totaal42705Den HaagTotaalTotaalEritreaGeen inkomen, schoolgaand of overig</v>
      </c>
      <c r="B1743" s="159" t="s">
        <v>8</v>
      </c>
      <c r="C1743" s="166">
        <v>42705</v>
      </c>
      <c r="D1743" s="159" t="s">
        <v>7</v>
      </c>
      <c r="E1743" s="159" t="s">
        <v>8</v>
      </c>
      <c r="F1743" s="159" t="s">
        <v>8</v>
      </c>
      <c r="G1743" s="159" t="s">
        <v>24</v>
      </c>
      <c r="H1743" s="159" t="s">
        <v>52</v>
      </c>
      <c r="I1743" s="181">
        <v>15</v>
      </c>
      <c r="J1743" s="15"/>
    </row>
    <row r="1744" spans="1:10" x14ac:dyDescent="0.25">
      <c r="A1744" s="65" t="str">
        <f t="shared" si="27"/>
        <v>Totaal42705Den HaagTotaalTotaalOverigTotaal</v>
      </c>
      <c r="B1744" s="159" t="s">
        <v>8</v>
      </c>
      <c r="C1744" s="166">
        <v>42705</v>
      </c>
      <c r="D1744" s="159" t="s">
        <v>7</v>
      </c>
      <c r="E1744" s="159" t="s">
        <v>8</v>
      </c>
      <c r="F1744" s="159" t="s">
        <v>8</v>
      </c>
      <c r="G1744" s="159" t="s">
        <v>25</v>
      </c>
      <c r="H1744" s="159" t="s">
        <v>8</v>
      </c>
      <c r="I1744" s="181">
        <v>275</v>
      </c>
      <c r="J1744" s="15"/>
    </row>
    <row r="1745" spans="1:10" x14ac:dyDescent="0.25">
      <c r="A1745" s="65" t="str">
        <f t="shared" si="27"/>
        <v>Totaal42705Den HaagTotaalTotaalOverigWerknemer of zelfstandige</v>
      </c>
      <c r="B1745" s="159" t="s">
        <v>8</v>
      </c>
      <c r="C1745" s="166">
        <v>42705</v>
      </c>
      <c r="D1745" s="159" t="s">
        <v>7</v>
      </c>
      <c r="E1745" s="159" t="s">
        <v>8</v>
      </c>
      <c r="F1745" s="159" t="s">
        <v>8</v>
      </c>
      <c r="G1745" s="159" t="s">
        <v>25</v>
      </c>
      <c r="H1745" s="159" t="s">
        <v>50</v>
      </c>
      <c r="I1745" s="181">
        <v>15</v>
      </c>
      <c r="J1745" s="15"/>
    </row>
    <row r="1746" spans="1:10" x14ac:dyDescent="0.25">
      <c r="A1746" s="65" t="str">
        <f t="shared" si="27"/>
        <v>Totaal42705Den HaagTotaalTotaalOverigBijstandsuitkering</v>
      </c>
      <c r="B1746" s="159" t="s">
        <v>8</v>
      </c>
      <c r="C1746" s="166">
        <v>42705</v>
      </c>
      <c r="D1746" s="159" t="s">
        <v>7</v>
      </c>
      <c r="E1746" s="159" t="s">
        <v>8</v>
      </c>
      <c r="F1746" s="159" t="s">
        <v>8</v>
      </c>
      <c r="G1746" s="159" t="s">
        <v>25</v>
      </c>
      <c r="H1746" s="159" t="s">
        <v>51</v>
      </c>
      <c r="I1746" s="181">
        <v>240</v>
      </c>
      <c r="J1746" s="15"/>
    </row>
    <row r="1747" spans="1:10" x14ac:dyDescent="0.25">
      <c r="A1747" s="65" t="str">
        <f t="shared" si="27"/>
        <v>Totaal42705Den HaagTotaalTotaalOverigGeen inkomen, schoolgaand of overig</v>
      </c>
      <c r="B1747" s="159" t="s">
        <v>8</v>
      </c>
      <c r="C1747" s="166">
        <v>42705</v>
      </c>
      <c r="D1747" s="159" t="s">
        <v>7</v>
      </c>
      <c r="E1747" s="159" t="s">
        <v>8</v>
      </c>
      <c r="F1747" s="159" t="s">
        <v>8</v>
      </c>
      <c r="G1747" s="159" t="s">
        <v>25</v>
      </c>
      <c r="H1747" s="159" t="s">
        <v>52</v>
      </c>
      <c r="I1747" s="181">
        <v>25</v>
      </c>
      <c r="J1747" s="15"/>
    </row>
    <row r="1748" spans="1:10" x14ac:dyDescent="0.25">
      <c r="A1748" s="65" t="str">
        <f t="shared" si="27"/>
        <v>Totaal42705Den HaagTotaal18 tot 23 jaarTotaalTotaal</v>
      </c>
      <c r="B1748" s="159" t="s">
        <v>8</v>
      </c>
      <c r="C1748" s="166">
        <v>42705</v>
      </c>
      <c r="D1748" s="159" t="s">
        <v>7</v>
      </c>
      <c r="E1748" s="159" t="s">
        <v>8</v>
      </c>
      <c r="F1748" s="159" t="s">
        <v>53</v>
      </c>
      <c r="G1748" s="159" t="s">
        <v>8</v>
      </c>
      <c r="H1748" s="159" t="s">
        <v>8</v>
      </c>
      <c r="I1748" s="181">
        <v>275</v>
      </c>
      <c r="J1748" s="15"/>
    </row>
    <row r="1749" spans="1:10" x14ac:dyDescent="0.25">
      <c r="A1749" s="65" t="str">
        <f t="shared" si="27"/>
        <v>Totaal42705Den HaagTotaal18 tot 23 jaarTotaalWerknemer of zelfstandige</v>
      </c>
      <c r="B1749" s="159" t="s">
        <v>8</v>
      </c>
      <c r="C1749" s="166">
        <v>42705</v>
      </c>
      <c r="D1749" s="159" t="s">
        <v>7</v>
      </c>
      <c r="E1749" s="159" t="s">
        <v>8</v>
      </c>
      <c r="F1749" s="159" t="s">
        <v>53</v>
      </c>
      <c r="G1749" s="159" t="s">
        <v>8</v>
      </c>
      <c r="H1749" s="159" t="s">
        <v>50</v>
      </c>
      <c r="I1749" s="181">
        <v>5</v>
      </c>
      <c r="J1749" s="15"/>
    </row>
    <row r="1750" spans="1:10" x14ac:dyDescent="0.25">
      <c r="A1750" s="65" t="str">
        <f t="shared" si="27"/>
        <v>Totaal42705Den HaagTotaal18 tot 23 jaarTotaalBijstandsuitkering</v>
      </c>
      <c r="B1750" s="159" t="s">
        <v>8</v>
      </c>
      <c r="C1750" s="166">
        <v>42705</v>
      </c>
      <c r="D1750" s="159" t="s">
        <v>7</v>
      </c>
      <c r="E1750" s="159" t="s">
        <v>8</v>
      </c>
      <c r="F1750" s="159" t="s">
        <v>53</v>
      </c>
      <c r="G1750" s="159" t="s">
        <v>8</v>
      </c>
      <c r="H1750" s="159" t="s">
        <v>51</v>
      </c>
      <c r="I1750" s="181">
        <v>230</v>
      </c>
      <c r="J1750" s="15"/>
    </row>
    <row r="1751" spans="1:10" x14ac:dyDescent="0.25">
      <c r="A1751" s="65" t="str">
        <f t="shared" si="27"/>
        <v>Totaal42705Den HaagTotaal18 tot 23 jaarTotaalGeen inkomen, schoolgaand of overig</v>
      </c>
      <c r="B1751" s="159" t="s">
        <v>8</v>
      </c>
      <c r="C1751" s="166">
        <v>42705</v>
      </c>
      <c r="D1751" s="159" t="s">
        <v>7</v>
      </c>
      <c r="E1751" s="159" t="s">
        <v>8</v>
      </c>
      <c r="F1751" s="159" t="s">
        <v>53</v>
      </c>
      <c r="G1751" s="159" t="s">
        <v>8</v>
      </c>
      <c r="H1751" s="159" t="s">
        <v>52</v>
      </c>
      <c r="I1751" s="181">
        <v>40</v>
      </c>
      <c r="J1751" s="15"/>
    </row>
    <row r="1752" spans="1:10" x14ac:dyDescent="0.25">
      <c r="A1752" s="65" t="str">
        <f t="shared" si="27"/>
        <v>Totaal42705Den HaagTotaal18 tot 23 jaarSyriëTotaal</v>
      </c>
      <c r="B1752" s="159" t="s">
        <v>8</v>
      </c>
      <c r="C1752" s="166">
        <v>42705</v>
      </c>
      <c r="D1752" s="159" t="s">
        <v>7</v>
      </c>
      <c r="E1752" s="159" t="s">
        <v>8</v>
      </c>
      <c r="F1752" s="159" t="s">
        <v>53</v>
      </c>
      <c r="G1752" s="159" t="s">
        <v>23</v>
      </c>
      <c r="H1752" s="159" t="s">
        <v>8</v>
      </c>
      <c r="I1752" s="181">
        <v>90</v>
      </c>
      <c r="J1752" s="15"/>
    </row>
    <row r="1753" spans="1:10" x14ac:dyDescent="0.25">
      <c r="A1753" s="65" t="str">
        <f t="shared" si="27"/>
        <v>Totaal42705Den HaagTotaal18 tot 23 jaarSyriëWerknemer of zelfstandige</v>
      </c>
      <c r="B1753" s="159" t="s">
        <v>8</v>
      </c>
      <c r="C1753" s="166">
        <v>42705</v>
      </c>
      <c r="D1753" s="159" t="s">
        <v>7</v>
      </c>
      <c r="E1753" s="159" t="s">
        <v>8</v>
      </c>
      <c r="F1753" s="159" t="s">
        <v>53</v>
      </c>
      <c r="G1753" s="159" t="s">
        <v>23</v>
      </c>
      <c r="H1753" s="159" t="s">
        <v>50</v>
      </c>
      <c r="I1753" s="181">
        <v>5</v>
      </c>
      <c r="J1753" s="15"/>
    </row>
    <row r="1754" spans="1:10" x14ac:dyDescent="0.25">
      <c r="A1754" s="65" t="str">
        <f t="shared" si="27"/>
        <v>Totaal42705Den HaagTotaal18 tot 23 jaarSyriëBijstandsuitkering</v>
      </c>
      <c r="B1754" s="159" t="s">
        <v>8</v>
      </c>
      <c r="C1754" s="166">
        <v>42705</v>
      </c>
      <c r="D1754" s="159" t="s">
        <v>7</v>
      </c>
      <c r="E1754" s="159" t="s">
        <v>8</v>
      </c>
      <c r="F1754" s="159" t="s">
        <v>53</v>
      </c>
      <c r="G1754" s="159" t="s">
        <v>23</v>
      </c>
      <c r="H1754" s="159" t="s">
        <v>51</v>
      </c>
      <c r="I1754" s="181">
        <v>75</v>
      </c>
      <c r="J1754" s="15"/>
    </row>
    <row r="1755" spans="1:10" x14ac:dyDescent="0.25">
      <c r="A1755" s="65" t="str">
        <f t="shared" si="27"/>
        <v>Totaal42705Den HaagTotaal18 tot 23 jaarSyriëGeen inkomen, schoolgaand of overig</v>
      </c>
      <c r="B1755" s="159" t="s">
        <v>8</v>
      </c>
      <c r="C1755" s="166">
        <v>42705</v>
      </c>
      <c r="D1755" s="159" t="s">
        <v>7</v>
      </c>
      <c r="E1755" s="159" t="s">
        <v>8</v>
      </c>
      <c r="F1755" s="159" t="s">
        <v>53</v>
      </c>
      <c r="G1755" s="159" t="s">
        <v>23</v>
      </c>
      <c r="H1755" s="159" t="s">
        <v>52</v>
      </c>
      <c r="I1755" s="181">
        <v>15</v>
      </c>
      <c r="J1755" s="15"/>
    </row>
    <row r="1756" spans="1:10" x14ac:dyDescent="0.25">
      <c r="A1756" s="65" t="str">
        <f t="shared" si="27"/>
        <v>Totaal42705Den HaagTotaal18 tot 23 jaarEritreaTotaal</v>
      </c>
      <c r="B1756" s="159" t="s">
        <v>8</v>
      </c>
      <c r="C1756" s="166">
        <v>42705</v>
      </c>
      <c r="D1756" s="159" t="s">
        <v>7</v>
      </c>
      <c r="E1756" s="159" t="s">
        <v>8</v>
      </c>
      <c r="F1756" s="159" t="s">
        <v>53</v>
      </c>
      <c r="G1756" s="159" t="s">
        <v>24</v>
      </c>
      <c r="H1756" s="159" t="s">
        <v>8</v>
      </c>
      <c r="I1756" s="181">
        <v>140</v>
      </c>
      <c r="J1756" s="15"/>
    </row>
    <row r="1757" spans="1:10" x14ac:dyDescent="0.25">
      <c r="A1757" s="65" t="str">
        <f t="shared" si="27"/>
        <v>Totaal42705Den HaagTotaal18 tot 23 jaarEritreaWerknemer of zelfstandige</v>
      </c>
      <c r="B1757" s="159" t="s">
        <v>8</v>
      </c>
      <c r="C1757" s="166">
        <v>42705</v>
      </c>
      <c r="D1757" s="159" t="s">
        <v>7</v>
      </c>
      <c r="E1757" s="159" t="s">
        <v>8</v>
      </c>
      <c r="F1757" s="159" t="s">
        <v>53</v>
      </c>
      <c r="G1757" s="159" t="s">
        <v>24</v>
      </c>
      <c r="H1757" s="159" t="s">
        <v>50</v>
      </c>
      <c r="I1757" s="181">
        <v>0</v>
      </c>
      <c r="J1757" s="15"/>
    </row>
    <row r="1758" spans="1:10" x14ac:dyDescent="0.25">
      <c r="A1758" s="65" t="str">
        <f t="shared" si="27"/>
        <v>Totaal42705Den HaagTotaal18 tot 23 jaarEritreaBijstandsuitkering</v>
      </c>
      <c r="B1758" s="159" t="s">
        <v>8</v>
      </c>
      <c r="C1758" s="166">
        <v>42705</v>
      </c>
      <c r="D1758" s="159" t="s">
        <v>7</v>
      </c>
      <c r="E1758" s="159" t="s">
        <v>8</v>
      </c>
      <c r="F1758" s="159" t="s">
        <v>53</v>
      </c>
      <c r="G1758" s="159" t="s">
        <v>24</v>
      </c>
      <c r="H1758" s="159" t="s">
        <v>51</v>
      </c>
      <c r="I1758" s="181">
        <v>125</v>
      </c>
      <c r="J1758" s="15"/>
    </row>
    <row r="1759" spans="1:10" x14ac:dyDescent="0.25">
      <c r="A1759" s="65" t="str">
        <f t="shared" si="27"/>
        <v>Totaal42705Den HaagTotaal18 tot 23 jaarEritreaGeen inkomen, schoolgaand of overig</v>
      </c>
      <c r="B1759" s="159" t="s">
        <v>8</v>
      </c>
      <c r="C1759" s="166">
        <v>42705</v>
      </c>
      <c r="D1759" s="159" t="s">
        <v>7</v>
      </c>
      <c r="E1759" s="159" t="s">
        <v>8</v>
      </c>
      <c r="F1759" s="159" t="s">
        <v>53</v>
      </c>
      <c r="G1759" s="159" t="s">
        <v>24</v>
      </c>
      <c r="H1759" s="159" t="s">
        <v>52</v>
      </c>
      <c r="I1759" s="181">
        <v>15</v>
      </c>
      <c r="J1759" s="15"/>
    </row>
    <row r="1760" spans="1:10" x14ac:dyDescent="0.25">
      <c r="A1760" s="65" t="str">
        <f t="shared" si="27"/>
        <v>Totaal42705Den HaagTotaal18 tot 23 jaarOverigTotaal</v>
      </c>
      <c r="B1760" s="159" t="s">
        <v>8</v>
      </c>
      <c r="C1760" s="166">
        <v>42705</v>
      </c>
      <c r="D1760" s="159" t="s">
        <v>7</v>
      </c>
      <c r="E1760" s="159" t="s">
        <v>8</v>
      </c>
      <c r="F1760" s="159" t="s">
        <v>53</v>
      </c>
      <c r="G1760" s="159" t="s">
        <v>25</v>
      </c>
      <c r="H1760" s="159" t="s">
        <v>8</v>
      </c>
      <c r="I1760" s="181">
        <v>45</v>
      </c>
      <c r="J1760" s="15"/>
    </row>
    <row r="1761" spans="1:10" x14ac:dyDescent="0.25">
      <c r="A1761" s="65" t="str">
        <f t="shared" si="27"/>
        <v>Totaal42705Den HaagTotaal18 tot 23 jaarOverigWerknemer of zelfstandige</v>
      </c>
      <c r="B1761" s="159" t="s">
        <v>8</v>
      </c>
      <c r="C1761" s="166">
        <v>42705</v>
      </c>
      <c r="D1761" s="159" t="s">
        <v>7</v>
      </c>
      <c r="E1761" s="159" t="s">
        <v>8</v>
      </c>
      <c r="F1761" s="159" t="s">
        <v>53</v>
      </c>
      <c r="G1761" s="159" t="s">
        <v>25</v>
      </c>
      <c r="H1761" s="159" t="s">
        <v>50</v>
      </c>
      <c r="I1761" s="181">
        <v>0</v>
      </c>
      <c r="J1761" s="15"/>
    </row>
    <row r="1762" spans="1:10" x14ac:dyDescent="0.25">
      <c r="A1762" s="65" t="str">
        <f t="shared" si="27"/>
        <v>Totaal42705Den HaagTotaal18 tot 23 jaarOverigBijstandsuitkering</v>
      </c>
      <c r="B1762" s="159" t="s">
        <v>8</v>
      </c>
      <c r="C1762" s="166">
        <v>42705</v>
      </c>
      <c r="D1762" s="159" t="s">
        <v>7</v>
      </c>
      <c r="E1762" s="159" t="s">
        <v>8</v>
      </c>
      <c r="F1762" s="159" t="s">
        <v>53</v>
      </c>
      <c r="G1762" s="159" t="s">
        <v>25</v>
      </c>
      <c r="H1762" s="159" t="s">
        <v>51</v>
      </c>
      <c r="I1762" s="181">
        <v>30</v>
      </c>
      <c r="J1762" s="15"/>
    </row>
    <row r="1763" spans="1:10" x14ac:dyDescent="0.25">
      <c r="A1763" s="65" t="str">
        <f t="shared" si="27"/>
        <v>Totaal42705Den HaagTotaal18 tot 23 jaarOverigGeen inkomen, schoolgaand of overig</v>
      </c>
      <c r="B1763" s="159" t="s">
        <v>8</v>
      </c>
      <c r="C1763" s="166">
        <v>42705</v>
      </c>
      <c r="D1763" s="159" t="s">
        <v>7</v>
      </c>
      <c r="E1763" s="159" t="s">
        <v>8</v>
      </c>
      <c r="F1763" s="159" t="s">
        <v>53</v>
      </c>
      <c r="G1763" s="159" t="s">
        <v>25</v>
      </c>
      <c r="H1763" s="159" t="s">
        <v>52</v>
      </c>
      <c r="I1763" s="181">
        <v>15</v>
      </c>
      <c r="J1763" s="15"/>
    </row>
    <row r="1764" spans="1:10" x14ac:dyDescent="0.25">
      <c r="A1764" s="65" t="str">
        <f t="shared" si="27"/>
        <v>Totaal42705Den HaagTotaal23 tot 65 jaarTotaalTotaal</v>
      </c>
      <c r="B1764" s="159" t="s">
        <v>8</v>
      </c>
      <c r="C1764" s="166">
        <v>42705</v>
      </c>
      <c r="D1764" s="159" t="s">
        <v>7</v>
      </c>
      <c r="E1764" s="159" t="s">
        <v>8</v>
      </c>
      <c r="F1764" s="159" t="s">
        <v>54</v>
      </c>
      <c r="G1764" s="159" t="s">
        <v>8</v>
      </c>
      <c r="H1764" s="159" t="s">
        <v>8</v>
      </c>
      <c r="I1764" s="181">
        <v>1180</v>
      </c>
      <c r="J1764" s="15"/>
    </row>
    <row r="1765" spans="1:10" x14ac:dyDescent="0.25">
      <c r="A1765" s="65" t="str">
        <f t="shared" si="27"/>
        <v>Totaal42705Den HaagTotaal23 tot 65 jaarTotaalWerknemer of zelfstandige</v>
      </c>
      <c r="B1765" s="159" t="s">
        <v>8</v>
      </c>
      <c r="C1765" s="166">
        <v>42705</v>
      </c>
      <c r="D1765" s="159" t="s">
        <v>7</v>
      </c>
      <c r="E1765" s="159" t="s">
        <v>8</v>
      </c>
      <c r="F1765" s="159" t="s">
        <v>54</v>
      </c>
      <c r="G1765" s="159" t="s">
        <v>8</v>
      </c>
      <c r="H1765" s="159" t="s">
        <v>50</v>
      </c>
      <c r="I1765" s="181">
        <v>25</v>
      </c>
      <c r="J1765" s="15"/>
    </row>
    <row r="1766" spans="1:10" x14ac:dyDescent="0.25">
      <c r="A1766" s="65" t="str">
        <f t="shared" si="27"/>
        <v>Totaal42705Den HaagTotaal23 tot 65 jaarTotaalBijstandsuitkering</v>
      </c>
      <c r="B1766" s="159" t="s">
        <v>8</v>
      </c>
      <c r="C1766" s="166">
        <v>42705</v>
      </c>
      <c r="D1766" s="159" t="s">
        <v>7</v>
      </c>
      <c r="E1766" s="159" t="s">
        <v>8</v>
      </c>
      <c r="F1766" s="159" t="s">
        <v>54</v>
      </c>
      <c r="G1766" s="159" t="s">
        <v>8</v>
      </c>
      <c r="H1766" s="159" t="s">
        <v>51</v>
      </c>
      <c r="I1766" s="181">
        <v>1135</v>
      </c>
      <c r="J1766" s="15"/>
    </row>
    <row r="1767" spans="1:10" x14ac:dyDescent="0.25">
      <c r="A1767" s="65" t="str">
        <f t="shared" si="27"/>
        <v>Totaal42705Den HaagTotaal23 tot 65 jaarTotaalGeen inkomen, schoolgaand of overig</v>
      </c>
      <c r="B1767" s="159" t="s">
        <v>8</v>
      </c>
      <c r="C1767" s="166">
        <v>42705</v>
      </c>
      <c r="D1767" s="159" t="s">
        <v>7</v>
      </c>
      <c r="E1767" s="159" t="s">
        <v>8</v>
      </c>
      <c r="F1767" s="159" t="s">
        <v>54</v>
      </c>
      <c r="G1767" s="159" t="s">
        <v>8</v>
      </c>
      <c r="H1767" s="159" t="s">
        <v>52</v>
      </c>
      <c r="I1767" s="181">
        <v>20</v>
      </c>
      <c r="J1767" s="15"/>
    </row>
    <row r="1768" spans="1:10" x14ac:dyDescent="0.25">
      <c r="A1768" s="65" t="str">
        <f t="shared" si="27"/>
        <v>Totaal42705Den HaagTotaal23 tot 65 jaarSyriëTotaal</v>
      </c>
      <c r="B1768" s="159" t="s">
        <v>8</v>
      </c>
      <c r="C1768" s="166">
        <v>42705</v>
      </c>
      <c r="D1768" s="159" t="s">
        <v>7</v>
      </c>
      <c r="E1768" s="159" t="s">
        <v>8</v>
      </c>
      <c r="F1768" s="159" t="s">
        <v>54</v>
      </c>
      <c r="G1768" s="159" t="s">
        <v>23</v>
      </c>
      <c r="H1768" s="159" t="s">
        <v>8</v>
      </c>
      <c r="I1768" s="181">
        <v>525</v>
      </c>
      <c r="J1768" s="15"/>
    </row>
    <row r="1769" spans="1:10" x14ac:dyDescent="0.25">
      <c r="A1769" s="65" t="str">
        <f t="shared" si="27"/>
        <v>Totaal42705Den HaagTotaal23 tot 65 jaarSyriëWerknemer of zelfstandige</v>
      </c>
      <c r="B1769" s="159" t="s">
        <v>8</v>
      </c>
      <c r="C1769" s="166">
        <v>42705</v>
      </c>
      <c r="D1769" s="159" t="s">
        <v>7</v>
      </c>
      <c r="E1769" s="159" t="s">
        <v>8</v>
      </c>
      <c r="F1769" s="159" t="s">
        <v>54</v>
      </c>
      <c r="G1769" s="159" t="s">
        <v>23</v>
      </c>
      <c r="H1769" s="159" t="s">
        <v>50</v>
      </c>
      <c r="I1769" s="181">
        <v>15</v>
      </c>
      <c r="J1769" s="15"/>
    </row>
    <row r="1770" spans="1:10" x14ac:dyDescent="0.25">
      <c r="A1770" s="65" t="str">
        <f t="shared" si="27"/>
        <v>Totaal42705Den HaagTotaal23 tot 65 jaarSyriëBijstandsuitkering</v>
      </c>
      <c r="B1770" s="159" t="s">
        <v>8</v>
      </c>
      <c r="C1770" s="166">
        <v>42705</v>
      </c>
      <c r="D1770" s="159" t="s">
        <v>7</v>
      </c>
      <c r="E1770" s="159" t="s">
        <v>8</v>
      </c>
      <c r="F1770" s="159" t="s">
        <v>54</v>
      </c>
      <c r="G1770" s="159" t="s">
        <v>23</v>
      </c>
      <c r="H1770" s="159" t="s">
        <v>51</v>
      </c>
      <c r="I1770" s="181">
        <v>500</v>
      </c>
      <c r="J1770" s="15"/>
    </row>
    <row r="1771" spans="1:10" x14ac:dyDescent="0.25">
      <c r="A1771" s="65" t="str">
        <f t="shared" si="27"/>
        <v>Totaal42705Den HaagTotaal23 tot 65 jaarSyriëGeen inkomen, schoolgaand of overig</v>
      </c>
      <c r="B1771" s="159" t="s">
        <v>8</v>
      </c>
      <c r="C1771" s="166">
        <v>42705</v>
      </c>
      <c r="D1771" s="159" t="s">
        <v>7</v>
      </c>
      <c r="E1771" s="159" t="s">
        <v>8</v>
      </c>
      <c r="F1771" s="159" t="s">
        <v>54</v>
      </c>
      <c r="G1771" s="159" t="s">
        <v>23</v>
      </c>
      <c r="H1771" s="159" t="s">
        <v>52</v>
      </c>
      <c r="I1771" s="181">
        <v>10</v>
      </c>
      <c r="J1771" s="15"/>
    </row>
    <row r="1772" spans="1:10" x14ac:dyDescent="0.25">
      <c r="A1772" s="65" t="str">
        <f t="shared" si="27"/>
        <v>Totaal42705Den HaagTotaal23 tot 65 jaarEritreaTotaal</v>
      </c>
      <c r="B1772" s="159" t="s">
        <v>8</v>
      </c>
      <c r="C1772" s="166">
        <v>42705</v>
      </c>
      <c r="D1772" s="159" t="s">
        <v>7</v>
      </c>
      <c r="E1772" s="159" t="s">
        <v>8</v>
      </c>
      <c r="F1772" s="159" t="s">
        <v>54</v>
      </c>
      <c r="G1772" s="159" t="s">
        <v>24</v>
      </c>
      <c r="H1772" s="159" t="s">
        <v>8</v>
      </c>
      <c r="I1772" s="181">
        <v>425</v>
      </c>
      <c r="J1772" s="15"/>
    </row>
    <row r="1773" spans="1:10" x14ac:dyDescent="0.25">
      <c r="A1773" s="65" t="str">
        <f t="shared" si="27"/>
        <v>Totaal42705Den HaagTotaal23 tot 65 jaarEritreaWerknemer of zelfstandige</v>
      </c>
      <c r="B1773" s="159" t="s">
        <v>8</v>
      </c>
      <c r="C1773" s="166">
        <v>42705</v>
      </c>
      <c r="D1773" s="159" t="s">
        <v>7</v>
      </c>
      <c r="E1773" s="159" t="s">
        <v>8</v>
      </c>
      <c r="F1773" s="159" t="s">
        <v>54</v>
      </c>
      <c r="G1773" s="159" t="s">
        <v>24</v>
      </c>
      <c r="H1773" s="159" t="s">
        <v>50</v>
      </c>
      <c r="I1773" s="181">
        <v>0</v>
      </c>
      <c r="J1773" s="15"/>
    </row>
    <row r="1774" spans="1:10" x14ac:dyDescent="0.25">
      <c r="A1774" s="65" t="str">
        <f t="shared" si="27"/>
        <v>Totaal42705Den HaagTotaal23 tot 65 jaarEritreaBijstandsuitkering</v>
      </c>
      <c r="B1774" s="159" t="s">
        <v>8</v>
      </c>
      <c r="C1774" s="166">
        <v>42705</v>
      </c>
      <c r="D1774" s="159" t="s">
        <v>7</v>
      </c>
      <c r="E1774" s="159" t="s">
        <v>8</v>
      </c>
      <c r="F1774" s="159" t="s">
        <v>54</v>
      </c>
      <c r="G1774" s="159" t="s">
        <v>24</v>
      </c>
      <c r="H1774" s="159" t="s">
        <v>51</v>
      </c>
      <c r="I1774" s="181">
        <v>425</v>
      </c>
      <c r="J1774" s="15"/>
    </row>
    <row r="1775" spans="1:10" x14ac:dyDescent="0.25">
      <c r="A1775" s="65" t="str">
        <f t="shared" si="27"/>
        <v>Totaal42705Den HaagTotaal23 tot 65 jaarEritreaGeen inkomen, schoolgaand of overig</v>
      </c>
      <c r="B1775" s="159" t="s">
        <v>8</v>
      </c>
      <c r="C1775" s="166">
        <v>42705</v>
      </c>
      <c r="D1775" s="159" t="s">
        <v>7</v>
      </c>
      <c r="E1775" s="159" t="s">
        <v>8</v>
      </c>
      <c r="F1775" s="159" t="s">
        <v>54</v>
      </c>
      <c r="G1775" s="159" t="s">
        <v>24</v>
      </c>
      <c r="H1775" s="159" t="s">
        <v>52</v>
      </c>
      <c r="I1775" s="181">
        <v>5</v>
      </c>
      <c r="J1775" s="15"/>
    </row>
    <row r="1776" spans="1:10" x14ac:dyDescent="0.25">
      <c r="A1776" s="65" t="str">
        <f t="shared" si="27"/>
        <v>Totaal42705Den HaagTotaal23 tot 65 jaarOverigTotaal</v>
      </c>
      <c r="B1776" s="159" t="s">
        <v>8</v>
      </c>
      <c r="C1776" s="166">
        <v>42705</v>
      </c>
      <c r="D1776" s="159" t="s">
        <v>7</v>
      </c>
      <c r="E1776" s="159" t="s">
        <v>8</v>
      </c>
      <c r="F1776" s="159" t="s">
        <v>54</v>
      </c>
      <c r="G1776" s="159" t="s">
        <v>25</v>
      </c>
      <c r="H1776" s="159" t="s">
        <v>8</v>
      </c>
      <c r="I1776" s="181">
        <v>230</v>
      </c>
      <c r="J1776" s="15"/>
    </row>
    <row r="1777" spans="1:10" x14ac:dyDescent="0.25">
      <c r="A1777" s="65" t="str">
        <f t="shared" si="27"/>
        <v>Totaal42705Den HaagTotaal23 tot 65 jaarOverigWerknemer of zelfstandige</v>
      </c>
      <c r="B1777" s="159" t="s">
        <v>8</v>
      </c>
      <c r="C1777" s="166">
        <v>42705</v>
      </c>
      <c r="D1777" s="159" t="s">
        <v>7</v>
      </c>
      <c r="E1777" s="159" t="s">
        <v>8</v>
      </c>
      <c r="F1777" s="159" t="s">
        <v>54</v>
      </c>
      <c r="G1777" s="159" t="s">
        <v>25</v>
      </c>
      <c r="H1777" s="159" t="s">
        <v>50</v>
      </c>
      <c r="I1777" s="181">
        <v>10</v>
      </c>
      <c r="J1777" s="15"/>
    </row>
    <row r="1778" spans="1:10" x14ac:dyDescent="0.25">
      <c r="A1778" s="65" t="str">
        <f t="shared" si="27"/>
        <v>Totaal42705Den HaagTotaal23 tot 65 jaarOverigBijstandsuitkering</v>
      </c>
      <c r="B1778" s="159" t="s">
        <v>8</v>
      </c>
      <c r="C1778" s="166">
        <v>42705</v>
      </c>
      <c r="D1778" s="159" t="s">
        <v>7</v>
      </c>
      <c r="E1778" s="159" t="s">
        <v>8</v>
      </c>
      <c r="F1778" s="159" t="s">
        <v>54</v>
      </c>
      <c r="G1778" s="159" t="s">
        <v>25</v>
      </c>
      <c r="H1778" s="159" t="s">
        <v>51</v>
      </c>
      <c r="I1778" s="181">
        <v>210</v>
      </c>
      <c r="J1778" s="15"/>
    </row>
    <row r="1779" spans="1:10" x14ac:dyDescent="0.25">
      <c r="A1779" s="65" t="str">
        <f t="shared" si="27"/>
        <v>Totaal42705Den HaagTotaal23 tot 65 jaarOverigGeen inkomen, schoolgaand of overig</v>
      </c>
      <c r="B1779" s="159" t="s">
        <v>8</v>
      </c>
      <c r="C1779" s="166">
        <v>42705</v>
      </c>
      <c r="D1779" s="159" t="s">
        <v>7</v>
      </c>
      <c r="E1779" s="159" t="s">
        <v>8</v>
      </c>
      <c r="F1779" s="159" t="s">
        <v>54</v>
      </c>
      <c r="G1779" s="159" t="s">
        <v>25</v>
      </c>
      <c r="H1779" s="159" t="s">
        <v>52</v>
      </c>
      <c r="I1779" s="181">
        <v>10</v>
      </c>
      <c r="J1779" s="15"/>
    </row>
    <row r="1780" spans="1:10" x14ac:dyDescent="0.25">
      <c r="A1780" s="65" t="str">
        <f t="shared" si="27"/>
        <v>Totaal42705Den HaagManTotaalTotaalTotaal</v>
      </c>
      <c r="B1780" s="159" t="s">
        <v>8</v>
      </c>
      <c r="C1780" s="166">
        <v>42705</v>
      </c>
      <c r="D1780" s="159" t="s">
        <v>7</v>
      </c>
      <c r="E1780" s="159" t="s">
        <v>28</v>
      </c>
      <c r="F1780" s="159" t="s">
        <v>8</v>
      </c>
      <c r="G1780" s="159" t="s">
        <v>8</v>
      </c>
      <c r="H1780" s="159" t="s">
        <v>8</v>
      </c>
      <c r="I1780" s="181">
        <v>1000</v>
      </c>
      <c r="J1780" s="15"/>
    </row>
    <row r="1781" spans="1:10" x14ac:dyDescent="0.25">
      <c r="A1781" s="65" t="str">
        <f t="shared" si="27"/>
        <v>Totaal42705Den HaagManTotaalTotaalWerknemer of zelfstandige</v>
      </c>
      <c r="B1781" s="159" t="s">
        <v>8</v>
      </c>
      <c r="C1781" s="166">
        <v>42705</v>
      </c>
      <c r="D1781" s="159" t="s">
        <v>7</v>
      </c>
      <c r="E1781" s="159" t="s">
        <v>28</v>
      </c>
      <c r="F1781" s="159" t="s">
        <v>8</v>
      </c>
      <c r="G1781" s="159" t="s">
        <v>8</v>
      </c>
      <c r="H1781" s="159" t="s">
        <v>50</v>
      </c>
      <c r="I1781" s="181">
        <v>25</v>
      </c>
      <c r="J1781" s="15"/>
    </row>
    <row r="1782" spans="1:10" x14ac:dyDescent="0.25">
      <c r="A1782" s="65" t="str">
        <f t="shared" si="27"/>
        <v>Totaal42705Den HaagManTotaalTotaalBijstandsuitkering</v>
      </c>
      <c r="B1782" s="159" t="s">
        <v>8</v>
      </c>
      <c r="C1782" s="166">
        <v>42705</v>
      </c>
      <c r="D1782" s="159" t="s">
        <v>7</v>
      </c>
      <c r="E1782" s="159" t="s">
        <v>28</v>
      </c>
      <c r="F1782" s="159" t="s">
        <v>8</v>
      </c>
      <c r="G1782" s="159" t="s">
        <v>8</v>
      </c>
      <c r="H1782" s="159" t="s">
        <v>51</v>
      </c>
      <c r="I1782" s="181">
        <v>930</v>
      </c>
      <c r="J1782" s="15"/>
    </row>
    <row r="1783" spans="1:10" x14ac:dyDescent="0.25">
      <c r="A1783" s="65" t="str">
        <f t="shared" si="27"/>
        <v>Totaal42705Den HaagManTotaalTotaalGeen inkomen, schoolgaand of overig</v>
      </c>
      <c r="B1783" s="159" t="s">
        <v>8</v>
      </c>
      <c r="C1783" s="166">
        <v>42705</v>
      </c>
      <c r="D1783" s="159" t="s">
        <v>7</v>
      </c>
      <c r="E1783" s="159" t="s">
        <v>28</v>
      </c>
      <c r="F1783" s="159" t="s">
        <v>8</v>
      </c>
      <c r="G1783" s="159" t="s">
        <v>8</v>
      </c>
      <c r="H1783" s="159" t="s">
        <v>52</v>
      </c>
      <c r="I1783" s="181">
        <v>45</v>
      </c>
      <c r="J1783" s="15"/>
    </row>
    <row r="1784" spans="1:10" x14ac:dyDescent="0.25">
      <c r="A1784" s="65" t="str">
        <f t="shared" si="27"/>
        <v>Totaal42705Den HaagManTotaalSyriëTotaal</v>
      </c>
      <c r="B1784" s="159" t="s">
        <v>8</v>
      </c>
      <c r="C1784" s="166">
        <v>42705</v>
      </c>
      <c r="D1784" s="159" t="s">
        <v>7</v>
      </c>
      <c r="E1784" s="159" t="s">
        <v>28</v>
      </c>
      <c r="F1784" s="159" t="s">
        <v>8</v>
      </c>
      <c r="G1784" s="159" t="s">
        <v>23</v>
      </c>
      <c r="H1784" s="159" t="s">
        <v>8</v>
      </c>
      <c r="I1784" s="181">
        <v>435</v>
      </c>
      <c r="J1784" s="15"/>
    </row>
    <row r="1785" spans="1:10" x14ac:dyDescent="0.25">
      <c r="A1785" s="65" t="str">
        <f t="shared" si="27"/>
        <v>Totaal42705Den HaagManTotaalSyriëWerknemer of zelfstandige</v>
      </c>
      <c r="B1785" s="159" t="s">
        <v>8</v>
      </c>
      <c r="C1785" s="166">
        <v>42705</v>
      </c>
      <c r="D1785" s="159" t="s">
        <v>7</v>
      </c>
      <c r="E1785" s="159" t="s">
        <v>28</v>
      </c>
      <c r="F1785" s="159" t="s">
        <v>8</v>
      </c>
      <c r="G1785" s="159" t="s">
        <v>23</v>
      </c>
      <c r="H1785" s="159" t="s">
        <v>50</v>
      </c>
      <c r="I1785" s="181">
        <v>15</v>
      </c>
      <c r="J1785" s="15"/>
    </row>
    <row r="1786" spans="1:10" x14ac:dyDescent="0.25">
      <c r="A1786" s="65" t="str">
        <f t="shared" si="27"/>
        <v>Totaal42705Den HaagManTotaalSyriëBijstandsuitkering</v>
      </c>
      <c r="B1786" s="159" t="s">
        <v>8</v>
      </c>
      <c r="C1786" s="166">
        <v>42705</v>
      </c>
      <c r="D1786" s="159" t="s">
        <v>7</v>
      </c>
      <c r="E1786" s="159" t="s">
        <v>28</v>
      </c>
      <c r="F1786" s="159" t="s">
        <v>8</v>
      </c>
      <c r="G1786" s="159" t="s">
        <v>23</v>
      </c>
      <c r="H1786" s="159" t="s">
        <v>51</v>
      </c>
      <c r="I1786" s="181">
        <v>405</v>
      </c>
      <c r="J1786" s="15"/>
    </row>
    <row r="1787" spans="1:10" x14ac:dyDescent="0.25">
      <c r="A1787" s="65" t="str">
        <f t="shared" si="27"/>
        <v>Totaal42705Den HaagManTotaalSyriëGeen inkomen, schoolgaand of overig</v>
      </c>
      <c r="B1787" s="159" t="s">
        <v>8</v>
      </c>
      <c r="C1787" s="166">
        <v>42705</v>
      </c>
      <c r="D1787" s="159" t="s">
        <v>7</v>
      </c>
      <c r="E1787" s="159" t="s">
        <v>28</v>
      </c>
      <c r="F1787" s="159" t="s">
        <v>8</v>
      </c>
      <c r="G1787" s="159" t="s">
        <v>23</v>
      </c>
      <c r="H1787" s="159" t="s">
        <v>52</v>
      </c>
      <c r="I1787" s="181">
        <v>15</v>
      </c>
      <c r="J1787" s="15"/>
    </row>
    <row r="1788" spans="1:10" x14ac:dyDescent="0.25">
      <c r="A1788" s="65" t="str">
        <f t="shared" si="27"/>
        <v>Totaal42705Den HaagManTotaalEritreaTotaal</v>
      </c>
      <c r="B1788" s="159" t="s">
        <v>8</v>
      </c>
      <c r="C1788" s="166">
        <v>42705</v>
      </c>
      <c r="D1788" s="159" t="s">
        <v>7</v>
      </c>
      <c r="E1788" s="159" t="s">
        <v>28</v>
      </c>
      <c r="F1788" s="159" t="s">
        <v>8</v>
      </c>
      <c r="G1788" s="159" t="s">
        <v>24</v>
      </c>
      <c r="H1788" s="159" t="s">
        <v>8</v>
      </c>
      <c r="I1788" s="181">
        <v>400</v>
      </c>
      <c r="J1788" s="15"/>
    </row>
    <row r="1789" spans="1:10" x14ac:dyDescent="0.25">
      <c r="A1789" s="65" t="str">
        <f t="shared" si="27"/>
        <v>Totaal42705Den HaagManTotaalEritreaWerknemer of zelfstandige</v>
      </c>
      <c r="B1789" s="159" t="s">
        <v>8</v>
      </c>
      <c r="C1789" s="166">
        <v>42705</v>
      </c>
      <c r="D1789" s="159" t="s">
        <v>7</v>
      </c>
      <c r="E1789" s="159" t="s">
        <v>28</v>
      </c>
      <c r="F1789" s="159" t="s">
        <v>8</v>
      </c>
      <c r="G1789" s="159" t="s">
        <v>24</v>
      </c>
      <c r="H1789" s="159" t="s">
        <v>50</v>
      </c>
      <c r="I1789" s="181">
        <v>0</v>
      </c>
      <c r="J1789" s="15"/>
    </row>
    <row r="1790" spans="1:10" x14ac:dyDescent="0.25">
      <c r="A1790" s="65" t="str">
        <f t="shared" si="27"/>
        <v>Totaal42705Den HaagManTotaalEritreaBijstandsuitkering</v>
      </c>
      <c r="B1790" s="159" t="s">
        <v>8</v>
      </c>
      <c r="C1790" s="166">
        <v>42705</v>
      </c>
      <c r="D1790" s="159" t="s">
        <v>7</v>
      </c>
      <c r="E1790" s="159" t="s">
        <v>28</v>
      </c>
      <c r="F1790" s="159" t="s">
        <v>8</v>
      </c>
      <c r="G1790" s="159" t="s">
        <v>24</v>
      </c>
      <c r="H1790" s="159" t="s">
        <v>51</v>
      </c>
      <c r="I1790" s="181">
        <v>385</v>
      </c>
      <c r="J1790" s="15"/>
    </row>
    <row r="1791" spans="1:10" x14ac:dyDescent="0.25">
      <c r="A1791" s="65" t="str">
        <f t="shared" si="27"/>
        <v>Totaal42705Den HaagManTotaalEritreaGeen inkomen, schoolgaand of overig</v>
      </c>
      <c r="B1791" s="159" t="s">
        <v>8</v>
      </c>
      <c r="C1791" s="166">
        <v>42705</v>
      </c>
      <c r="D1791" s="159" t="s">
        <v>7</v>
      </c>
      <c r="E1791" s="159" t="s">
        <v>28</v>
      </c>
      <c r="F1791" s="159" t="s">
        <v>8</v>
      </c>
      <c r="G1791" s="159" t="s">
        <v>24</v>
      </c>
      <c r="H1791" s="159" t="s">
        <v>52</v>
      </c>
      <c r="I1791" s="181">
        <v>15</v>
      </c>
      <c r="J1791" s="15"/>
    </row>
    <row r="1792" spans="1:10" x14ac:dyDescent="0.25">
      <c r="A1792" s="65" t="str">
        <f t="shared" si="27"/>
        <v>Totaal42705Den HaagManTotaalOverigTotaal</v>
      </c>
      <c r="B1792" s="159" t="s">
        <v>8</v>
      </c>
      <c r="C1792" s="166">
        <v>42705</v>
      </c>
      <c r="D1792" s="159" t="s">
        <v>7</v>
      </c>
      <c r="E1792" s="159" t="s">
        <v>28</v>
      </c>
      <c r="F1792" s="159" t="s">
        <v>8</v>
      </c>
      <c r="G1792" s="159" t="s">
        <v>25</v>
      </c>
      <c r="H1792" s="159" t="s">
        <v>8</v>
      </c>
      <c r="I1792" s="181">
        <v>165</v>
      </c>
      <c r="J1792" s="15"/>
    </row>
    <row r="1793" spans="1:10" x14ac:dyDescent="0.25">
      <c r="A1793" s="65" t="str">
        <f t="shared" si="27"/>
        <v>Totaal42705Den HaagManTotaalOverigWerknemer of zelfstandige</v>
      </c>
      <c r="B1793" s="159" t="s">
        <v>8</v>
      </c>
      <c r="C1793" s="166">
        <v>42705</v>
      </c>
      <c r="D1793" s="159" t="s">
        <v>7</v>
      </c>
      <c r="E1793" s="159" t="s">
        <v>28</v>
      </c>
      <c r="F1793" s="159" t="s">
        <v>8</v>
      </c>
      <c r="G1793" s="159" t="s">
        <v>25</v>
      </c>
      <c r="H1793" s="159" t="s">
        <v>50</v>
      </c>
      <c r="I1793" s="181">
        <v>10</v>
      </c>
      <c r="J1793" s="15"/>
    </row>
    <row r="1794" spans="1:10" x14ac:dyDescent="0.25">
      <c r="A1794" s="65" t="str">
        <f t="shared" si="27"/>
        <v>Totaal42705Den HaagManTotaalOverigBijstandsuitkering</v>
      </c>
      <c r="B1794" s="159" t="s">
        <v>8</v>
      </c>
      <c r="C1794" s="166">
        <v>42705</v>
      </c>
      <c r="D1794" s="159" t="s">
        <v>7</v>
      </c>
      <c r="E1794" s="159" t="s">
        <v>28</v>
      </c>
      <c r="F1794" s="159" t="s">
        <v>8</v>
      </c>
      <c r="G1794" s="159" t="s">
        <v>25</v>
      </c>
      <c r="H1794" s="159" t="s">
        <v>51</v>
      </c>
      <c r="I1794" s="181">
        <v>140</v>
      </c>
      <c r="J1794" s="15"/>
    </row>
    <row r="1795" spans="1:10" x14ac:dyDescent="0.25">
      <c r="A1795" s="65" t="str">
        <f t="shared" si="27"/>
        <v>Totaal42705Den HaagManTotaalOverigGeen inkomen, schoolgaand of overig</v>
      </c>
      <c r="B1795" s="159" t="s">
        <v>8</v>
      </c>
      <c r="C1795" s="166">
        <v>42705</v>
      </c>
      <c r="D1795" s="159" t="s">
        <v>7</v>
      </c>
      <c r="E1795" s="159" t="s">
        <v>28</v>
      </c>
      <c r="F1795" s="159" t="s">
        <v>8</v>
      </c>
      <c r="G1795" s="159" t="s">
        <v>25</v>
      </c>
      <c r="H1795" s="159" t="s">
        <v>52</v>
      </c>
      <c r="I1795" s="181">
        <v>15</v>
      </c>
      <c r="J1795" s="15"/>
    </row>
    <row r="1796" spans="1:10" x14ac:dyDescent="0.25">
      <c r="A1796" s="65" t="str">
        <f t="shared" si="27"/>
        <v>Totaal42705Den HaagMan18 tot 23 jaarTotaalTotaal</v>
      </c>
      <c r="B1796" s="159" t="s">
        <v>8</v>
      </c>
      <c r="C1796" s="166">
        <v>42705</v>
      </c>
      <c r="D1796" s="159" t="s">
        <v>7</v>
      </c>
      <c r="E1796" s="159" t="s">
        <v>28</v>
      </c>
      <c r="F1796" s="159" t="s">
        <v>53</v>
      </c>
      <c r="G1796" s="159" t="s">
        <v>8</v>
      </c>
      <c r="H1796" s="159" t="s">
        <v>8</v>
      </c>
      <c r="I1796" s="181">
        <v>200</v>
      </c>
      <c r="J1796" s="15"/>
    </row>
    <row r="1797" spans="1:10" x14ac:dyDescent="0.25">
      <c r="A1797" s="65" t="str">
        <f t="shared" ref="A1797:A1860" si="28">B1797&amp;C1797&amp;D1797&amp;E1797&amp;F1797&amp;G1797&amp;H1797</f>
        <v>Totaal42705Den HaagMan18 tot 23 jaarTotaalWerknemer of zelfstandige</v>
      </c>
      <c r="B1797" s="159" t="s">
        <v>8</v>
      </c>
      <c r="C1797" s="166">
        <v>42705</v>
      </c>
      <c r="D1797" s="159" t="s">
        <v>7</v>
      </c>
      <c r="E1797" s="159" t="s">
        <v>28</v>
      </c>
      <c r="F1797" s="159" t="s">
        <v>53</v>
      </c>
      <c r="G1797" s="159" t="s">
        <v>8</v>
      </c>
      <c r="H1797" s="159" t="s">
        <v>50</v>
      </c>
      <c r="I1797" s="181">
        <v>5</v>
      </c>
      <c r="J1797" s="15"/>
    </row>
    <row r="1798" spans="1:10" x14ac:dyDescent="0.25">
      <c r="A1798" s="65" t="str">
        <f t="shared" si="28"/>
        <v>Totaal42705Den HaagMan18 tot 23 jaarTotaalBijstandsuitkering</v>
      </c>
      <c r="B1798" s="159" t="s">
        <v>8</v>
      </c>
      <c r="C1798" s="166">
        <v>42705</v>
      </c>
      <c r="D1798" s="159" t="s">
        <v>7</v>
      </c>
      <c r="E1798" s="159" t="s">
        <v>28</v>
      </c>
      <c r="F1798" s="159" t="s">
        <v>53</v>
      </c>
      <c r="G1798" s="159" t="s">
        <v>8</v>
      </c>
      <c r="H1798" s="159" t="s">
        <v>51</v>
      </c>
      <c r="I1798" s="181">
        <v>160</v>
      </c>
      <c r="J1798" s="15"/>
    </row>
    <row r="1799" spans="1:10" x14ac:dyDescent="0.25">
      <c r="A1799" s="65" t="str">
        <f t="shared" si="28"/>
        <v>Totaal42705Den HaagMan18 tot 23 jaarTotaalGeen inkomen, schoolgaand of overig</v>
      </c>
      <c r="B1799" s="159" t="s">
        <v>8</v>
      </c>
      <c r="C1799" s="166">
        <v>42705</v>
      </c>
      <c r="D1799" s="159" t="s">
        <v>7</v>
      </c>
      <c r="E1799" s="159" t="s">
        <v>28</v>
      </c>
      <c r="F1799" s="159" t="s">
        <v>53</v>
      </c>
      <c r="G1799" s="159" t="s">
        <v>8</v>
      </c>
      <c r="H1799" s="159" t="s">
        <v>52</v>
      </c>
      <c r="I1799" s="181">
        <v>35</v>
      </c>
      <c r="J1799" s="15"/>
    </row>
    <row r="1800" spans="1:10" x14ac:dyDescent="0.25">
      <c r="A1800" s="65" t="str">
        <f t="shared" si="28"/>
        <v>Totaal42705Den HaagMan18 tot 23 jaarSyriëTotaal</v>
      </c>
      <c r="B1800" s="159" t="s">
        <v>8</v>
      </c>
      <c r="C1800" s="166">
        <v>42705</v>
      </c>
      <c r="D1800" s="159" t="s">
        <v>7</v>
      </c>
      <c r="E1800" s="159" t="s">
        <v>28</v>
      </c>
      <c r="F1800" s="159" t="s">
        <v>53</v>
      </c>
      <c r="G1800" s="159" t="s">
        <v>23</v>
      </c>
      <c r="H1800" s="159" t="s">
        <v>8</v>
      </c>
      <c r="I1800" s="181">
        <v>70</v>
      </c>
      <c r="J1800" s="15"/>
    </row>
    <row r="1801" spans="1:10" x14ac:dyDescent="0.25">
      <c r="A1801" s="65" t="str">
        <f t="shared" si="28"/>
        <v>Totaal42705Den HaagMan18 tot 23 jaarSyriëWerknemer of zelfstandige</v>
      </c>
      <c r="B1801" s="159" t="s">
        <v>8</v>
      </c>
      <c r="C1801" s="166">
        <v>42705</v>
      </c>
      <c r="D1801" s="159" t="s">
        <v>7</v>
      </c>
      <c r="E1801" s="159" t="s">
        <v>28</v>
      </c>
      <c r="F1801" s="159" t="s">
        <v>53</v>
      </c>
      <c r="G1801" s="159" t="s">
        <v>23</v>
      </c>
      <c r="H1801" s="159" t="s">
        <v>50</v>
      </c>
      <c r="I1801" s="181">
        <v>5</v>
      </c>
      <c r="J1801" s="15"/>
    </row>
    <row r="1802" spans="1:10" x14ac:dyDescent="0.25">
      <c r="A1802" s="65" t="str">
        <f t="shared" si="28"/>
        <v>Totaal42705Den HaagMan18 tot 23 jaarSyriëBijstandsuitkering</v>
      </c>
      <c r="B1802" s="159" t="s">
        <v>8</v>
      </c>
      <c r="C1802" s="166">
        <v>42705</v>
      </c>
      <c r="D1802" s="159" t="s">
        <v>7</v>
      </c>
      <c r="E1802" s="159" t="s">
        <v>28</v>
      </c>
      <c r="F1802" s="159" t="s">
        <v>53</v>
      </c>
      <c r="G1802" s="159" t="s">
        <v>23</v>
      </c>
      <c r="H1802" s="159" t="s">
        <v>51</v>
      </c>
      <c r="I1802" s="181">
        <v>55</v>
      </c>
      <c r="J1802" s="15"/>
    </row>
    <row r="1803" spans="1:10" x14ac:dyDescent="0.25">
      <c r="A1803" s="65" t="str">
        <f t="shared" si="28"/>
        <v>Totaal42705Den HaagMan18 tot 23 jaarSyriëGeen inkomen, schoolgaand of overig</v>
      </c>
      <c r="B1803" s="159" t="s">
        <v>8</v>
      </c>
      <c r="C1803" s="166">
        <v>42705</v>
      </c>
      <c r="D1803" s="159" t="s">
        <v>7</v>
      </c>
      <c r="E1803" s="159" t="s">
        <v>28</v>
      </c>
      <c r="F1803" s="159" t="s">
        <v>53</v>
      </c>
      <c r="G1803" s="159" t="s">
        <v>23</v>
      </c>
      <c r="H1803" s="159" t="s">
        <v>52</v>
      </c>
      <c r="I1803" s="181">
        <v>10</v>
      </c>
      <c r="J1803" s="15"/>
    </row>
    <row r="1804" spans="1:10" x14ac:dyDescent="0.25">
      <c r="A1804" s="65" t="str">
        <f t="shared" si="28"/>
        <v>Totaal42705Den HaagMan18 tot 23 jaarEritreaTotaal</v>
      </c>
      <c r="B1804" s="159" t="s">
        <v>8</v>
      </c>
      <c r="C1804" s="166">
        <v>42705</v>
      </c>
      <c r="D1804" s="159" t="s">
        <v>7</v>
      </c>
      <c r="E1804" s="159" t="s">
        <v>28</v>
      </c>
      <c r="F1804" s="159" t="s">
        <v>53</v>
      </c>
      <c r="G1804" s="159" t="s">
        <v>24</v>
      </c>
      <c r="H1804" s="159" t="s">
        <v>8</v>
      </c>
      <c r="I1804" s="181">
        <v>100</v>
      </c>
      <c r="J1804" s="15"/>
    </row>
    <row r="1805" spans="1:10" x14ac:dyDescent="0.25">
      <c r="A1805" s="65" t="str">
        <f t="shared" si="28"/>
        <v>Totaal42705Den HaagMan18 tot 23 jaarEritreaWerknemer of zelfstandige</v>
      </c>
      <c r="B1805" s="159" t="s">
        <v>8</v>
      </c>
      <c r="C1805" s="166">
        <v>42705</v>
      </c>
      <c r="D1805" s="159" t="s">
        <v>7</v>
      </c>
      <c r="E1805" s="159" t="s">
        <v>28</v>
      </c>
      <c r="F1805" s="159" t="s">
        <v>53</v>
      </c>
      <c r="G1805" s="159" t="s">
        <v>24</v>
      </c>
      <c r="H1805" s="159" t="s">
        <v>50</v>
      </c>
      <c r="I1805" s="181">
        <v>0</v>
      </c>
      <c r="J1805" s="15"/>
    </row>
    <row r="1806" spans="1:10" x14ac:dyDescent="0.25">
      <c r="A1806" s="65" t="str">
        <f t="shared" si="28"/>
        <v>Totaal42705Den HaagMan18 tot 23 jaarEritreaBijstandsuitkering</v>
      </c>
      <c r="B1806" s="159" t="s">
        <v>8</v>
      </c>
      <c r="C1806" s="166">
        <v>42705</v>
      </c>
      <c r="D1806" s="159" t="s">
        <v>7</v>
      </c>
      <c r="E1806" s="159" t="s">
        <v>28</v>
      </c>
      <c r="F1806" s="159" t="s">
        <v>53</v>
      </c>
      <c r="G1806" s="159" t="s">
        <v>24</v>
      </c>
      <c r="H1806" s="159" t="s">
        <v>51</v>
      </c>
      <c r="I1806" s="181">
        <v>90</v>
      </c>
      <c r="J1806" s="15"/>
    </row>
    <row r="1807" spans="1:10" x14ac:dyDescent="0.25">
      <c r="A1807" s="65" t="str">
        <f t="shared" si="28"/>
        <v>Totaal42705Den HaagMan18 tot 23 jaarEritreaGeen inkomen, schoolgaand of overig</v>
      </c>
      <c r="B1807" s="159" t="s">
        <v>8</v>
      </c>
      <c r="C1807" s="166">
        <v>42705</v>
      </c>
      <c r="D1807" s="159" t="s">
        <v>7</v>
      </c>
      <c r="E1807" s="159" t="s">
        <v>28</v>
      </c>
      <c r="F1807" s="159" t="s">
        <v>53</v>
      </c>
      <c r="G1807" s="159" t="s">
        <v>24</v>
      </c>
      <c r="H1807" s="159" t="s">
        <v>52</v>
      </c>
      <c r="I1807" s="181">
        <v>15</v>
      </c>
      <c r="J1807" s="15"/>
    </row>
    <row r="1808" spans="1:10" x14ac:dyDescent="0.25">
      <c r="A1808" s="65" t="str">
        <f t="shared" si="28"/>
        <v>Totaal42705Den HaagMan18 tot 23 jaarOverigTotaal</v>
      </c>
      <c r="B1808" s="159" t="s">
        <v>8</v>
      </c>
      <c r="C1808" s="166">
        <v>42705</v>
      </c>
      <c r="D1808" s="159" t="s">
        <v>7</v>
      </c>
      <c r="E1808" s="159" t="s">
        <v>28</v>
      </c>
      <c r="F1808" s="159" t="s">
        <v>53</v>
      </c>
      <c r="G1808" s="159" t="s">
        <v>25</v>
      </c>
      <c r="H1808" s="159" t="s">
        <v>8</v>
      </c>
      <c r="I1808" s="181">
        <v>30</v>
      </c>
      <c r="J1808" s="15"/>
    </row>
    <row r="1809" spans="1:10" x14ac:dyDescent="0.25">
      <c r="A1809" s="65" t="str">
        <f t="shared" si="28"/>
        <v>Totaal42705Den HaagMan18 tot 23 jaarOverigWerknemer of zelfstandige</v>
      </c>
      <c r="B1809" s="159" t="s">
        <v>8</v>
      </c>
      <c r="C1809" s="166">
        <v>42705</v>
      </c>
      <c r="D1809" s="159" t="s">
        <v>7</v>
      </c>
      <c r="E1809" s="159" t="s">
        <v>28</v>
      </c>
      <c r="F1809" s="159" t="s">
        <v>53</v>
      </c>
      <c r="G1809" s="159" t="s">
        <v>25</v>
      </c>
      <c r="H1809" s="159" t="s">
        <v>50</v>
      </c>
      <c r="I1809" s="181">
        <v>0</v>
      </c>
      <c r="J1809" s="15"/>
    </row>
    <row r="1810" spans="1:10" x14ac:dyDescent="0.25">
      <c r="A1810" s="65" t="str">
        <f t="shared" si="28"/>
        <v>Totaal42705Den HaagMan18 tot 23 jaarOverigBijstandsuitkering</v>
      </c>
      <c r="B1810" s="159" t="s">
        <v>8</v>
      </c>
      <c r="C1810" s="166">
        <v>42705</v>
      </c>
      <c r="D1810" s="159" t="s">
        <v>7</v>
      </c>
      <c r="E1810" s="159" t="s">
        <v>28</v>
      </c>
      <c r="F1810" s="159" t="s">
        <v>53</v>
      </c>
      <c r="G1810" s="159" t="s">
        <v>25</v>
      </c>
      <c r="H1810" s="159" t="s">
        <v>51</v>
      </c>
      <c r="I1810" s="181">
        <v>15</v>
      </c>
      <c r="J1810" s="15"/>
    </row>
    <row r="1811" spans="1:10" x14ac:dyDescent="0.25">
      <c r="A1811" s="65" t="str">
        <f t="shared" si="28"/>
        <v>Totaal42705Den HaagMan18 tot 23 jaarOverigGeen inkomen, schoolgaand of overig</v>
      </c>
      <c r="B1811" s="159" t="s">
        <v>8</v>
      </c>
      <c r="C1811" s="166">
        <v>42705</v>
      </c>
      <c r="D1811" s="159" t="s">
        <v>7</v>
      </c>
      <c r="E1811" s="159" t="s">
        <v>28</v>
      </c>
      <c r="F1811" s="159" t="s">
        <v>53</v>
      </c>
      <c r="G1811" s="159" t="s">
        <v>25</v>
      </c>
      <c r="H1811" s="159" t="s">
        <v>52</v>
      </c>
      <c r="I1811" s="181">
        <v>10</v>
      </c>
      <c r="J1811" s="15"/>
    </row>
    <row r="1812" spans="1:10" x14ac:dyDescent="0.25">
      <c r="A1812" s="65" t="str">
        <f t="shared" si="28"/>
        <v>Totaal42705Den HaagMan23 tot 65 jaarTotaalTotaal</v>
      </c>
      <c r="B1812" s="159" t="s">
        <v>8</v>
      </c>
      <c r="C1812" s="166">
        <v>42705</v>
      </c>
      <c r="D1812" s="159" t="s">
        <v>7</v>
      </c>
      <c r="E1812" s="159" t="s">
        <v>28</v>
      </c>
      <c r="F1812" s="159" t="s">
        <v>54</v>
      </c>
      <c r="G1812" s="159" t="s">
        <v>8</v>
      </c>
      <c r="H1812" s="159" t="s">
        <v>8</v>
      </c>
      <c r="I1812" s="181">
        <v>800</v>
      </c>
      <c r="J1812" s="15"/>
    </row>
    <row r="1813" spans="1:10" x14ac:dyDescent="0.25">
      <c r="A1813" s="65" t="str">
        <f t="shared" si="28"/>
        <v>Totaal42705Den HaagMan23 tot 65 jaarTotaalWerknemer of zelfstandige</v>
      </c>
      <c r="B1813" s="159" t="s">
        <v>8</v>
      </c>
      <c r="C1813" s="166">
        <v>42705</v>
      </c>
      <c r="D1813" s="159" t="s">
        <v>7</v>
      </c>
      <c r="E1813" s="159" t="s">
        <v>28</v>
      </c>
      <c r="F1813" s="159" t="s">
        <v>54</v>
      </c>
      <c r="G1813" s="159" t="s">
        <v>8</v>
      </c>
      <c r="H1813" s="159" t="s">
        <v>50</v>
      </c>
      <c r="I1813" s="181">
        <v>25</v>
      </c>
      <c r="J1813" s="15"/>
    </row>
    <row r="1814" spans="1:10" x14ac:dyDescent="0.25">
      <c r="A1814" s="65" t="str">
        <f t="shared" si="28"/>
        <v>Totaal42705Den HaagMan23 tot 65 jaarTotaalBijstandsuitkering</v>
      </c>
      <c r="B1814" s="159" t="s">
        <v>8</v>
      </c>
      <c r="C1814" s="166">
        <v>42705</v>
      </c>
      <c r="D1814" s="159" t="s">
        <v>7</v>
      </c>
      <c r="E1814" s="159" t="s">
        <v>28</v>
      </c>
      <c r="F1814" s="159" t="s">
        <v>54</v>
      </c>
      <c r="G1814" s="159" t="s">
        <v>8</v>
      </c>
      <c r="H1814" s="159" t="s">
        <v>51</v>
      </c>
      <c r="I1814" s="181">
        <v>770</v>
      </c>
      <c r="J1814" s="15"/>
    </row>
    <row r="1815" spans="1:10" x14ac:dyDescent="0.25">
      <c r="A1815" s="65" t="str">
        <f t="shared" si="28"/>
        <v>Totaal42705Den HaagMan23 tot 65 jaarTotaalGeen inkomen, schoolgaand of overig</v>
      </c>
      <c r="B1815" s="159" t="s">
        <v>8</v>
      </c>
      <c r="C1815" s="166">
        <v>42705</v>
      </c>
      <c r="D1815" s="159" t="s">
        <v>7</v>
      </c>
      <c r="E1815" s="159" t="s">
        <v>28</v>
      </c>
      <c r="F1815" s="159" t="s">
        <v>54</v>
      </c>
      <c r="G1815" s="159" t="s">
        <v>8</v>
      </c>
      <c r="H1815" s="159" t="s">
        <v>52</v>
      </c>
      <c r="I1815" s="181">
        <v>10</v>
      </c>
      <c r="J1815" s="15"/>
    </row>
    <row r="1816" spans="1:10" x14ac:dyDescent="0.25">
      <c r="A1816" s="65" t="str">
        <f t="shared" si="28"/>
        <v>Totaal42705Den HaagMan23 tot 65 jaarSyriëTotaal</v>
      </c>
      <c r="B1816" s="159" t="s">
        <v>8</v>
      </c>
      <c r="C1816" s="166">
        <v>42705</v>
      </c>
      <c r="D1816" s="159" t="s">
        <v>7</v>
      </c>
      <c r="E1816" s="159" t="s">
        <v>28</v>
      </c>
      <c r="F1816" s="159" t="s">
        <v>54</v>
      </c>
      <c r="G1816" s="159" t="s">
        <v>23</v>
      </c>
      <c r="H1816" s="159" t="s">
        <v>8</v>
      </c>
      <c r="I1816" s="181">
        <v>365</v>
      </c>
      <c r="J1816" s="15"/>
    </row>
    <row r="1817" spans="1:10" x14ac:dyDescent="0.25">
      <c r="A1817" s="65" t="str">
        <f t="shared" si="28"/>
        <v>Totaal42705Den HaagMan23 tot 65 jaarSyriëWerknemer of zelfstandige</v>
      </c>
      <c r="B1817" s="159" t="s">
        <v>8</v>
      </c>
      <c r="C1817" s="166">
        <v>42705</v>
      </c>
      <c r="D1817" s="159" t="s">
        <v>7</v>
      </c>
      <c r="E1817" s="159" t="s">
        <v>28</v>
      </c>
      <c r="F1817" s="159" t="s">
        <v>54</v>
      </c>
      <c r="G1817" s="159" t="s">
        <v>23</v>
      </c>
      <c r="H1817" s="159" t="s">
        <v>50</v>
      </c>
      <c r="I1817" s="181">
        <v>10</v>
      </c>
      <c r="J1817" s="15"/>
    </row>
    <row r="1818" spans="1:10" x14ac:dyDescent="0.25">
      <c r="A1818" s="65" t="str">
        <f t="shared" si="28"/>
        <v>Totaal42705Den HaagMan23 tot 65 jaarSyriëBijstandsuitkering</v>
      </c>
      <c r="B1818" s="159" t="s">
        <v>8</v>
      </c>
      <c r="C1818" s="166">
        <v>42705</v>
      </c>
      <c r="D1818" s="159" t="s">
        <v>7</v>
      </c>
      <c r="E1818" s="159" t="s">
        <v>28</v>
      </c>
      <c r="F1818" s="159" t="s">
        <v>54</v>
      </c>
      <c r="G1818" s="159" t="s">
        <v>23</v>
      </c>
      <c r="H1818" s="159" t="s">
        <v>51</v>
      </c>
      <c r="I1818" s="181">
        <v>350</v>
      </c>
      <c r="J1818" s="15"/>
    </row>
    <row r="1819" spans="1:10" x14ac:dyDescent="0.25">
      <c r="A1819" s="65" t="str">
        <f t="shared" si="28"/>
        <v>Totaal42705Den HaagMan23 tot 65 jaarSyriëGeen inkomen, schoolgaand of overig</v>
      </c>
      <c r="B1819" s="159" t="s">
        <v>8</v>
      </c>
      <c r="C1819" s="166">
        <v>42705</v>
      </c>
      <c r="D1819" s="159" t="s">
        <v>7</v>
      </c>
      <c r="E1819" s="159" t="s">
        <v>28</v>
      </c>
      <c r="F1819" s="159" t="s">
        <v>54</v>
      </c>
      <c r="G1819" s="159" t="s">
        <v>23</v>
      </c>
      <c r="H1819" s="159" t="s">
        <v>52</v>
      </c>
      <c r="I1819" s="181">
        <v>5</v>
      </c>
      <c r="J1819" s="15"/>
    </row>
    <row r="1820" spans="1:10" x14ac:dyDescent="0.25">
      <c r="A1820" s="65" t="str">
        <f t="shared" si="28"/>
        <v>Totaal42705Den HaagMan23 tot 65 jaarEritreaTotaal</v>
      </c>
      <c r="B1820" s="159" t="s">
        <v>8</v>
      </c>
      <c r="C1820" s="166">
        <v>42705</v>
      </c>
      <c r="D1820" s="159" t="s">
        <v>7</v>
      </c>
      <c r="E1820" s="159" t="s">
        <v>28</v>
      </c>
      <c r="F1820" s="159" t="s">
        <v>54</v>
      </c>
      <c r="G1820" s="159" t="s">
        <v>24</v>
      </c>
      <c r="H1820" s="159" t="s">
        <v>8</v>
      </c>
      <c r="I1820" s="181">
        <v>300</v>
      </c>
      <c r="J1820" s="15"/>
    </row>
    <row r="1821" spans="1:10" x14ac:dyDescent="0.25">
      <c r="A1821" s="65" t="str">
        <f t="shared" si="28"/>
        <v>Totaal42705Den HaagMan23 tot 65 jaarEritreaWerknemer of zelfstandige</v>
      </c>
      <c r="B1821" s="159" t="s">
        <v>8</v>
      </c>
      <c r="C1821" s="166">
        <v>42705</v>
      </c>
      <c r="D1821" s="159" t="s">
        <v>7</v>
      </c>
      <c r="E1821" s="159" t="s">
        <v>28</v>
      </c>
      <c r="F1821" s="159" t="s">
        <v>54</v>
      </c>
      <c r="G1821" s="159" t="s">
        <v>24</v>
      </c>
      <c r="H1821" s="159" t="s">
        <v>50</v>
      </c>
      <c r="I1821" s="181">
        <v>0</v>
      </c>
      <c r="J1821" s="15"/>
    </row>
    <row r="1822" spans="1:10" x14ac:dyDescent="0.25">
      <c r="A1822" s="65" t="str">
        <f t="shared" si="28"/>
        <v>Totaal42705Den HaagMan23 tot 65 jaarEritreaBijstandsuitkering</v>
      </c>
      <c r="B1822" s="159" t="s">
        <v>8</v>
      </c>
      <c r="C1822" s="166">
        <v>42705</v>
      </c>
      <c r="D1822" s="159" t="s">
        <v>7</v>
      </c>
      <c r="E1822" s="159" t="s">
        <v>28</v>
      </c>
      <c r="F1822" s="159" t="s">
        <v>54</v>
      </c>
      <c r="G1822" s="159" t="s">
        <v>24</v>
      </c>
      <c r="H1822" s="159" t="s">
        <v>51</v>
      </c>
      <c r="I1822" s="181">
        <v>295</v>
      </c>
      <c r="J1822" s="15"/>
    </row>
    <row r="1823" spans="1:10" x14ac:dyDescent="0.25">
      <c r="A1823" s="65" t="str">
        <f t="shared" si="28"/>
        <v>Totaal42705Den HaagMan23 tot 65 jaarEritreaGeen inkomen, schoolgaand of overig</v>
      </c>
      <c r="B1823" s="159" t="s">
        <v>8</v>
      </c>
      <c r="C1823" s="166">
        <v>42705</v>
      </c>
      <c r="D1823" s="159" t="s">
        <v>7</v>
      </c>
      <c r="E1823" s="159" t="s">
        <v>28</v>
      </c>
      <c r="F1823" s="159" t="s">
        <v>54</v>
      </c>
      <c r="G1823" s="159" t="s">
        <v>24</v>
      </c>
      <c r="H1823" s="159" t="s">
        <v>52</v>
      </c>
      <c r="I1823" s="181">
        <v>0</v>
      </c>
      <c r="J1823" s="15"/>
    </row>
    <row r="1824" spans="1:10" x14ac:dyDescent="0.25">
      <c r="A1824" s="65" t="str">
        <f t="shared" si="28"/>
        <v>Totaal42705Den HaagMan23 tot 65 jaarOverigTotaal</v>
      </c>
      <c r="B1824" s="159" t="s">
        <v>8</v>
      </c>
      <c r="C1824" s="166">
        <v>42705</v>
      </c>
      <c r="D1824" s="159" t="s">
        <v>7</v>
      </c>
      <c r="E1824" s="159" t="s">
        <v>28</v>
      </c>
      <c r="F1824" s="159" t="s">
        <v>54</v>
      </c>
      <c r="G1824" s="159" t="s">
        <v>25</v>
      </c>
      <c r="H1824" s="159" t="s">
        <v>8</v>
      </c>
      <c r="I1824" s="181">
        <v>140</v>
      </c>
      <c r="J1824" s="15"/>
    </row>
    <row r="1825" spans="1:10" x14ac:dyDescent="0.25">
      <c r="A1825" s="65" t="str">
        <f t="shared" si="28"/>
        <v>Totaal42705Den HaagMan23 tot 65 jaarOverigWerknemer of zelfstandige</v>
      </c>
      <c r="B1825" s="159" t="s">
        <v>8</v>
      </c>
      <c r="C1825" s="166">
        <v>42705</v>
      </c>
      <c r="D1825" s="159" t="s">
        <v>7</v>
      </c>
      <c r="E1825" s="159" t="s">
        <v>28</v>
      </c>
      <c r="F1825" s="159" t="s">
        <v>54</v>
      </c>
      <c r="G1825" s="159" t="s">
        <v>25</v>
      </c>
      <c r="H1825" s="159" t="s">
        <v>50</v>
      </c>
      <c r="I1825" s="181">
        <v>10</v>
      </c>
      <c r="J1825" s="15"/>
    </row>
    <row r="1826" spans="1:10" x14ac:dyDescent="0.25">
      <c r="A1826" s="65" t="str">
        <f t="shared" si="28"/>
        <v>Totaal42705Den HaagMan23 tot 65 jaarOverigBijstandsuitkering</v>
      </c>
      <c r="B1826" s="159" t="s">
        <v>8</v>
      </c>
      <c r="C1826" s="166">
        <v>42705</v>
      </c>
      <c r="D1826" s="159" t="s">
        <v>7</v>
      </c>
      <c r="E1826" s="159" t="s">
        <v>28</v>
      </c>
      <c r="F1826" s="159" t="s">
        <v>54</v>
      </c>
      <c r="G1826" s="159" t="s">
        <v>25</v>
      </c>
      <c r="H1826" s="159" t="s">
        <v>51</v>
      </c>
      <c r="I1826" s="181">
        <v>125</v>
      </c>
      <c r="J1826" s="15"/>
    </row>
    <row r="1827" spans="1:10" x14ac:dyDescent="0.25">
      <c r="A1827" s="65" t="str">
        <f t="shared" si="28"/>
        <v>Totaal42705Den HaagMan23 tot 65 jaarOverigGeen inkomen, schoolgaand of overig</v>
      </c>
      <c r="B1827" s="159" t="s">
        <v>8</v>
      </c>
      <c r="C1827" s="166">
        <v>42705</v>
      </c>
      <c r="D1827" s="159" t="s">
        <v>7</v>
      </c>
      <c r="E1827" s="159" t="s">
        <v>28</v>
      </c>
      <c r="F1827" s="159" t="s">
        <v>54</v>
      </c>
      <c r="G1827" s="159" t="s">
        <v>25</v>
      </c>
      <c r="H1827" s="159" t="s">
        <v>52</v>
      </c>
      <c r="I1827" s="181">
        <v>5</v>
      </c>
      <c r="J1827" s="15"/>
    </row>
    <row r="1828" spans="1:10" x14ac:dyDescent="0.25">
      <c r="A1828" s="65" t="str">
        <f t="shared" si="28"/>
        <v>Totaal42705Den HaagVrouwTotaalTotaalTotaal</v>
      </c>
      <c r="B1828" s="159" t="s">
        <v>8</v>
      </c>
      <c r="C1828" s="166">
        <v>42705</v>
      </c>
      <c r="D1828" s="159" t="s">
        <v>7</v>
      </c>
      <c r="E1828" s="159" t="s">
        <v>29</v>
      </c>
      <c r="F1828" s="159" t="s">
        <v>8</v>
      </c>
      <c r="G1828" s="159" t="s">
        <v>8</v>
      </c>
      <c r="H1828" s="159" t="s">
        <v>8</v>
      </c>
      <c r="I1828" s="181">
        <v>455</v>
      </c>
      <c r="J1828" s="15"/>
    </row>
    <row r="1829" spans="1:10" x14ac:dyDescent="0.25">
      <c r="A1829" s="65" t="str">
        <f t="shared" si="28"/>
        <v>Totaal42705Den HaagVrouwTotaalTotaalWerknemer of zelfstandige</v>
      </c>
      <c r="B1829" s="159" t="s">
        <v>8</v>
      </c>
      <c r="C1829" s="166">
        <v>42705</v>
      </c>
      <c r="D1829" s="159" t="s">
        <v>7</v>
      </c>
      <c r="E1829" s="159" t="s">
        <v>29</v>
      </c>
      <c r="F1829" s="159" t="s">
        <v>8</v>
      </c>
      <c r="G1829" s="159" t="s">
        <v>8</v>
      </c>
      <c r="H1829" s="159" t="s">
        <v>50</v>
      </c>
      <c r="I1829" s="181">
        <v>5</v>
      </c>
      <c r="J1829" s="15"/>
    </row>
    <row r="1830" spans="1:10" x14ac:dyDescent="0.25">
      <c r="A1830" s="65" t="str">
        <f t="shared" si="28"/>
        <v>Totaal42705Den HaagVrouwTotaalTotaalBijstandsuitkering</v>
      </c>
      <c r="B1830" s="159" t="s">
        <v>8</v>
      </c>
      <c r="C1830" s="166">
        <v>42705</v>
      </c>
      <c r="D1830" s="159" t="s">
        <v>7</v>
      </c>
      <c r="E1830" s="159" t="s">
        <v>29</v>
      </c>
      <c r="F1830" s="159" t="s">
        <v>8</v>
      </c>
      <c r="G1830" s="159" t="s">
        <v>8</v>
      </c>
      <c r="H1830" s="159" t="s">
        <v>51</v>
      </c>
      <c r="I1830" s="181">
        <v>430</v>
      </c>
      <c r="J1830" s="15"/>
    </row>
    <row r="1831" spans="1:10" x14ac:dyDescent="0.25">
      <c r="A1831" s="65" t="str">
        <f t="shared" si="28"/>
        <v>Totaal42705Den HaagVrouwTotaalTotaalGeen inkomen, schoolgaand of overig</v>
      </c>
      <c r="B1831" s="159" t="s">
        <v>8</v>
      </c>
      <c r="C1831" s="166">
        <v>42705</v>
      </c>
      <c r="D1831" s="159" t="s">
        <v>7</v>
      </c>
      <c r="E1831" s="159" t="s">
        <v>29</v>
      </c>
      <c r="F1831" s="159" t="s">
        <v>8</v>
      </c>
      <c r="G1831" s="159" t="s">
        <v>8</v>
      </c>
      <c r="H1831" s="159" t="s">
        <v>52</v>
      </c>
      <c r="I1831" s="181">
        <v>20</v>
      </c>
      <c r="J1831" s="15"/>
    </row>
    <row r="1832" spans="1:10" x14ac:dyDescent="0.25">
      <c r="A1832" s="65" t="str">
        <f t="shared" si="28"/>
        <v>Totaal42705Den HaagVrouwTotaalSyriëTotaal</v>
      </c>
      <c r="B1832" s="159" t="s">
        <v>8</v>
      </c>
      <c r="C1832" s="166">
        <v>42705</v>
      </c>
      <c r="D1832" s="159" t="s">
        <v>7</v>
      </c>
      <c r="E1832" s="159" t="s">
        <v>29</v>
      </c>
      <c r="F1832" s="159" t="s">
        <v>8</v>
      </c>
      <c r="G1832" s="159" t="s">
        <v>23</v>
      </c>
      <c r="H1832" s="159" t="s">
        <v>8</v>
      </c>
      <c r="I1832" s="181">
        <v>185</v>
      </c>
      <c r="J1832" s="15"/>
    </row>
    <row r="1833" spans="1:10" x14ac:dyDescent="0.25">
      <c r="A1833" s="65" t="str">
        <f t="shared" si="28"/>
        <v>Totaal42705Den HaagVrouwTotaalSyriëWerknemer of zelfstandige</v>
      </c>
      <c r="B1833" s="159" t="s">
        <v>8</v>
      </c>
      <c r="C1833" s="166">
        <v>42705</v>
      </c>
      <c r="D1833" s="159" t="s">
        <v>7</v>
      </c>
      <c r="E1833" s="159" t="s">
        <v>29</v>
      </c>
      <c r="F1833" s="159" t="s">
        <v>8</v>
      </c>
      <c r="G1833" s="159" t="s">
        <v>23</v>
      </c>
      <c r="H1833" s="159" t="s">
        <v>50</v>
      </c>
      <c r="I1833" s="181">
        <v>0</v>
      </c>
      <c r="J1833" s="15"/>
    </row>
    <row r="1834" spans="1:10" x14ac:dyDescent="0.25">
      <c r="A1834" s="65" t="str">
        <f t="shared" si="28"/>
        <v>Totaal42705Den HaagVrouwTotaalSyriëBijstandsuitkering</v>
      </c>
      <c r="B1834" s="159" t="s">
        <v>8</v>
      </c>
      <c r="C1834" s="166">
        <v>42705</v>
      </c>
      <c r="D1834" s="159" t="s">
        <v>7</v>
      </c>
      <c r="E1834" s="159" t="s">
        <v>29</v>
      </c>
      <c r="F1834" s="159" t="s">
        <v>8</v>
      </c>
      <c r="G1834" s="159" t="s">
        <v>23</v>
      </c>
      <c r="H1834" s="159" t="s">
        <v>51</v>
      </c>
      <c r="I1834" s="181">
        <v>170</v>
      </c>
      <c r="J1834" s="15"/>
    </row>
    <row r="1835" spans="1:10" x14ac:dyDescent="0.25">
      <c r="A1835" s="65" t="str">
        <f t="shared" si="28"/>
        <v>Totaal42705Den HaagVrouwTotaalSyriëGeen inkomen, schoolgaand of overig</v>
      </c>
      <c r="B1835" s="159" t="s">
        <v>8</v>
      </c>
      <c r="C1835" s="166">
        <v>42705</v>
      </c>
      <c r="D1835" s="159" t="s">
        <v>7</v>
      </c>
      <c r="E1835" s="159" t="s">
        <v>29</v>
      </c>
      <c r="F1835" s="159" t="s">
        <v>8</v>
      </c>
      <c r="G1835" s="159" t="s">
        <v>23</v>
      </c>
      <c r="H1835" s="159" t="s">
        <v>52</v>
      </c>
      <c r="I1835" s="181">
        <v>10</v>
      </c>
      <c r="J1835" s="15"/>
    </row>
    <row r="1836" spans="1:10" x14ac:dyDescent="0.25">
      <c r="A1836" s="65" t="str">
        <f t="shared" si="28"/>
        <v>Totaal42705Den HaagVrouwTotaalEritreaTotaal</v>
      </c>
      <c r="B1836" s="159" t="s">
        <v>8</v>
      </c>
      <c r="C1836" s="166">
        <v>42705</v>
      </c>
      <c r="D1836" s="159" t="s">
        <v>7</v>
      </c>
      <c r="E1836" s="159" t="s">
        <v>29</v>
      </c>
      <c r="F1836" s="159" t="s">
        <v>8</v>
      </c>
      <c r="G1836" s="159" t="s">
        <v>24</v>
      </c>
      <c r="H1836" s="159" t="s">
        <v>8</v>
      </c>
      <c r="I1836" s="181">
        <v>165</v>
      </c>
      <c r="J1836" s="15"/>
    </row>
    <row r="1837" spans="1:10" x14ac:dyDescent="0.25">
      <c r="A1837" s="65" t="str">
        <f t="shared" si="28"/>
        <v>Totaal42705Den HaagVrouwTotaalEritreaWerknemer of zelfstandige</v>
      </c>
      <c r="B1837" s="159" t="s">
        <v>8</v>
      </c>
      <c r="C1837" s="166">
        <v>42705</v>
      </c>
      <c r="D1837" s="159" t="s">
        <v>7</v>
      </c>
      <c r="E1837" s="159" t="s">
        <v>29</v>
      </c>
      <c r="F1837" s="159" t="s">
        <v>8</v>
      </c>
      <c r="G1837" s="159" t="s">
        <v>24</v>
      </c>
      <c r="H1837" s="159" t="s">
        <v>50</v>
      </c>
      <c r="I1837" s="181">
        <v>0</v>
      </c>
      <c r="J1837" s="15"/>
    </row>
    <row r="1838" spans="1:10" x14ac:dyDescent="0.25">
      <c r="A1838" s="65" t="str">
        <f t="shared" si="28"/>
        <v>Totaal42705Den HaagVrouwTotaalEritreaBijstandsuitkering</v>
      </c>
      <c r="B1838" s="159" t="s">
        <v>8</v>
      </c>
      <c r="C1838" s="166">
        <v>42705</v>
      </c>
      <c r="D1838" s="159" t="s">
        <v>7</v>
      </c>
      <c r="E1838" s="159" t="s">
        <v>29</v>
      </c>
      <c r="F1838" s="159" t="s">
        <v>8</v>
      </c>
      <c r="G1838" s="159" t="s">
        <v>24</v>
      </c>
      <c r="H1838" s="159" t="s">
        <v>51</v>
      </c>
      <c r="I1838" s="181">
        <v>160</v>
      </c>
      <c r="J1838" s="15"/>
    </row>
    <row r="1839" spans="1:10" x14ac:dyDescent="0.25">
      <c r="A1839" s="65" t="str">
        <f t="shared" si="28"/>
        <v>Totaal42705Den HaagVrouwTotaalEritreaGeen inkomen, schoolgaand of overig</v>
      </c>
      <c r="B1839" s="159" t="s">
        <v>8</v>
      </c>
      <c r="C1839" s="166">
        <v>42705</v>
      </c>
      <c r="D1839" s="159" t="s">
        <v>7</v>
      </c>
      <c r="E1839" s="159" t="s">
        <v>29</v>
      </c>
      <c r="F1839" s="159" t="s">
        <v>8</v>
      </c>
      <c r="G1839" s="159" t="s">
        <v>24</v>
      </c>
      <c r="H1839" s="159" t="s">
        <v>52</v>
      </c>
      <c r="I1839" s="181">
        <v>0</v>
      </c>
      <c r="J1839" s="15"/>
    </row>
    <row r="1840" spans="1:10" x14ac:dyDescent="0.25">
      <c r="A1840" s="65" t="str">
        <f t="shared" si="28"/>
        <v>Totaal42705Den HaagVrouwTotaalOverigTotaal</v>
      </c>
      <c r="B1840" s="159" t="s">
        <v>8</v>
      </c>
      <c r="C1840" s="166">
        <v>42705</v>
      </c>
      <c r="D1840" s="159" t="s">
        <v>7</v>
      </c>
      <c r="E1840" s="159" t="s">
        <v>29</v>
      </c>
      <c r="F1840" s="159" t="s">
        <v>8</v>
      </c>
      <c r="G1840" s="159" t="s">
        <v>25</v>
      </c>
      <c r="H1840" s="159" t="s">
        <v>8</v>
      </c>
      <c r="I1840" s="181">
        <v>110</v>
      </c>
      <c r="J1840" s="15"/>
    </row>
    <row r="1841" spans="1:10" x14ac:dyDescent="0.25">
      <c r="A1841" s="65" t="str">
        <f t="shared" si="28"/>
        <v>Totaal42705Den HaagVrouwTotaalOverigWerknemer of zelfstandige</v>
      </c>
      <c r="B1841" s="159" t="s">
        <v>8</v>
      </c>
      <c r="C1841" s="166">
        <v>42705</v>
      </c>
      <c r="D1841" s="159" t="s">
        <v>7</v>
      </c>
      <c r="E1841" s="159" t="s">
        <v>29</v>
      </c>
      <c r="F1841" s="159" t="s">
        <v>8</v>
      </c>
      <c r="G1841" s="159" t="s">
        <v>25</v>
      </c>
      <c r="H1841" s="159" t="s">
        <v>50</v>
      </c>
      <c r="I1841" s="181">
        <v>0</v>
      </c>
      <c r="J1841" s="15"/>
    </row>
    <row r="1842" spans="1:10" x14ac:dyDescent="0.25">
      <c r="A1842" s="65" t="str">
        <f t="shared" si="28"/>
        <v>Totaal42705Den HaagVrouwTotaalOverigBijstandsuitkering</v>
      </c>
      <c r="B1842" s="159" t="s">
        <v>8</v>
      </c>
      <c r="C1842" s="166">
        <v>42705</v>
      </c>
      <c r="D1842" s="159" t="s">
        <v>7</v>
      </c>
      <c r="E1842" s="159" t="s">
        <v>29</v>
      </c>
      <c r="F1842" s="159" t="s">
        <v>8</v>
      </c>
      <c r="G1842" s="159" t="s">
        <v>25</v>
      </c>
      <c r="H1842" s="159" t="s">
        <v>51</v>
      </c>
      <c r="I1842" s="181">
        <v>100</v>
      </c>
      <c r="J1842" s="15"/>
    </row>
    <row r="1843" spans="1:10" x14ac:dyDescent="0.25">
      <c r="A1843" s="65" t="str">
        <f t="shared" si="28"/>
        <v>Totaal42705Den HaagVrouwTotaalOverigGeen inkomen, schoolgaand of overig</v>
      </c>
      <c r="B1843" s="159" t="s">
        <v>8</v>
      </c>
      <c r="C1843" s="166">
        <v>42705</v>
      </c>
      <c r="D1843" s="159" t="s">
        <v>7</v>
      </c>
      <c r="E1843" s="159" t="s">
        <v>29</v>
      </c>
      <c r="F1843" s="159" t="s">
        <v>8</v>
      </c>
      <c r="G1843" s="159" t="s">
        <v>25</v>
      </c>
      <c r="H1843" s="159" t="s">
        <v>52</v>
      </c>
      <c r="I1843" s="181">
        <v>10</v>
      </c>
      <c r="J1843" s="15"/>
    </row>
    <row r="1844" spans="1:10" x14ac:dyDescent="0.25">
      <c r="A1844" s="65" t="str">
        <f t="shared" si="28"/>
        <v>Totaal42705Den HaagVrouw18 tot 23 jaarTotaalTotaal</v>
      </c>
      <c r="B1844" s="159" t="s">
        <v>8</v>
      </c>
      <c r="C1844" s="166">
        <v>42705</v>
      </c>
      <c r="D1844" s="159" t="s">
        <v>7</v>
      </c>
      <c r="E1844" s="159" t="s">
        <v>29</v>
      </c>
      <c r="F1844" s="159" t="s">
        <v>53</v>
      </c>
      <c r="G1844" s="159" t="s">
        <v>8</v>
      </c>
      <c r="H1844" s="159" t="s">
        <v>8</v>
      </c>
      <c r="I1844" s="181">
        <v>75</v>
      </c>
      <c r="J1844" s="15"/>
    </row>
    <row r="1845" spans="1:10" x14ac:dyDescent="0.25">
      <c r="A1845" s="65" t="str">
        <f t="shared" si="28"/>
        <v>Totaal42705Den HaagVrouw18 tot 23 jaarTotaalWerknemer of zelfstandige</v>
      </c>
      <c r="B1845" s="159" t="s">
        <v>8</v>
      </c>
      <c r="C1845" s="166">
        <v>42705</v>
      </c>
      <c r="D1845" s="159" t="s">
        <v>7</v>
      </c>
      <c r="E1845" s="159" t="s">
        <v>29</v>
      </c>
      <c r="F1845" s="159" t="s">
        <v>53</v>
      </c>
      <c r="G1845" s="159" t="s">
        <v>8</v>
      </c>
      <c r="H1845" s="159" t="s">
        <v>50</v>
      </c>
      <c r="I1845" s="181">
        <v>0</v>
      </c>
      <c r="J1845" s="15"/>
    </row>
    <row r="1846" spans="1:10" x14ac:dyDescent="0.25">
      <c r="A1846" s="65" t="str">
        <f t="shared" si="28"/>
        <v>Totaal42705Den HaagVrouw18 tot 23 jaarTotaalBijstandsuitkering</v>
      </c>
      <c r="B1846" s="159" t="s">
        <v>8</v>
      </c>
      <c r="C1846" s="166">
        <v>42705</v>
      </c>
      <c r="D1846" s="159" t="s">
        <v>7</v>
      </c>
      <c r="E1846" s="159" t="s">
        <v>29</v>
      </c>
      <c r="F1846" s="159" t="s">
        <v>53</v>
      </c>
      <c r="G1846" s="159" t="s">
        <v>8</v>
      </c>
      <c r="H1846" s="159" t="s">
        <v>51</v>
      </c>
      <c r="I1846" s="181">
        <v>70</v>
      </c>
      <c r="J1846" s="15"/>
    </row>
    <row r="1847" spans="1:10" x14ac:dyDescent="0.25">
      <c r="A1847" s="65" t="str">
        <f t="shared" si="28"/>
        <v>Totaal42705Den HaagVrouw18 tot 23 jaarTotaalGeen inkomen, schoolgaand of overig</v>
      </c>
      <c r="B1847" s="159" t="s">
        <v>8</v>
      </c>
      <c r="C1847" s="166">
        <v>42705</v>
      </c>
      <c r="D1847" s="159" t="s">
        <v>7</v>
      </c>
      <c r="E1847" s="159" t="s">
        <v>29</v>
      </c>
      <c r="F1847" s="159" t="s">
        <v>53</v>
      </c>
      <c r="G1847" s="159" t="s">
        <v>8</v>
      </c>
      <c r="H1847" s="159" t="s">
        <v>52</v>
      </c>
      <c r="I1847" s="181">
        <v>5</v>
      </c>
      <c r="J1847" s="15"/>
    </row>
    <row r="1848" spans="1:10" x14ac:dyDescent="0.25">
      <c r="A1848" s="65" t="str">
        <f t="shared" si="28"/>
        <v>Totaal42705Den HaagVrouw18 tot 23 jaarSyriëTotaal</v>
      </c>
      <c r="B1848" s="159" t="s">
        <v>8</v>
      </c>
      <c r="C1848" s="166">
        <v>42705</v>
      </c>
      <c r="D1848" s="159" t="s">
        <v>7</v>
      </c>
      <c r="E1848" s="159" t="s">
        <v>29</v>
      </c>
      <c r="F1848" s="159" t="s">
        <v>53</v>
      </c>
      <c r="G1848" s="159" t="s">
        <v>23</v>
      </c>
      <c r="H1848" s="159" t="s">
        <v>8</v>
      </c>
      <c r="I1848" s="181">
        <v>25</v>
      </c>
      <c r="J1848" s="15"/>
    </row>
    <row r="1849" spans="1:10" x14ac:dyDescent="0.25">
      <c r="A1849" s="65" t="str">
        <f t="shared" si="28"/>
        <v>Totaal42705Den HaagVrouw18 tot 23 jaarSyriëWerknemer of zelfstandige</v>
      </c>
      <c r="B1849" s="159" t="s">
        <v>8</v>
      </c>
      <c r="C1849" s="166">
        <v>42705</v>
      </c>
      <c r="D1849" s="159" t="s">
        <v>7</v>
      </c>
      <c r="E1849" s="159" t="s">
        <v>29</v>
      </c>
      <c r="F1849" s="159" t="s">
        <v>53</v>
      </c>
      <c r="G1849" s="159" t="s">
        <v>23</v>
      </c>
      <c r="H1849" s="159" t="s">
        <v>50</v>
      </c>
      <c r="I1849" s="181">
        <v>0</v>
      </c>
      <c r="J1849" s="15"/>
    </row>
    <row r="1850" spans="1:10" x14ac:dyDescent="0.25">
      <c r="A1850" s="65" t="str">
        <f t="shared" si="28"/>
        <v>Totaal42705Den HaagVrouw18 tot 23 jaarSyriëBijstandsuitkering</v>
      </c>
      <c r="B1850" s="159" t="s">
        <v>8</v>
      </c>
      <c r="C1850" s="166">
        <v>42705</v>
      </c>
      <c r="D1850" s="159" t="s">
        <v>7</v>
      </c>
      <c r="E1850" s="159" t="s">
        <v>29</v>
      </c>
      <c r="F1850" s="159" t="s">
        <v>53</v>
      </c>
      <c r="G1850" s="159" t="s">
        <v>23</v>
      </c>
      <c r="H1850" s="159" t="s">
        <v>51</v>
      </c>
      <c r="I1850" s="181">
        <v>20</v>
      </c>
      <c r="J1850" s="15"/>
    </row>
    <row r="1851" spans="1:10" x14ac:dyDescent="0.25">
      <c r="A1851" s="65" t="str">
        <f t="shared" si="28"/>
        <v>Totaal42705Den HaagVrouw18 tot 23 jaarSyriëGeen inkomen, schoolgaand of overig</v>
      </c>
      <c r="B1851" s="159" t="s">
        <v>8</v>
      </c>
      <c r="C1851" s="166">
        <v>42705</v>
      </c>
      <c r="D1851" s="159" t="s">
        <v>7</v>
      </c>
      <c r="E1851" s="159" t="s">
        <v>29</v>
      </c>
      <c r="F1851" s="159" t="s">
        <v>53</v>
      </c>
      <c r="G1851" s="159" t="s">
        <v>23</v>
      </c>
      <c r="H1851" s="159" t="s">
        <v>52</v>
      </c>
      <c r="I1851" s="181">
        <v>0</v>
      </c>
      <c r="J1851" s="15"/>
    </row>
    <row r="1852" spans="1:10" x14ac:dyDescent="0.25">
      <c r="A1852" s="65" t="str">
        <f t="shared" si="28"/>
        <v>Totaal42705Den HaagVrouw18 tot 23 jaarEritreaTotaal</v>
      </c>
      <c r="B1852" s="159" t="s">
        <v>8</v>
      </c>
      <c r="C1852" s="166">
        <v>42705</v>
      </c>
      <c r="D1852" s="159" t="s">
        <v>7</v>
      </c>
      <c r="E1852" s="159" t="s">
        <v>29</v>
      </c>
      <c r="F1852" s="159" t="s">
        <v>53</v>
      </c>
      <c r="G1852" s="159" t="s">
        <v>24</v>
      </c>
      <c r="H1852" s="159" t="s">
        <v>8</v>
      </c>
      <c r="I1852" s="181">
        <v>35</v>
      </c>
      <c r="J1852" s="15"/>
    </row>
    <row r="1853" spans="1:10" x14ac:dyDescent="0.25">
      <c r="A1853" s="65" t="str">
        <f t="shared" si="28"/>
        <v>Totaal42705Den HaagVrouw18 tot 23 jaarEritreaWerknemer of zelfstandige</v>
      </c>
      <c r="B1853" s="159" t="s">
        <v>8</v>
      </c>
      <c r="C1853" s="166">
        <v>42705</v>
      </c>
      <c r="D1853" s="159" t="s">
        <v>7</v>
      </c>
      <c r="E1853" s="159" t="s">
        <v>29</v>
      </c>
      <c r="F1853" s="159" t="s">
        <v>53</v>
      </c>
      <c r="G1853" s="159" t="s">
        <v>24</v>
      </c>
      <c r="H1853" s="159" t="s">
        <v>50</v>
      </c>
      <c r="I1853" s="181">
        <v>0</v>
      </c>
      <c r="J1853" s="15"/>
    </row>
    <row r="1854" spans="1:10" x14ac:dyDescent="0.25">
      <c r="A1854" s="65" t="str">
        <f t="shared" si="28"/>
        <v>Totaal42705Den HaagVrouw18 tot 23 jaarEritreaBijstandsuitkering</v>
      </c>
      <c r="B1854" s="159" t="s">
        <v>8</v>
      </c>
      <c r="C1854" s="166">
        <v>42705</v>
      </c>
      <c r="D1854" s="159" t="s">
        <v>7</v>
      </c>
      <c r="E1854" s="159" t="s">
        <v>29</v>
      </c>
      <c r="F1854" s="159" t="s">
        <v>53</v>
      </c>
      <c r="G1854" s="159" t="s">
        <v>24</v>
      </c>
      <c r="H1854" s="159" t="s">
        <v>51</v>
      </c>
      <c r="I1854" s="181">
        <v>35</v>
      </c>
      <c r="J1854" s="15"/>
    </row>
    <row r="1855" spans="1:10" x14ac:dyDescent="0.25">
      <c r="A1855" s="65" t="str">
        <f t="shared" si="28"/>
        <v>Totaal42705Den HaagVrouw18 tot 23 jaarEritreaGeen inkomen, schoolgaand of overig</v>
      </c>
      <c r="B1855" s="159" t="s">
        <v>8</v>
      </c>
      <c r="C1855" s="166">
        <v>42705</v>
      </c>
      <c r="D1855" s="159" t="s">
        <v>7</v>
      </c>
      <c r="E1855" s="159" t="s">
        <v>29</v>
      </c>
      <c r="F1855" s="159" t="s">
        <v>53</v>
      </c>
      <c r="G1855" s="159" t="s">
        <v>24</v>
      </c>
      <c r="H1855" s="159" t="s">
        <v>52</v>
      </c>
      <c r="I1855" s="181">
        <v>0</v>
      </c>
      <c r="J1855" s="15"/>
    </row>
    <row r="1856" spans="1:10" x14ac:dyDescent="0.25">
      <c r="A1856" s="65" t="str">
        <f t="shared" si="28"/>
        <v>Totaal42705Den HaagVrouw18 tot 23 jaarOverigTotaal</v>
      </c>
      <c r="B1856" s="159" t="s">
        <v>8</v>
      </c>
      <c r="C1856" s="166">
        <v>42705</v>
      </c>
      <c r="D1856" s="159" t="s">
        <v>7</v>
      </c>
      <c r="E1856" s="159" t="s">
        <v>29</v>
      </c>
      <c r="F1856" s="159" t="s">
        <v>53</v>
      </c>
      <c r="G1856" s="159" t="s">
        <v>25</v>
      </c>
      <c r="H1856" s="159" t="s">
        <v>8</v>
      </c>
      <c r="I1856" s="181">
        <v>15</v>
      </c>
      <c r="J1856" s="15"/>
    </row>
    <row r="1857" spans="1:10" x14ac:dyDescent="0.25">
      <c r="A1857" s="65" t="str">
        <f t="shared" si="28"/>
        <v>Totaal42705Den HaagVrouw18 tot 23 jaarOverigWerknemer of zelfstandige</v>
      </c>
      <c r="B1857" s="159" t="s">
        <v>8</v>
      </c>
      <c r="C1857" s="166">
        <v>42705</v>
      </c>
      <c r="D1857" s="159" t="s">
        <v>7</v>
      </c>
      <c r="E1857" s="159" t="s">
        <v>29</v>
      </c>
      <c r="F1857" s="159" t="s">
        <v>53</v>
      </c>
      <c r="G1857" s="159" t="s">
        <v>25</v>
      </c>
      <c r="H1857" s="159" t="s">
        <v>50</v>
      </c>
      <c r="I1857" s="181">
        <v>0</v>
      </c>
      <c r="J1857" s="15"/>
    </row>
    <row r="1858" spans="1:10" x14ac:dyDescent="0.25">
      <c r="A1858" s="65" t="str">
        <f t="shared" si="28"/>
        <v>Totaal42705Den HaagVrouw18 tot 23 jaarOverigBijstandsuitkering</v>
      </c>
      <c r="B1858" s="159" t="s">
        <v>8</v>
      </c>
      <c r="C1858" s="166">
        <v>42705</v>
      </c>
      <c r="D1858" s="159" t="s">
        <v>7</v>
      </c>
      <c r="E1858" s="159" t="s">
        <v>29</v>
      </c>
      <c r="F1858" s="159" t="s">
        <v>53</v>
      </c>
      <c r="G1858" s="159" t="s">
        <v>25</v>
      </c>
      <c r="H1858" s="159" t="s">
        <v>51</v>
      </c>
      <c r="I1858" s="181">
        <v>15</v>
      </c>
      <c r="J1858" s="15"/>
    </row>
    <row r="1859" spans="1:10" x14ac:dyDescent="0.25">
      <c r="A1859" s="65" t="str">
        <f t="shared" si="28"/>
        <v>Totaal42705Den HaagVrouw18 tot 23 jaarOverigGeen inkomen, schoolgaand of overig</v>
      </c>
      <c r="B1859" s="159" t="s">
        <v>8</v>
      </c>
      <c r="C1859" s="166">
        <v>42705</v>
      </c>
      <c r="D1859" s="159" t="s">
        <v>7</v>
      </c>
      <c r="E1859" s="159" t="s">
        <v>29</v>
      </c>
      <c r="F1859" s="159" t="s">
        <v>53</v>
      </c>
      <c r="G1859" s="159" t="s">
        <v>25</v>
      </c>
      <c r="H1859" s="159" t="s">
        <v>52</v>
      </c>
      <c r="I1859" s="181">
        <v>5</v>
      </c>
      <c r="J1859" s="15"/>
    </row>
    <row r="1860" spans="1:10" x14ac:dyDescent="0.25">
      <c r="A1860" s="65" t="str">
        <f t="shared" si="28"/>
        <v>Totaal42705Den HaagVrouw23 tot 65 jaarTotaalTotaal</v>
      </c>
      <c r="B1860" s="159" t="s">
        <v>8</v>
      </c>
      <c r="C1860" s="166">
        <v>42705</v>
      </c>
      <c r="D1860" s="159" t="s">
        <v>7</v>
      </c>
      <c r="E1860" s="159" t="s">
        <v>29</v>
      </c>
      <c r="F1860" s="159" t="s">
        <v>54</v>
      </c>
      <c r="G1860" s="159" t="s">
        <v>8</v>
      </c>
      <c r="H1860" s="159" t="s">
        <v>8</v>
      </c>
      <c r="I1860" s="181">
        <v>380</v>
      </c>
      <c r="J1860" s="15"/>
    </row>
    <row r="1861" spans="1:10" x14ac:dyDescent="0.25">
      <c r="A1861" s="65" t="str">
        <f t="shared" ref="A1861:A1924" si="29">B1861&amp;C1861&amp;D1861&amp;E1861&amp;F1861&amp;G1861&amp;H1861</f>
        <v>Totaal42705Den HaagVrouw23 tot 65 jaarTotaalWerknemer of zelfstandige</v>
      </c>
      <c r="B1861" s="159" t="s">
        <v>8</v>
      </c>
      <c r="C1861" s="166">
        <v>42705</v>
      </c>
      <c r="D1861" s="159" t="s">
        <v>7</v>
      </c>
      <c r="E1861" s="159" t="s">
        <v>29</v>
      </c>
      <c r="F1861" s="159" t="s">
        <v>54</v>
      </c>
      <c r="G1861" s="159" t="s">
        <v>8</v>
      </c>
      <c r="H1861" s="159" t="s">
        <v>50</v>
      </c>
      <c r="I1861" s="181">
        <v>5</v>
      </c>
      <c r="J1861" s="15"/>
    </row>
    <row r="1862" spans="1:10" x14ac:dyDescent="0.25">
      <c r="A1862" s="65" t="str">
        <f t="shared" si="29"/>
        <v>Totaal42705Den HaagVrouw23 tot 65 jaarTotaalBijstandsuitkering</v>
      </c>
      <c r="B1862" s="159" t="s">
        <v>8</v>
      </c>
      <c r="C1862" s="166">
        <v>42705</v>
      </c>
      <c r="D1862" s="159" t="s">
        <v>7</v>
      </c>
      <c r="E1862" s="159" t="s">
        <v>29</v>
      </c>
      <c r="F1862" s="159" t="s">
        <v>54</v>
      </c>
      <c r="G1862" s="159" t="s">
        <v>8</v>
      </c>
      <c r="H1862" s="159" t="s">
        <v>51</v>
      </c>
      <c r="I1862" s="181">
        <v>365</v>
      </c>
      <c r="J1862" s="15"/>
    </row>
    <row r="1863" spans="1:10" x14ac:dyDescent="0.25">
      <c r="A1863" s="65" t="str">
        <f t="shared" si="29"/>
        <v>Totaal42705Den HaagVrouw23 tot 65 jaarTotaalGeen inkomen, schoolgaand of overig</v>
      </c>
      <c r="B1863" s="159" t="s">
        <v>8</v>
      </c>
      <c r="C1863" s="166">
        <v>42705</v>
      </c>
      <c r="D1863" s="159" t="s">
        <v>7</v>
      </c>
      <c r="E1863" s="159" t="s">
        <v>29</v>
      </c>
      <c r="F1863" s="159" t="s">
        <v>54</v>
      </c>
      <c r="G1863" s="159" t="s">
        <v>8</v>
      </c>
      <c r="H1863" s="159" t="s">
        <v>52</v>
      </c>
      <c r="I1863" s="181">
        <v>15</v>
      </c>
      <c r="J1863" s="15"/>
    </row>
    <row r="1864" spans="1:10" x14ac:dyDescent="0.25">
      <c r="A1864" s="65" t="str">
        <f t="shared" si="29"/>
        <v>Totaal42705Den HaagVrouw23 tot 65 jaarSyriëTotaal</v>
      </c>
      <c r="B1864" s="159" t="s">
        <v>8</v>
      </c>
      <c r="C1864" s="166">
        <v>42705</v>
      </c>
      <c r="D1864" s="159" t="s">
        <v>7</v>
      </c>
      <c r="E1864" s="159" t="s">
        <v>29</v>
      </c>
      <c r="F1864" s="159" t="s">
        <v>54</v>
      </c>
      <c r="G1864" s="159" t="s">
        <v>23</v>
      </c>
      <c r="H1864" s="159" t="s">
        <v>8</v>
      </c>
      <c r="I1864" s="181">
        <v>160</v>
      </c>
      <c r="J1864" s="15"/>
    </row>
    <row r="1865" spans="1:10" x14ac:dyDescent="0.25">
      <c r="A1865" s="65" t="str">
        <f t="shared" si="29"/>
        <v>Totaal42705Den HaagVrouw23 tot 65 jaarSyriëWerknemer of zelfstandige</v>
      </c>
      <c r="B1865" s="159" t="s">
        <v>8</v>
      </c>
      <c r="C1865" s="166">
        <v>42705</v>
      </c>
      <c r="D1865" s="159" t="s">
        <v>7</v>
      </c>
      <c r="E1865" s="159" t="s">
        <v>29</v>
      </c>
      <c r="F1865" s="159" t="s">
        <v>54</v>
      </c>
      <c r="G1865" s="159" t="s">
        <v>23</v>
      </c>
      <c r="H1865" s="159" t="s">
        <v>50</v>
      </c>
      <c r="I1865" s="181">
        <v>0</v>
      </c>
      <c r="J1865" s="15"/>
    </row>
    <row r="1866" spans="1:10" x14ac:dyDescent="0.25">
      <c r="A1866" s="65" t="str">
        <f t="shared" si="29"/>
        <v>Totaal42705Den HaagVrouw23 tot 65 jaarSyriëBijstandsuitkering</v>
      </c>
      <c r="B1866" s="159" t="s">
        <v>8</v>
      </c>
      <c r="C1866" s="166">
        <v>42705</v>
      </c>
      <c r="D1866" s="159" t="s">
        <v>7</v>
      </c>
      <c r="E1866" s="159" t="s">
        <v>29</v>
      </c>
      <c r="F1866" s="159" t="s">
        <v>54</v>
      </c>
      <c r="G1866" s="159" t="s">
        <v>23</v>
      </c>
      <c r="H1866" s="159" t="s">
        <v>51</v>
      </c>
      <c r="I1866" s="181">
        <v>150</v>
      </c>
      <c r="J1866" s="15"/>
    </row>
    <row r="1867" spans="1:10" x14ac:dyDescent="0.25">
      <c r="A1867" s="65" t="str">
        <f t="shared" si="29"/>
        <v>Totaal42705Den HaagVrouw23 tot 65 jaarSyriëGeen inkomen, schoolgaand of overig</v>
      </c>
      <c r="B1867" s="159" t="s">
        <v>8</v>
      </c>
      <c r="C1867" s="166">
        <v>42705</v>
      </c>
      <c r="D1867" s="159" t="s">
        <v>7</v>
      </c>
      <c r="E1867" s="159" t="s">
        <v>29</v>
      </c>
      <c r="F1867" s="159" t="s">
        <v>54</v>
      </c>
      <c r="G1867" s="159" t="s">
        <v>23</v>
      </c>
      <c r="H1867" s="159" t="s">
        <v>52</v>
      </c>
      <c r="I1867" s="181">
        <v>5</v>
      </c>
      <c r="J1867" s="15"/>
    </row>
    <row r="1868" spans="1:10" x14ac:dyDescent="0.25">
      <c r="A1868" s="65" t="str">
        <f t="shared" si="29"/>
        <v>Totaal42705Den HaagVrouw23 tot 65 jaarEritreaTotaal</v>
      </c>
      <c r="B1868" s="159" t="s">
        <v>8</v>
      </c>
      <c r="C1868" s="166">
        <v>42705</v>
      </c>
      <c r="D1868" s="159" t="s">
        <v>7</v>
      </c>
      <c r="E1868" s="159" t="s">
        <v>29</v>
      </c>
      <c r="F1868" s="159" t="s">
        <v>54</v>
      </c>
      <c r="G1868" s="159" t="s">
        <v>24</v>
      </c>
      <c r="H1868" s="159" t="s">
        <v>8</v>
      </c>
      <c r="I1868" s="181">
        <v>130</v>
      </c>
      <c r="J1868" s="15"/>
    </row>
    <row r="1869" spans="1:10" x14ac:dyDescent="0.25">
      <c r="A1869" s="65" t="str">
        <f t="shared" si="29"/>
        <v>Totaal42705Den HaagVrouw23 tot 65 jaarEritreaWerknemer of zelfstandige</v>
      </c>
      <c r="B1869" s="159" t="s">
        <v>8</v>
      </c>
      <c r="C1869" s="166">
        <v>42705</v>
      </c>
      <c r="D1869" s="159" t="s">
        <v>7</v>
      </c>
      <c r="E1869" s="159" t="s">
        <v>29</v>
      </c>
      <c r="F1869" s="159" t="s">
        <v>54</v>
      </c>
      <c r="G1869" s="159" t="s">
        <v>24</v>
      </c>
      <c r="H1869" s="159" t="s">
        <v>50</v>
      </c>
      <c r="I1869" s="181">
        <v>0</v>
      </c>
      <c r="J1869" s="15"/>
    </row>
    <row r="1870" spans="1:10" x14ac:dyDescent="0.25">
      <c r="A1870" s="65" t="str">
        <f t="shared" si="29"/>
        <v>Totaal42705Den HaagVrouw23 tot 65 jaarEritreaBijstandsuitkering</v>
      </c>
      <c r="B1870" s="159" t="s">
        <v>8</v>
      </c>
      <c r="C1870" s="166">
        <v>42705</v>
      </c>
      <c r="D1870" s="159" t="s">
        <v>7</v>
      </c>
      <c r="E1870" s="159" t="s">
        <v>29</v>
      </c>
      <c r="F1870" s="159" t="s">
        <v>54</v>
      </c>
      <c r="G1870" s="159" t="s">
        <v>24</v>
      </c>
      <c r="H1870" s="159" t="s">
        <v>51</v>
      </c>
      <c r="I1870" s="181">
        <v>125</v>
      </c>
      <c r="J1870" s="15"/>
    </row>
    <row r="1871" spans="1:10" x14ac:dyDescent="0.25">
      <c r="A1871" s="65" t="str">
        <f t="shared" si="29"/>
        <v>Totaal42705Den HaagVrouw23 tot 65 jaarEritreaGeen inkomen, schoolgaand of overig</v>
      </c>
      <c r="B1871" s="159" t="s">
        <v>8</v>
      </c>
      <c r="C1871" s="166">
        <v>42705</v>
      </c>
      <c r="D1871" s="159" t="s">
        <v>7</v>
      </c>
      <c r="E1871" s="159" t="s">
        <v>29</v>
      </c>
      <c r="F1871" s="159" t="s">
        <v>54</v>
      </c>
      <c r="G1871" s="159" t="s">
        <v>24</v>
      </c>
      <c r="H1871" s="159" t="s">
        <v>52</v>
      </c>
      <c r="I1871" s="181">
        <v>0</v>
      </c>
      <c r="J1871" s="15"/>
    </row>
    <row r="1872" spans="1:10" x14ac:dyDescent="0.25">
      <c r="A1872" s="65" t="str">
        <f t="shared" si="29"/>
        <v>Totaal42705Den HaagVrouw23 tot 65 jaarOverigTotaal</v>
      </c>
      <c r="B1872" s="159" t="s">
        <v>8</v>
      </c>
      <c r="C1872" s="166">
        <v>42705</v>
      </c>
      <c r="D1872" s="159" t="s">
        <v>7</v>
      </c>
      <c r="E1872" s="159" t="s">
        <v>29</v>
      </c>
      <c r="F1872" s="159" t="s">
        <v>54</v>
      </c>
      <c r="G1872" s="159" t="s">
        <v>25</v>
      </c>
      <c r="H1872" s="159" t="s">
        <v>8</v>
      </c>
      <c r="I1872" s="181">
        <v>90</v>
      </c>
      <c r="J1872" s="15"/>
    </row>
    <row r="1873" spans="1:10" x14ac:dyDescent="0.25">
      <c r="A1873" s="65" t="str">
        <f t="shared" si="29"/>
        <v>Totaal42705Den HaagVrouw23 tot 65 jaarOverigWerknemer of zelfstandige</v>
      </c>
      <c r="B1873" s="159" t="s">
        <v>8</v>
      </c>
      <c r="C1873" s="166">
        <v>42705</v>
      </c>
      <c r="D1873" s="159" t="s">
        <v>7</v>
      </c>
      <c r="E1873" s="159" t="s">
        <v>29</v>
      </c>
      <c r="F1873" s="159" t="s">
        <v>54</v>
      </c>
      <c r="G1873" s="159" t="s">
        <v>25</v>
      </c>
      <c r="H1873" s="159" t="s">
        <v>50</v>
      </c>
      <c r="I1873" s="181">
        <v>0</v>
      </c>
      <c r="J1873" s="15"/>
    </row>
    <row r="1874" spans="1:10" x14ac:dyDescent="0.25">
      <c r="A1874" s="65" t="str">
        <f t="shared" si="29"/>
        <v>Totaal42705Den HaagVrouw23 tot 65 jaarOverigBijstandsuitkering</v>
      </c>
      <c r="B1874" s="159" t="s">
        <v>8</v>
      </c>
      <c r="C1874" s="166">
        <v>42705</v>
      </c>
      <c r="D1874" s="159" t="s">
        <v>7</v>
      </c>
      <c r="E1874" s="159" t="s">
        <v>29</v>
      </c>
      <c r="F1874" s="159" t="s">
        <v>54</v>
      </c>
      <c r="G1874" s="159" t="s">
        <v>25</v>
      </c>
      <c r="H1874" s="159" t="s">
        <v>51</v>
      </c>
      <c r="I1874" s="181">
        <v>85</v>
      </c>
      <c r="J1874" s="15"/>
    </row>
    <row r="1875" spans="1:10" x14ac:dyDescent="0.25">
      <c r="A1875" s="65" t="str">
        <f t="shared" si="29"/>
        <v>Totaal42705Den HaagVrouw23 tot 65 jaarOverigGeen inkomen, schoolgaand of overig</v>
      </c>
      <c r="B1875" s="159" t="s">
        <v>8</v>
      </c>
      <c r="C1875" s="166">
        <v>42705</v>
      </c>
      <c r="D1875" s="159" t="s">
        <v>7</v>
      </c>
      <c r="E1875" s="159" t="s">
        <v>29</v>
      </c>
      <c r="F1875" s="159" t="s">
        <v>54</v>
      </c>
      <c r="G1875" s="159" t="s">
        <v>25</v>
      </c>
      <c r="H1875" s="159" t="s">
        <v>52</v>
      </c>
      <c r="I1875" s="181">
        <v>5</v>
      </c>
      <c r="J1875" s="15"/>
    </row>
    <row r="1876" spans="1:10" x14ac:dyDescent="0.25">
      <c r="A1876" s="65" t="str">
        <f t="shared" si="29"/>
        <v>Totaal42705G4 (exclusief Den Haag)TotaalTotaalTotaalTotaal</v>
      </c>
      <c r="B1876" s="159" t="s">
        <v>8</v>
      </c>
      <c r="C1876" s="166">
        <v>42705</v>
      </c>
      <c r="D1876" s="159" t="s">
        <v>15</v>
      </c>
      <c r="E1876" s="159" t="s">
        <v>8</v>
      </c>
      <c r="F1876" s="159" t="s">
        <v>8</v>
      </c>
      <c r="G1876" s="159" t="s">
        <v>8</v>
      </c>
      <c r="H1876" s="159" t="s">
        <v>8</v>
      </c>
      <c r="I1876" s="181">
        <v>4980</v>
      </c>
      <c r="J1876" s="15"/>
    </row>
    <row r="1877" spans="1:10" x14ac:dyDescent="0.25">
      <c r="A1877" s="65" t="str">
        <f t="shared" si="29"/>
        <v>Totaal42705G4 (exclusief Den Haag)TotaalTotaalTotaalWerknemer of zelfstandige</v>
      </c>
      <c r="B1877" s="159" t="s">
        <v>8</v>
      </c>
      <c r="C1877" s="166">
        <v>42705</v>
      </c>
      <c r="D1877" s="159" t="s">
        <v>15</v>
      </c>
      <c r="E1877" s="159" t="s">
        <v>8</v>
      </c>
      <c r="F1877" s="159" t="s">
        <v>8</v>
      </c>
      <c r="G1877" s="159" t="s">
        <v>8</v>
      </c>
      <c r="H1877" s="159" t="s">
        <v>50</v>
      </c>
      <c r="I1877" s="181">
        <v>155</v>
      </c>
      <c r="J1877" s="15"/>
    </row>
    <row r="1878" spans="1:10" x14ac:dyDescent="0.25">
      <c r="A1878" s="65" t="str">
        <f t="shared" si="29"/>
        <v>Totaal42705G4 (exclusief Den Haag)TotaalTotaalTotaalBijstandsuitkering</v>
      </c>
      <c r="B1878" s="159" t="s">
        <v>8</v>
      </c>
      <c r="C1878" s="166">
        <v>42705</v>
      </c>
      <c r="D1878" s="159" t="s">
        <v>15</v>
      </c>
      <c r="E1878" s="159" t="s">
        <v>8</v>
      </c>
      <c r="F1878" s="159" t="s">
        <v>8</v>
      </c>
      <c r="G1878" s="159" t="s">
        <v>8</v>
      </c>
      <c r="H1878" s="159" t="s">
        <v>51</v>
      </c>
      <c r="I1878" s="181">
        <v>4595</v>
      </c>
      <c r="J1878" s="15"/>
    </row>
    <row r="1879" spans="1:10" x14ac:dyDescent="0.25">
      <c r="A1879" s="65" t="str">
        <f t="shared" si="29"/>
        <v>Totaal42705G4 (exclusief Den Haag)TotaalTotaalTotaalGeen inkomen, schoolgaand of overig</v>
      </c>
      <c r="B1879" s="159" t="s">
        <v>8</v>
      </c>
      <c r="C1879" s="166">
        <v>42705</v>
      </c>
      <c r="D1879" s="159" t="s">
        <v>15</v>
      </c>
      <c r="E1879" s="159" t="s">
        <v>8</v>
      </c>
      <c r="F1879" s="159" t="s">
        <v>8</v>
      </c>
      <c r="G1879" s="159" t="s">
        <v>8</v>
      </c>
      <c r="H1879" s="159" t="s">
        <v>52</v>
      </c>
      <c r="I1879" s="181">
        <v>230</v>
      </c>
      <c r="J1879" s="15"/>
    </row>
    <row r="1880" spans="1:10" x14ac:dyDescent="0.25">
      <c r="A1880" s="65" t="str">
        <f t="shared" si="29"/>
        <v>Totaal42705G4 (exclusief Den Haag)TotaalTotaalSyriëTotaal</v>
      </c>
      <c r="B1880" s="159" t="s">
        <v>8</v>
      </c>
      <c r="C1880" s="166">
        <v>42705</v>
      </c>
      <c r="D1880" s="159" t="s">
        <v>15</v>
      </c>
      <c r="E1880" s="159" t="s">
        <v>8</v>
      </c>
      <c r="F1880" s="159" t="s">
        <v>8</v>
      </c>
      <c r="G1880" s="159" t="s">
        <v>23</v>
      </c>
      <c r="H1880" s="159" t="s">
        <v>8</v>
      </c>
      <c r="I1880" s="181">
        <v>2775</v>
      </c>
      <c r="J1880" s="15"/>
    </row>
    <row r="1881" spans="1:10" x14ac:dyDescent="0.25">
      <c r="A1881" s="65" t="str">
        <f t="shared" si="29"/>
        <v>Totaal42705G4 (exclusief Den Haag)TotaalTotaalSyriëWerknemer of zelfstandige</v>
      </c>
      <c r="B1881" s="159" t="s">
        <v>8</v>
      </c>
      <c r="C1881" s="166">
        <v>42705</v>
      </c>
      <c r="D1881" s="159" t="s">
        <v>15</v>
      </c>
      <c r="E1881" s="159" t="s">
        <v>8</v>
      </c>
      <c r="F1881" s="159" t="s">
        <v>8</v>
      </c>
      <c r="G1881" s="159" t="s">
        <v>23</v>
      </c>
      <c r="H1881" s="159" t="s">
        <v>50</v>
      </c>
      <c r="I1881" s="181">
        <v>70</v>
      </c>
      <c r="J1881" s="15"/>
    </row>
    <row r="1882" spans="1:10" x14ac:dyDescent="0.25">
      <c r="A1882" s="65" t="str">
        <f t="shared" si="29"/>
        <v>Totaal42705G4 (exclusief Den Haag)TotaalTotaalSyriëBijstandsuitkering</v>
      </c>
      <c r="B1882" s="159" t="s">
        <v>8</v>
      </c>
      <c r="C1882" s="166">
        <v>42705</v>
      </c>
      <c r="D1882" s="159" t="s">
        <v>15</v>
      </c>
      <c r="E1882" s="159" t="s">
        <v>8</v>
      </c>
      <c r="F1882" s="159" t="s">
        <v>8</v>
      </c>
      <c r="G1882" s="159" t="s">
        <v>23</v>
      </c>
      <c r="H1882" s="159" t="s">
        <v>51</v>
      </c>
      <c r="I1882" s="181">
        <v>2585</v>
      </c>
      <c r="J1882" s="15"/>
    </row>
    <row r="1883" spans="1:10" x14ac:dyDescent="0.25">
      <c r="A1883" s="65" t="str">
        <f t="shared" si="29"/>
        <v>Totaal42705G4 (exclusief Den Haag)TotaalTotaalSyriëGeen inkomen, schoolgaand of overig</v>
      </c>
      <c r="B1883" s="159" t="s">
        <v>8</v>
      </c>
      <c r="C1883" s="166">
        <v>42705</v>
      </c>
      <c r="D1883" s="159" t="s">
        <v>15</v>
      </c>
      <c r="E1883" s="159" t="s">
        <v>8</v>
      </c>
      <c r="F1883" s="159" t="s">
        <v>8</v>
      </c>
      <c r="G1883" s="159" t="s">
        <v>23</v>
      </c>
      <c r="H1883" s="159" t="s">
        <v>52</v>
      </c>
      <c r="I1883" s="181">
        <v>120</v>
      </c>
      <c r="J1883" s="15"/>
    </row>
    <row r="1884" spans="1:10" x14ac:dyDescent="0.25">
      <c r="A1884" s="65" t="str">
        <f t="shared" si="29"/>
        <v>Totaal42705G4 (exclusief Den Haag)TotaalTotaalEritreaTotaal</v>
      </c>
      <c r="B1884" s="159" t="s">
        <v>8</v>
      </c>
      <c r="C1884" s="166">
        <v>42705</v>
      </c>
      <c r="D1884" s="159" t="s">
        <v>15</v>
      </c>
      <c r="E1884" s="159" t="s">
        <v>8</v>
      </c>
      <c r="F1884" s="159" t="s">
        <v>8</v>
      </c>
      <c r="G1884" s="159" t="s">
        <v>24</v>
      </c>
      <c r="H1884" s="159" t="s">
        <v>8</v>
      </c>
      <c r="I1884" s="181">
        <v>1035</v>
      </c>
      <c r="J1884" s="15"/>
    </row>
    <row r="1885" spans="1:10" x14ac:dyDescent="0.25">
      <c r="A1885" s="65" t="str">
        <f t="shared" si="29"/>
        <v>Totaal42705G4 (exclusief Den Haag)TotaalTotaalEritreaWerknemer of zelfstandige</v>
      </c>
      <c r="B1885" s="159" t="s">
        <v>8</v>
      </c>
      <c r="C1885" s="166">
        <v>42705</v>
      </c>
      <c r="D1885" s="159" t="s">
        <v>15</v>
      </c>
      <c r="E1885" s="159" t="s">
        <v>8</v>
      </c>
      <c r="F1885" s="159" t="s">
        <v>8</v>
      </c>
      <c r="G1885" s="159" t="s">
        <v>24</v>
      </c>
      <c r="H1885" s="159" t="s">
        <v>50</v>
      </c>
      <c r="I1885" s="181">
        <v>5</v>
      </c>
      <c r="J1885" s="15"/>
    </row>
    <row r="1886" spans="1:10" x14ac:dyDescent="0.25">
      <c r="A1886" s="65" t="str">
        <f t="shared" si="29"/>
        <v>Totaal42705G4 (exclusief Den Haag)TotaalTotaalEritreaBijstandsuitkering</v>
      </c>
      <c r="B1886" s="159" t="s">
        <v>8</v>
      </c>
      <c r="C1886" s="166">
        <v>42705</v>
      </c>
      <c r="D1886" s="159" t="s">
        <v>15</v>
      </c>
      <c r="E1886" s="159" t="s">
        <v>8</v>
      </c>
      <c r="F1886" s="159" t="s">
        <v>8</v>
      </c>
      <c r="G1886" s="159" t="s">
        <v>24</v>
      </c>
      <c r="H1886" s="159" t="s">
        <v>51</v>
      </c>
      <c r="I1886" s="181">
        <v>1015</v>
      </c>
      <c r="J1886" s="15"/>
    </row>
    <row r="1887" spans="1:10" x14ac:dyDescent="0.25">
      <c r="A1887" s="65" t="str">
        <f t="shared" si="29"/>
        <v>Totaal42705G4 (exclusief Den Haag)TotaalTotaalEritreaGeen inkomen, schoolgaand of overig</v>
      </c>
      <c r="B1887" s="159" t="s">
        <v>8</v>
      </c>
      <c r="C1887" s="166">
        <v>42705</v>
      </c>
      <c r="D1887" s="159" t="s">
        <v>15</v>
      </c>
      <c r="E1887" s="159" t="s">
        <v>8</v>
      </c>
      <c r="F1887" s="159" t="s">
        <v>8</v>
      </c>
      <c r="G1887" s="159" t="s">
        <v>24</v>
      </c>
      <c r="H1887" s="159" t="s">
        <v>52</v>
      </c>
      <c r="I1887" s="181">
        <v>20</v>
      </c>
      <c r="J1887" s="15"/>
    </row>
    <row r="1888" spans="1:10" x14ac:dyDescent="0.25">
      <c r="A1888" s="65" t="str">
        <f t="shared" si="29"/>
        <v>Totaal42705G4 (exclusief Den Haag)TotaalTotaalOverigTotaal</v>
      </c>
      <c r="B1888" s="159" t="s">
        <v>8</v>
      </c>
      <c r="C1888" s="166">
        <v>42705</v>
      </c>
      <c r="D1888" s="159" t="s">
        <v>15</v>
      </c>
      <c r="E1888" s="159" t="s">
        <v>8</v>
      </c>
      <c r="F1888" s="159" t="s">
        <v>8</v>
      </c>
      <c r="G1888" s="159" t="s">
        <v>25</v>
      </c>
      <c r="H1888" s="159" t="s">
        <v>8</v>
      </c>
      <c r="I1888" s="181">
        <v>1170</v>
      </c>
      <c r="J1888" s="15"/>
    </row>
    <row r="1889" spans="1:10" x14ac:dyDescent="0.25">
      <c r="A1889" s="65" t="str">
        <f t="shared" si="29"/>
        <v>Totaal42705G4 (exclusief Den Haag)TotaalTotaalOverigWerknemer of zelfstandige</v>
      </c>
      <c r="B1889" s="159" t="s">
        <v>8</v>
      </c>
      <c r="C1889" s="166">
        <v>42705</v>
      </c>
      <c r="D1889" s="159" t="s">
        <v>15</v>
      </c>
      <c r="E1889" s="159" t="s">
        <v>8</v>
      </c>
      <c r="F1889" s="159" t="s">
        <v>8</v>
      </c>
      <c r="G1889" s="159" t="s">
        <v>25</v>
      </c>
      <c r="H1889" s="159" t="s">
        <v>50</v>
      </c>
      <c r="I1889" s="181">
        <v>85</v>
      </c>
      <c r="J1889" s="15"/>
    </row>
    <row r="1890" spans="1:10" x14ac:dyDescent="0.25">
      <c r="A1890" s="65" t="str">
        <f t="shared" si="29"/>
        <v>Totaal42705G4 (exclusief Den Haag)TotaalTotaalOverigBijstandsuitkering</v>
      </c>
      <c r="B1890" s="159" t="s">
        <v>8</v>
      </c>
      <c r="C1890" s="166">
        <v>42705</v>
      </c>
      <c r="D1890" s="159" t="s">
        <v>15</v>
      </c>
      <c r="E1890" s="159" t="s">
        <v>8</v>
      </c>
      <c r="F1890" s="159" t="s">
        <v>8</v>
      </c>
      <c r="G1890" s="159" t="s">
        <v>25</v>
      </c>
      <c r="H1890" s="159" t="s">
        <v>51</v>
      </c>
      <c r="I1890" s="181">
        <v>995</v>
      </c>
      <c r="J1890" s="15"/>
    </row>
    <row r="1891" spans="1:10" x14ac:dyDescent="0.25">
      <c r="A1891" s="65" t="str">
        <f t="shared" si="29"/>
        <v>Totaal42705G4 (exclusief Den Haag)TotaalTotaalOverigGeen inkomen, schoolgaand of overig</v>
      </c>
      <c r="B1891" s="159" t="s">
        <v>8</v>
      </c>
      <c r="C1891" s="166">
        <v>42705</v>
      </c>
      <c r="D1891" s="159" t="s">
        <v>15</v>
      </c>
      <c r="E1891" s="159" t="s">
        <v>8</v>
      </c>
      <c r="F1891" s="159" t="s">
        <v>8</v>
      </c>
      <c r="G1891" s="159" t="s">
        <v>25</v>
      </c>
      <c r="H1891" s="159" t="s">
        <v>52</v>
      </c>
      <c r="I1891" s="181">
        <v>90</v>
      </c>
      <c r="J1891" s="15"/>
    </row>
    <row r="1892" spans="1:10" x14ac:dyDescent="0.25">
      <c r="A1892" s="65" t="str">
        <f t="shared" si="29"/>
        <v>Totaal42705G4 (exclusief Den Haag)Totaal18 tot 23 jaarTotaalTotaal</v>
      </c>
      <c r="B1892" s="159" t="s">
        <v>8</v>
      </c>
      <c r="C1892" s="166">
        <v>42705</v>
      </c>
      <c r="D1892" s="159" t="s">
        <v>15</v>
      </c>
      <c r="E1892" s="159" t="s">
        <v>8</v>
      </c>
      <c r="F1892" s="159" t="s">
        <v>53</v>
      </c>
      <c r="G1892" s="159" t="s">
        <v>8</v>
      </c>
      <c r="H1892" s="159" t="s">
        <v>8</v>
      </c>
      <c r="I1892" s="181">
        <v>795</v>
      </c>
      <c r="J1892" s="15"/>
    </row>
    <row r="1893" spans="1:10" x14ac:dyDescent="0.25">
      <c r="A1893" s="65" t="str">
        <f t="shared" si="29"/>
        <v>Totaal42705G4 (exclusief Den Haag)Totaal18 tot 23 jaarTotaalWerknemer of zelfstandige</v>
      </c>
      <c r="B1893" s="159" t="s">
        <v>8</v>
      </c>
      <c r="C1893" s="166">
        <v>42705</v>
      </c>
      <c r="D1893" s="159" t="s">
        <v>15</v>
      </c>
      <c r="E1893" s="159" t="s">
        <v>8</v>
      </c>
      <c r="F1893" s="159" t="s">
        <v>53</v>
      </c>
      <c r="G1893" s="159" t="s">
        <v>8</v>
      </c>
      <c r="H1893" s="159" t="s">
        <v>50</v>
      </c>
      <c r="I1893" s="181">
        <v>40</v>
      </c>
      <c r="J1893" s="15"/>
    </row>
    <row r="1894" spans="1:10" x14ac:dyDescent="0.25">
      <c r="A1894" s="65" t="str">
        <f t="shared" si="29"/>
        <v>Totaal42705G4 (exclusief Den Haag)Totaal18 tot 23 jaarTotaalBijstandsuitkering</v>
      </c>
      <c r="B1894" s="159" t="s">
        <v>8</v>
      </c>
      <c r="C1894" s="166">
        <v>42705</v>
      </c>
      <c r="D1894" s="159" t="s">
        <v>15</v>
      </c>
      <c r="E1894" s="159" t="s">
        <v>8</v>
      </c>
      <c r="F1894" s="159" t="s">
        <v>53</v>
      </c>
      <c r="G1894" s="159" t="s">
        <v>8</v>
      </c>
      <c r="H1894" s="159" t="s">
        <v>51</v>
      </c>
      <c r="I1894" s="181">
        <v>645</v>
      </c>
      <c r="J1894" s="15"/>
    </row>
    <row r="1895" spans="1:10" x14ac:dyDescent="0.25">
      <c r="A1895" s="65" t="str">
        <f t="shared" si="29"/>
        <v>Totaal42705G4 (exclusief Den Haag)Totaal18 tot 23 jaarTotaalGeen inkomen, schoolgaand of overig</v>
      </c>
      <c r="B1895" s="159" t="s">
        <v>8</v>
      </c>
      <c r="C1895" s="166">
        <v>42705</v>
      </c>
      <c r="D1895" s="159" t="s">
        <v>15</v>
      </c>
      <c r="E1895" s="159" t="s">
        <v>8</v>
      </c>
      <c r="F1895" s="159" t="s">
        <v>53</v>
      </c>
      <c r="G1895" s="159" t="s">
        <v>8</v>
      </c>
      <c r="H1895" s="159" t="s">
        <v>52</v>
      </c>
      <c r="I1895" s="181">
        <v>110</v>
      </c>
      <c r="J1895" s="15"/>
    </row>
    <row r="1896" spans="1:10" x14ac:dyDescent="0.25">
      <c r="A1896" s="65" t="str">
        <f t="shared" si="29"/>
        <v>Totaal42705G4 (exclusief Den Haag)Totaal18 tot 23 jaarSyriëTotaal</v>
      </c>
      <c r="B1896" s="159" t="s">
        <v>8</v>
      </c>
      <c r="C1896" s="166">
        <v>42705</v>
      </c>
      <c r="D1896" s="159" t="s">
        <v>15</v>
      </c>
      <c r="E1896" s="159" t="s">
        <v>8</v>
      </c>
      <c r="F1896" s="159" t="s">
        <v>53</v>
      </c>
      <c r="G1896" s="159" t="s">
        <v>23</v>
      </c>
      <c r="H1896" s="159" t="s">
        <v>8</v>
      </c>
      <c r="I1896" s="181">
        <v>465</v>
      </c>
      <c r="J1896" s="15"/>
    </row>
    <row r="1897" spans="1:10" x14ac:dyDescent="0.25">
      <c r="A1897" s="65" t="str">
        <f t="shared" si="29"/>
        <v>Totaal42705G4 (exclusief Den Haag)Totaal18 tot 23 jaarSyriëWerknemer of zelfstandige</v>
      </c>
      <c r="B1897" s="159" t="s">
        <v>8</v>
      </c>
      <c r="C1897" s="166">
        <v>42705</v>
      </c>
      <c r="D1897" s="159" t="s">
        <v>15</v>
      </c>
      <c r="E1897" s="159" t="s">
        <v>8</v>
      </c>
      <c r="F1897" s="159" t="s">
        <v>53</v>
      </c>
      <c r="G1897" s="159" t="s">
        <v>23</v>
      </c>
      <c r="H1897" s="159" t="s">
        <v>50</v>
      </c>
      <c r="I1897" s="181">
        <v>20</v>
      </c>
      <c r="J1897" s="15"/>
    </row>
    <row r="1898" spans="1:10" x14ac:dyDescent="0.25">
      <c r="A1898" s="65" t="str">
        <f t="shared" si="29"/>
        <v>Totaal42705G4 (exclusief Den Haag)Totaal18 tot 23 jaarSyriëBijstandsuitkering</v>
      </c>
      <c r="B1898" s="159" t="s">
        <v>8</v>
      </c>
      <c r="C1898" s="166">
        <v>42705</v>
      </c>
      <c r="D1898" s="159" t="s">
        <v>15</v>
      </c>
      <c r="E1898" s="159" t="s">
        <v>8</v>
      </c>
      <c r="F1898" s="159" t="s">
        <v>53</v>
      </c>
      <c r="G1898" s="159" t="s">
        <v>23</v>
      </c>
      <c r="H1898" s="159" t="s">
        <v>51</v>
      </c>
      <c r="I1898" s="181">
        <v>380</v>
      </c>
      <c r="J1898" s="15"/>
    </row>
    <row r="1899" spans="1:10" x14ac:dyDescent="0.25">
      <c r="A1899" s="65" t="str">
        <f t="shared" si="29"/>
        <v>Totaal42705G4 (exclusief Den Haag)Totaal18 tot 23 jaarSyriëGeen inkomen, schoolgaand of overig</v>
      </c>
      <c r="B1899" s="159" t="s">
        <v>8</v>
      </c>
      <c r="C1899" s="166">
        <v>42705</v>
      </c>
      <c r="D1899" s="159" t="s">
        <v>15</v>
      </c>
      <c r="E1899" s="159" t="s">
        <v>8</v>
      </c>
      <c r="F1899" s="159" t="s">
        <v>53</v>
      </c>
      <c r="G1899" s="159" t="s">
        <v>23</v>
      </c>
      <c r="H1899" s="159" t="s">
        <v>52</v>
      </c>
      <c r="I1899" s="181">
        <v>60</v>
      </c>
      <c r="J1899" s="15"/>
    </row>
    <row r="1900" spans="1:10" x14ac:dyDescent="0.25">
      <c r="A1900" s="65" t="str">
        <f t="shared" si="29"/>
        <v>Totaal42705G4 (exclusief Den Haag)Totaal18 tot 23 jaarEritreaTotaal</v>
      </c>
      <c r="B1900" s="159" t="s">
        <v>8</v>
      </c>
      <c r="C1900" s="166">
        <v>42705</v>
      </c>
      <c r="D1900" s="159" t="s">
        <v>15</v>
      </c>
      <c r="E1900" s="159" t="s">
        <v>8</v>
      </c>
      <c r="F1900" s="159" t="s">
        <v>53</v>
      </c>
      <c r="G1900" s="159" t="s">
        <v>24</v>
      </c>
      <c r="H1900" s="159" t="s">
        <v>8</v>
      </c>
      <c r="I1900" s="181">
        <v>195</v>
      </c>
      <c r="J1900" s="15"/>
    </row>
    <row r="1901" spans="1:10" x14ac:dyDescent="0.25">
      <c r="A1901" s="65" t="str">
        <f t="shared" si="29"/>
        <v>Totaal42705G4 (exclusief Den Haag)Totaal18 tot 23 jaarEritreaWerknemer of zelfstandige</v>
      </c>
      <c r="B1901" s="159" t="s">
        <v>8</v>
      </c>
      <c r="C1901" s="166">
        <v>42705</v>
      </c>
      <c r="D1901" s="159" t="s">
        <v>15</v>
      </c>
      <c r="E1901" s="159" t="s">
        <v>8</v>
      </c>
      <c r="F1901" s="159" t="s">
        <v>53</v>
      </c>
      <c r="G1901" s="159" t="s">
        <v>24</v>
      </c>
      <c r="H1901" s="159" t="s">
        <v>50</v>
      </c>
      <c r="I1901" s="181">
        <v>0</v>
      </c>
      <c r="J1901" s="15"/>
    </row>
    <row r="1902" spans="1:10" x14ac:dyDescent="0.25">
      <c r="A1902" s="65" t="str">
        <f t="shared" si="29"/>
        <v>Totaal42705G4 (exclusief Den Haag)Totaal18 tot 23 jaarEritreaBijstandsuitkering</v>
      </c>
      <c r="B1902" s="159" t="s">
        <v>8</v>
      </c>
      <c r="C1902" s="166">
        <v>42705</v>
      </c>
      <c r="D1902" s="159" t="s">
        <v>15</v>
      </c>
      <c r="E1902" s="159" t="s">
        <v>8</v>
      </c>
      <c r="F1902" s="159" t="s">
        <v>53</v>
      </c>
      <c r="G1902" s="159" t="s">
        <v>24</v>
      </c>
      <c r="H1902" s="159" t="s">
        <v>51</v>
      </c>
      <c r="I1902" s="181">
        <v>185</v>
      </c>
      <c r="J1902" s="15"/>
    </row>
    <row r="1903" spans="1:10" x14ac:dyDescent="0.25">
      <c r="A1903" s="65" t="str">
        <f t="shared" si="29"/>
        <v>Totaal42705G4 (exclusief Den Haag)Totaal18 tot 23 jaarEritreaGeen inkomen, schoolgaand of overig</v>
      </c>
      <c r="B1903" s="159" t="s">
        <v>8</v>
      </c>
      <c r="C1903" s="166">
        <v>42705</v>
      </c>
      <c r="D1903" s="159" t="s">
        <v>15</v>
      </c>
      <c r="E1903" s="159" t="s">
        <v>8</v>
      </c>
      <c r="F1903" s="159" t="s">
        <v>53</v>
      </c>
      <c r="G1903" s="159" t="s">
        <v>24</v>
      </c>
      <c r="H1903" s="159" t="s">
        <v>52</v>
      </c>
      <c r="I1903" s="181">
        <v>10</v>
      </c>
      <c r="J1903" s="15"/>
    </row>
    <row r="1904" spans="1:10" x14ac:dyDescent="0.25">
      <c r="A1904" s="65" t="str">
        <f t="shared" si="29"/>
        <v>Totaal42705G4 (exclusief Den Haag)Totaal18 tot 23 jaarOverigTotaal</v>
      </c>
      <c r="B1904" s="159" t="s">
        <v>8</v>
      </c>
      <c r="C1904" s="166">
        <v>42705</v>
      </c>
      <c r="D1904" s="159" t="s">
        <v>15</v>
      </c>
      <c r="E1904" s="159" t="s">
        <v>8</v>
      </c>
      <c r="F1904" s="159" t="s">
        <v>53</v>
      </c>
      <c r="G1904" s="159" t="s">
        <v>25</v>
      </c>
      <c r="H1904" s="159" t="s">
        <v>8</v>
      </c>
      <c r="I1904" s="181">
        <v>135</v>
      </c>
      <c r="J1904" s="15"/>
    </row>
    <row r="1905" spans="1:10" x14ac:dyDescent="0.25">
      <c r="A1905" s="65" t="str">
        <f t="shared" si="29"/>
        <v>Totaal42705G4 (exclusief Den Haag)Totaal18 tot 23 jaarOverigWerknemer of zelfstandige</v>
      </c>
      <c r="B1905" s="159" t="s">
        <v>8</v>
      </c>
      <c r="C1905" s="166">
        <v>42705</v>
      </c>
      <c r="D1905" s="159" t="s">
        <v>15</v>
      </c>
      <c r="E1905" s="159" t="s">
        <v>8</v>
      </c>
      <c r="F1905" s="159" t="s">
        <v>53</v>
      </c>
      <c r="G1905" s="159" t="s">
        <v>25</v>
      </c>
      <c r="H1905" s="159" t="s">
        <v>50</v>
      </c>
      <c r="I1905" s="181">
        <v>15</v>
      </c>
      <c r="J1905" s="15"/>
    </row>
    <row r="1906" spans="1:10" x14ac:dyDescent="0.25">
      <c r="A1906" s="65" t="str">
        <f t="shared" si="29"/>
        <v>Totaal42705G4 (exclusief Den Haag)Totaal18 tot 23 jaarOverigBijstandsuitkering</v>
      </c>
      <c r="B1906" s="159" t="s">
        <v>8</v>
      </c>
      <c r="C1906" s="166">
        <v>42705</v>
      </c>
      <c r="D1906" s="159" t="s">
        <v>15</v>
      </c>
      <c r="E1906" s="159" t="s">
        <v>8</v>
      </c>
      <c r="F1906" s="159" t="s">
        <v>53</v>
      </c>
      <c r="G1906" s="159" t="s">
        <v>25</v>
      </c>
      <c r="H1906" s="159" t="s">
        <v>51</v>
      </c>
      <c r="I1906" s="181">
        <v>80</v>
      </c>
      <c r="J1906" s="15"/>
    </row>
    <row r="1907" spans="1:10" x14ac:dyDescent="0.25">
      <c r="A1907" s="65" t="str">
        <f t="shared" si="29"/>
        <v>Totaal42705G4 (exclusief Den Haag)Totaal18 tot 23 jaarOverigGeen inkomen, schoolgaand of overig</v>
      </c>
      <c r="B1907" s="159" t="s">
        <v>8</v>
      </c>
      <c r="C1907" s="166">
        <v>42705</v>
      </c>
      <c r="D1907" s="159" t="s">
        <v>15</v>
      </c>
      <c r="E1907" s="159" t="s">
        <v>8</v>
      </c>
      <c r="F1907" s="159" t="s">
        <v>53</v>
      </c>
      <c r="G1907" s="159" t="s">
        <v>25</v>
      </c>
      <c r="H1907" s="159" t="s">
        <v>52</v>
      </c>
      <c r="I1907" s="181">
        <v>40</v>
      </c>
      <c r="J1907" s="15"/>
    </row>
    <row r="1908" spans="1:10" x14ac:dyDescent="0.25">
      <c r="A1908" s="65" t="str">
        <f t="shared" si="29"/>
        <v>Totaal42705G4 (exclusief Den Haag)Totaal23 tot 65 jaarTotaalTotaal</v>
      </c>
      <c r="B1908" s="159" t="s">
        <v>8</v>
      </c>
      <c r="C1908" s="166">
        <v>42705</v>
      </c>
      <c r="D1908" s="159" t="s">
        <v>15</v>
      </c>
      <c r="E1908" s="159" t="s">
        <v>8</v>
      </c>
      <c r="F1908" s="159" t="s">
        <v>54</v>
      </c>
      <c r="G1908" s="159" t="s">
        <v>8</v>
      </c>
      <c r="H1908" s="159" t="s">
        <v>8</v>
      </c>
      <c r="I1908" s="181">
        <v>4185</v>
      </c>
      <c r="J1908" s="15"/>
    </row>
    <row r="1909" spans="1:10" x14ac:dyDescent="0.25">
      <c r="A1909" s="65" t="str">
        <f t="shared" si="29"/>
        <v>Totaal42705G4 (exclusief Den Haag)Totaal23 tot 65 jaarTotaalWerknemer of zelfstandige</v>
      </c>
      <c r="B1909" s="159" t="s">
        <v>8</v>
      </c>
      <c r="C1909" s="166">
        <v>42705</v>
      </c>
      <c r="D1909" s="159" t="s">
        <v>15</v>
      </c>
      <c r="E1909" s="159" t="s">
        <v>8</v>
      </c>
      <c r="F1909" s="159" t="s">
        <v>54</v>
      </c>
      <c r="G1909" s="159" t="s">
        <v>8</v>
      </c>
      <c r="H1909" s="159" t="s">
        <v>50</v>
      </c>
      <c r="I1909" s="181">
        <v>120</v>
      </c>
      <c r="J1909" s="15"/>
    </row>
    <row r="1910" spans="1:10" x14ac:dyDescent="0.25">
      <c r="A1910" s="65" t="str">
        <f t="shared" si="29"/>
        <v>Totaal42705G4 (exclusief Den Haag)Totaal23 tot 65 jaarTotaalBijstandsuitkering</v>
      </c>
      <c r="B1910" s="159" t="s">
        <v>8</v>
      </c>
      <c r="C1910" s="166">
        <v>42705</v>
      </c>
      <c r="D1910" s="159" t="s">
        <v>15</v>
      </c>
      <c r="E1910" s="159" t="s">
        <v>8</v>
      </c>
      <c r="F1910" s="159" t="s">
        <v>54</v>
      </c>
      <c r="G1910" s="159" t="s">
        <v>8</v>
      </c>
      <c r="H1910" s="159" t="s">
        <v>51</v>
      </c>
      <c r="I1910" s="181">
        <v>3950</v>
      </c>
      <c r="J1910" s="15"/>
    </row>
    <row r="1911" spans="1:10" x14ac:dyDescent="0.25">
      <c r="A1911" s="65" t="str">
        <f t="shared" si="29"/>
        <v>Totaal42705G4 (exclusief Den Haag)Totaal23 tot 65 jaarTotaalGeen inkomen, schoolgaand of overig</v>
      </c>
      <c r="B1911" s="159" t="s">
        <v>8</v>
      </c>
      <c r="C1911" s="166">
        <v>42705</v>
      </c>
      <c r="D1911" s="159" t="s">
        <v>15</v>
      </c>
      <c r="E1911" s="159" t="s">
        <v>8</v>
      </c>
      <c r="F1911" s="159" t="s">
        <v>54</v>
      </c>
      <c r="G1911" s="159" t="s">
        <v>8</v>
      </c>
      <c r="H1911" s="159" t="s">
        <v>52</v>
      </c>
      <c r="I1911" s="181">
        <v>115</v>
      </c>
      <c r="J1911" s="15"/>
    </row>
    <row r="1912" spans="1:10" x14ac:dyDescent="0.25">
      <c r="A1912" s="65" t="str">
        <f t="shared" si="29"/>
        <v>Totaal42705G4 (exclusief Den Haag)Totaal23 tot 65 jaarSyriëTotaal</v>
      </c>
      <c r="B1912" s="159" t="s">
        <v>8</v>
      </c>
      <c r="C1912" s="166">
        <v>42705</v>
      </c>
      <c r="D1912" s="159" t="s">
        <v>15</v>
      </c>
      <c r="E1912" s="159" t="s">
        <v>8</v>
      </c>
      <c r="F1912" s="159" t="s">
        <v>54</v>
      </c>
      <c r="G1912" s="159" t="s">
        <v>23</v>
      </c>
      <c r="H1912" s="159" t="s">
        <v>8</v>
      </c>
      <c r="I1912" s="181">
        <v>2310</v>
      </c>
      <c r="J1912" s="15"/>
    </row>
    <row r="1913" spans="1:10" x14ac:dyDescent="0.25">
      <c r="A1913" s="65" t="str">
        <f t="shared" si="29"/>
        <v>Totaal42705G4 (exclusief Den Haag)Totaal23 tot 65 jaarSyriëWerknemer of zelfstandige</v>
      </c>
      <c r="B1913" s="159" t="s">
        <v>8</v>
      </c>
      <c r="C1913" s="166">
        <v>42705</v>
      </c>
      <c r="D1913" s="159" t="s">
        <v>15</v>
      </c>
      <c r="E1913" s="159" t="s">
        <v>8</v>
      </c>
      <c r="F1913" s="159" t="s">
        <v>54</v>
      </c>
      <c r="G1913" s="159" t="s">
        <v>23</v>
      </c>
      <c r="H1913" s="159" t="s">
        <v>50</v>
      </c>
      <c r="I1913" s="181">
        <v>50</v>
      </c>
      <c r="J1913" s="15"/>
    </row>
    <row r="1914" spans="1:10" x14ac:dyDescent="0.25">
      <c r="A1914" s="65" t="str">
        <f t="shared" si="29"/>
        <v>Totaal42705G4 (exclusief Den Haag)Totaal23 tot 65 jaarSyriëBijstandsuitkering</v>
      </c>
      <c r="B1914" s="159" t="s">
        <v>8</v>
      </c>
      <c r="C1914" s="166">
        <v>42705</v>
      </c>
      <c r="D1914" s="159" t="s">
        <v>15</v>
      </c>
      <c r="E1914" s="159" t="s">
        <v>8</v>
      </c>
      <c r="F1914" s="159" t="s">
        <v>54</v>
      </c>
      <c r="G1914" s="159" t="s">
        <v>23</v>
      </c>
      <c r="H1914" s="159" t="s">
        <v>51</v>
      </c>
      <c r="I1914" s="181">
        <v>2200</v>
      </c>
      <c r="J1914" s="15"/>
    </row>
    <row r="1915" spans="1:10" x14ac:dyDescent="0.25">
      <c r="A1915" s="65" t="str">
        <f t="shared" si="29"/>
        <v>Totaal42705G4 (exclusief Den Haag)Totaal23 tot 65 jaarSyriëGeen inkomen, schoolgaand of overig</v>
      </c>
      <c r="B1915" s="159" t="s">
        <v>8</v>
      </c>
      <c r="C1915" s="166">
        <v>42705</v>
      </c>
      <c r="D1915" s="159" t="s">
        <v>15</v>
      </c>
      <c r="E1915" s="159" t="s">
        <v>8</v>
      </c>
      <c r="F1915" s="159" t="s">
        <v>54</v>
      </c>
      <c r="G1915" s="159" t="s">
        <v>23</v>
      </c>
      <c r="H1915" s="159" t="s">
        <v>52</v>
      </c>
      <c r="I1915" s="181">
        <v>60</v>
      </c>
      <c r="J1915" s="15"/>
    </row>
    <row r="1916" spans="1:10" x14ac:dyDescent="0.25">
      <c r="A1916" s="65" t="str">
        <f t="shared" si="29"/>
        <v>Totaal42705G4 (exclusief Den Haag)Totaal23 tot 65 jaarEritreaTotaal</v>
      </c>
      <c r="B1916" s="159" t="s">
        <v>8</v>
      </c>
      <c r="C1916" s="166">
        <v>42705</v>
      </c>
      <c r="D1916" s="159" t="s">
        <v>15</v>
      </c>
      <c r="E1916" s="159" t="s">
        <v>8</v>
      </c>
      <c r="F1916" s="159" t="s">
        <v>54</v>
      </c>
      <c r="G1916" s="159" t="s">
        <v>24</v>
      </c>
      <c r="H1916" s="159" t="s">
        <v>8</v>
      </c>
      <c r="I1916" s="181">
        <v>840</v>
      </c>
      <c r="J1916" s="15"/>
    </row>
    <row r="1917" spans="1:10" x14ac:dyDescent="0.25">
      <c r="A1917" s="65" t="str">
        <f t="shared" si="29"/>
        <v>Totaal42705G4 (exclusief Den Haag)Totaal23 tot 65 jaarEritreaWerknemer of zelfstandige</v>
      </c>
      <c r="B1917" s="159" t="s">
        <v>8</v>
      </c>
      <c r="C1917" s="166">
        <v>42705</v>
      </c>
      <c r="D1917" s="159" t="s">
        <v>15</v>
      </c>
      <c r="E1917" s="159" t="s">
        <v>8</v>
      </c>
      <c r="F1917" s="159" t="s">
        <v>54</v>
      </c>
      <c r="G1917" s="159" t="s">
        <v>24</v>
      </c>
      <c r="H1917" s="159" t="s">
        <v>50</v>
      </c>
      <c r="I1917" s="181">
        <v>5</v>
      </c>
      <c r="J1917" s="15"/>
    </row>
    <row r="1918" spans="1:10" x14ac:dyDescent="0.25">
      <c r="A1918" s="65" t="str">
        <f t="shared" si="29"/>
        <v>Totaal42705G4 (exclusief Den Haag)Totaal23 tot 65 jaarEritreaBijstandsuitkering</v>
      </c>
      <c r="B1918" s="159" t="s">
        <v>8</v>
      </c>
      <c r="C1918" s="166">
        <v>42705</v>
      </c>
      <c r="D1918" s="159" t="s">
        <v>15</v>
      </c>
      <c r="E1918" s="159" t="s">
        <v>8</v>
      </c>
      <c r="F1918" s="159" t="s">
        <v>54</v>
      </c>
      <c r="G1918" s="159" t="s">
        <v>24</v>
      </c>
      <c r="H1918" s="159" t="s">
        <v>51</v>
      </c>
      <c r="I1918" s="181">
        <v>830</v>
      </c>
      <c r="J1918" s="15"/>
    </row>
    <row r="1919" spans="1:10" x14ac:dyDescent="0.25">
      <c r="A1919" s="65" t="str">
        <f t="shared" si="29"/>
        <v>Totaal42705G4 (exclusief Den Haag)Totaal23 tot 65 jaarEritreaGeen inkomen, schoolgaand of overig</v>
      </c>
      <c r="B1919" s="159" t="s">
        <v>8</v>
      </c>
      <c r="C1919" s="166">
        <v>42705</v>
      </c>
      <c r="D1919" s="159" t="s">
        <v>15</v>
      </c>
      <c r="E1919" s="159" t="s">
        <v>8</v>
      </c>
      <c r="F1919" s="159" t="s">
        <v>54</v>
      </c>
      <c r="G1919" s="159" t="s">
        <v>24</v>
      </c>
      <c r="H1919" s="159" t="s">
        <v>52</v>
      </c>
      <c r="I1919" s="181">
        <v>10</v>
      </c>
      <c r="J1919" s="15"/>
    </row>
    <row r="1920" spans="1:10" x14ac:dyDescent="0.25">
      <c r="A1920" s="65" t="str">
        <f t="shared" si="29"/>
        <v>Totaal42705G4 (exclusief Den Haag)Totaal23 tot 65 jaarOverigTotaal</v>
      </c>
      <c r="B1920" s="159" t="s">
        <v>8</v>
      </c>
      <c r="C1920" s="166">
        <v>42705</v>
      </c>
      <c r="D1920" s="159" t="s">
        <v>15</v>
      </c>
      <c r="E1920" s="159" t="s">
        <v>8</v>
      </c>
      <c r="F1920" s="159" t="s">
        <v>54</v>
      </c>
      <c r="G1920" s="159" t="s">
        <v>25</v>
      </c>
      <c r="H1920" s="159" t="s">
        <v>8</v>
      </c>
      <c r="I1920" s="181">
        <v>1035</v>
      </c>
      <c r="J1920" s="15"/>
    </row>
    <row r="1921" spans="1:10" x14ac:dyDescent="0.25">
      <c r="A1921" s="65" t="str">
        <f t="shared" si="29"/>
        <v>Totaal42705G4 (exclusief Den Haag)Totaal23 tot 65 jaarOverigWerknemer of zelfstandige</v>
      </c>
      <c r="B1921" s="159" t="s">
        <v>8</v>
      </c>
      <c r="C1921" s="166">
        <v>42705</v>
      </c>
      <c r="D1921" s="159" t="s">
        <v>15</v>
      </c>
      <c r="E1921" s="159" t="s">
        <v>8</v>
      </c>
      <c r="F1921" s="159" t="s">
        <v>54</v>
      </c>
      <c r="G1921" s="159" t="s">
        <v>25</v>
      </c>
      <c r="H1921" s="159" t="s">
        <v>50</v>
      </c>
      <c r="I1921" s="181">
        <v>65</v>
      </c>
      <c r="J1921" s="15"/>
    </row>
    <row r="1922" spans="1:10" x14ac:dyDescent="0.25">
      <c r="A1922" s="65" t="str">
        <f t="shared" si="29"/>
        <v>Totaal42705G4 (exclusief Den Haag)Totaal23 tot 65 jaarOverigBijstandsuitkering</v>
      </c>
      <c r="B1922" s="159" t="s">
        <v>8</v>
      </c>
      <c r="C1922" s="166">
        <v>42705</v>
      </c>
      <c r="D1922" s="159" t="s">
        <v>15</v>
      </c>
      <c r="E1922" s="159" t="s">
        <v>8</v>
      </c>
      <c r="F1922" s="159" t="s">
        <v>54</v>
      </c>
      <c r="G1922" s="159" t="s">
        <v>25</v>
      </c>
      <c r="H1922" s="159" t="s">
        <v>51</v>
      </c>
      <c r="I1922" s="181">
        <v>920</v>
      </c>
      <c r="J1922" s="15"/>
    </row>
    <row r="1923" spans="1:10" x14ac:dyDescent="0.25">
      <c r="A1923" s="65" t="str">
        <f t="shared" si="29"/>
        <v>Totaal42705G4 (exclusief Den Haag)Totaal23 tot 65 jaarOverigGeen inkomen, schoolgaand of overig</v>
      </c>
      <c r="B1923" s="159" t="s">
        <v>8</v>
      </c>
      <c r="C1923" s="166">
        <v>42705</v>
      </c>
      <c r="D1923" s="159" t="s">
        <v>15</v>
      </c>
      <c r="E1923" s="159" t="s">
        <v>8</v>
      </c>
      <c r="F1923" s="159" t="s">
        <v>54</v>
      </c>
      <c r="G1923" s="159" t="s">
        <v>25</v>
      </c>
      <c r="H1923" s="159" t="s">
        <v>52</v>
      </c>
      <c r="I1923" s="181">
        <v>50</v>
      </c>
      <c r="J1923" s="15"/>
    </row>
    <row r="1924" spans="1:10" x14ac:dyDescent="0.25">
      <c r="A1924" s="65" t="str">
        <f t="shared" si="29"/>
        <v>Totaal42705G4 (exclusief Den Haag)ManTotaalTotaalTotaal</v>
      </c>
      <c r="B1924" s="159" t="s">
        <v>8</v>
      </c>
      <c r="C1924" s="166">
        <v>42705</v>
      </c>
      <c r="D1924" s="159" t="s">
        <v>15</v>
      </c>
      <c r="E1924" s="159" t="s">
        <v>28</v>
      </c>
      <c r="F1924" s="159" t="s">
        <v>8</v>
      </c>
      <c r="G1924" s="159" t="s">
        <v>8</v>
      </c>
      <c r="H1924" s="159" t="s">
        <v>8</v>
      </c>
      <c r="I1924" s="181">
        <v>3475</v>
      </c>
      <c r="J1924" s="15"/>
    </row>
    <row r="1925" spans="1:10" x14ac:dyDescent="0.25">
      <c r="A1925" s="65" t="str">
        <f t="shared" ref="A1925:A1988" si="30">B1925&amp;C1925&amp;D1925&amp;E1925&amp;F1925&amp;G1925&amp;H1925</f>
        <v>Totaal42705G4 (exclusief Den Haag)ManTotaalTotaalWerknemer of zelfstandige</v>
      </c>
      <c r="B1925" s="159" t="s">
        <v>8</v>
      </c>
      <c r="C1925" s="166">
        <v>42705</v>
      </c>
      <c r="D1925" s="159" t="s">
        <v>15</v>
      </c>
      <c r="E1925" s="159" t="s">
        <v>28</v>
      </c>
      <c r="F1925" s="159" t="s">
        <v>8</v>
      </c>
      <c r="G1925" s="159" t="s">
        <v>8</v>
      </c>
      <c r="H1925" s="159" t="s">
        <v>50</v>
      </c>
      <c r="I1925" s="181">
        <v>140</v>
      </c>
      <c r="J1925" s="15"/>
    </row>
    <row r="1926" spans="1:10" x14ac:dyDescent="0.25">
      <c r="A1926" s="65" t="str">
        <f t="shared" si="30"/>
        <v>Totaal42705G4 (exclusief Den Haag)ManTotaalTotaalBijstandsuitkering</v>
      </c>
      <c r="B1926" s="159" t="s">
        <v>8</v>
      </c>
      <c r="C1926" s="166">
        <v>42705</v>
      </c>
      <c r="D1926" s="159" t="s">
        <v>15</v>
      </c>
      <c r="E1926" s="159" t="s">
        <v>28</v>
      </c>
      <c r="F1926" s="159" t="s">
        <v>8</v>
      </c>
      <c r="G1926" s="159" t="s">
        <v>8</v>
      </c>
      <c r="H1926" s="159" t="s">
        <v>51</v>
      </c>
      <c r="I1926" s="181">
        <v>3185</v>
      </c>
      <c r="J1926" s="15"/>
    </row>
    <row r="1927" spans="1:10" x14ac:dyDescent="0.25">
      <c r="A1927" s="65" t="str">
        <f t="shared" si="30"/>
        <v>Totaal42705G4 (exclusief Den Haag)ManTotaalTotaalGeen inkomen, schoolgaand of overig</v>
      </c>
      <c r="B1927" s="159" t="s">
        <v>8</v>
      </c>
      <c r="C1927" s="166">
        <v>42705</v>
      </c>
      <c r="D1927" s="159" t="s">
        <v>15</v>
      </c>
      <c r="E1927" s="159" t="s">
        <v>28</v>
      </c>
      <c r="F1927" s="159" t="s">
        <v>8</v>
      </c>
      <c r="G1927" s="159" t="s">
        <v>8</v>
      </c>
      <c r="H1927" s="159" t="s">
        <v>52</v>
      </c>
      <c r="I1927" s="181">
        <v>150</v>
      </c>
      <c r="J1927" s="15"/>
    </row>
    <row r="1928" spans="1:10" x14ac:dyDescent="0.25">
      <c r="A1928" s="65" t="str">
        <f t="shared" si="30"/>
        <v>Totaal42705G4 (exclusief Den Haag)ManTotaalSyriëTotaal</v>
      </c>
      <c r="B1928" s="159" t="s">
        <v>8</v>
      </c>
      <c r="C1928" s="166">
        <v>42705</v>
      </c>
      <c r="D1928" s="159" t="s">
        <v>15</v>
      </c>
      <c r="E1928" s="159" t="s">
        <v>28</v>
      </c>
      <c r="F1928" s="159" t="s">
        <v>8</v>
      </c>
      <c r="G1928" s="159" t="s">
        <v>23</v>
      </c>
      <c r="H1928" s="159" t="s">
        <v>8</v>
      </c>
      <c r="I1928" s="181">
        <v>2030</v>
      </c>
      <c r="J1928" s="15"/>
    </row>
    <row r="1929" spans="1:10" x14ac:dyDescent="0.25">
      <c r="A1929" s="65" t="str">
        <f t="shared" si="30"/>
        <v>Totaal42705G4 (exclusief Den Haag)ManTotaalSyriëWerknemer of zelfstandige</v>
      </c>
      <c r="B1929" s="159" t="s">
        <v>8</v>
      </c>
      <c r="C1929" s="166">
        <v>42705</v>
      </c>
      <c r="D1929" s="159" t="s">
        <v>15</v>
      </c>
      <c r="E1929" s="159" t="s">
        <v>28</v>
      </c>
      <c r="F1929" s="159" t="s">
        <v>8</v>
      </c>
      <c r="G1929" s="159" t="s">
        <v>23</v>
      </c>
      <c r="H1929" s="159" t="s">
        <v>50</v>
      </c>
      <c r="I1929" s="181">
        <v>65</v>
      </c>
      <c r="J1929" s="15"/>
    </row>
    <row r="1930" spans="1:10" x14ac:dyDescent="0.25">
      <c r="A1930" s="65" t="str">
        <f t="shared" si="30"/>
        <v>Totaal42705G4 (exclusief Den Haag)ManTotaalSyriëBijstandsuitkering</v>
      </c>
      <c r="B1930" s="159" t="s">
        <v>8</v>
      </c>
      <c r="C1930" s="166">
        <v>42705</v>
      </c>
      <c r="D1930" s="159" t="s">
        <v>15</v>
      </c>
      <c r="E1930" s="159" t="s">
        <v>28</v>
      </c>
      <c r="F1930" s="159" t="s">
        <v>8</v>
      </c>
      <c r="G1930" s="159" t="s">
        <v>23</v>
      </c>
      <c r="H1930" s="159" t="s">
        <v>51</v>
      </c>
      <c r="I1930" s="181">
        <v>1880</v>
      </c>
      <c r="J1930" s="15"/>
    </row>
    <row r="1931" spans="1:10" x14ac:dyDescent="0.25">
      <c r="A1931" s="65" t="str">
        <f t="shared" si="30"/>
        <v>Totaal42705G4 (exclusief Den Haag)ManTotaalSyriëGeen inkomen, schoolgaand of overig</v>
      </c>
      <c r="B1931" s="159" t="s">
        <v>8</v>
      </c>
      <c r="C1931" s="166">
        <v>42705</v>
      </c>
      <c r="D1931" s="159" t="s">
        <v>15</v>
      </c>
      <c r="E1931" s="159" t="s">
        <v>28</v>
      </c>
      <c r="F1931" s="159" t="s">
        <v>8</v>
      </c>
      <c r="G1931" s="159" t="s">
        <v>23</v>
      </c>
      <c r="H1931" s="159" t="s">
        <v>52</v>
      </c>
      <c r="I1931" s="181">
        <v>85</v>
      </c>
      <c r="J1931" s="15"/>
    </row>
    <row r="1932" spans="1:10" x14ac:dyDescent="0.25">
      <c r="A1932" s="65" t="str">
        <f t="shared" si="30"/>
        <v>Totaal42705G4 (exclusief Den Haag)ManTotaalEritreaTotaal</v>
      </c>
      <c r="B1932" s="159" t="s">
        <v>8</v>
      </c>
      <c r="C1932" s="166">
        <v>42705</v>
      </c>
      <c r="D1932" s="159" t="s">
        <v>15</v>
      </c>
      <c r="E1932" s="159" t="s">
        <v>28</v>
      </c>
      <c r="F1932" s="159" t="s">
        <v>8</v>
      </c>
      <c r="G1932" s="159" t="s">
        <v>24</v>
      </c>
      <c r="H1932" s="159" t="s">
        <v>8</v>
      </c>
      <c r="I1932" s="181">
        <v>680</v>
      </c>
      <c r="J1932" s="15"/>
    </row>
    <row r="1933" spans="1:10" x14ac:dyDescent="0.25">
      <c r="A1933" s="65" t="str">
        <f t="shared" si="30"/>
        <v>Totaal42705G4 (exclusief Den Haag)ManTotaalEritreaWerknemer of zelfstandige</v>
      </c>
      <c r="B1933" s="159" t="s">
        <v>8</v>
      </c>
      <c r="C1933" s="166">
        <v>42705</v>
      </c>
      <c r="D1933" s="159" t="s">
        <v>15</v>
      </c>
      <c r="E1933" s="159" t="s">
        <v>28</v>
      </c>
      <c r="F1933" s="159" t="s">
        <v>8</v>
      </c>
      <c r="G1933" s="159" t="s">
        <v>24</v>
      </c>
      <c r="H1933" s="159" t="s">
        <v>50</v>
      </c>
      <c r="I1933" s="181">
        <v>5</v>
      </c>
      <c r="J1933" s="15"/>
    </row>
    <row r="1934" spans="1:10" x14ac:dyDescent="0.25">
      <c r="A1934" s="65" t="str">
        <f t="shared" si="30"/>
        <v>Totaal42705G4 (exclusief Den Haag)ManTotaalEritreaBijstandsuitkering</v>
      </c>
      <c r="B1934" s="159" t="s">
        <v>8</v>
      </c>
      <c r="C1934" s="166">
        <v>42705</v>
      </c>
      <c r="D1934" s="159" t="s">
        <v>15</v>
      </c>
      <c r="E1934" s="159" t="s">
        <v>28</v>
      </c>
      <c r="F1934" s="159" t="s">
        <v>8</v>
      </c>
      <c r="G1934" s="159" t="s">
        <v>24</v>
      </c>
      <c r="H1934" s="159" t="s">
        <v>51</v>
      </c>
      <c r="I1934" s="181">
        <v>665</v>
      </c>
      <c r="J1934" s="15"/>
    </row>
    <row r="1935" spans="1:10" x14ac:dyDescent="0.25">
      <c r="A1935" s="65" t="str">
        <f t="shared" si="30"/>
        <v>Totaal42705G4 (exclusief Den Haag)ManTotaalEritreaGeen inkomen, schoolgaand of overig</v>
      </c>
      <c r="B1935" s="159" t="s">
        <v>8</v>
      </c>
      <c r="C1935" s="166">
        <v>42705</v>
      </c>
      <c r="D1935" s="159" t="s">
        <v>15</v>
      </c>
      <c r="E1935" s="159" t="s">
        <v>28</v>
      </c>
      <c r="F1935" s="159" t="s">
        <v>8</v>
      </c>
      <c r="G1935" s="159" t="s">
        <v>24</v>
      </c>
      <c r="H1935" s="159" t="s">
        <v>52</v>
      </c>
      <c r="I1935" s="181">
        <v>15</v>
      </c>
      <c r="J1935" s="15"/>
    </row>
    <row r="1936" spans="1:10" x14ac:dyDescent="0.25">
      <c r="A1936" s="65" t="str">
        <f t="shared" si="30"/>
        <v>Totaal42705G4 (exclusief Den Haag)ManTotaalOverigTotaal</v>
      </c>
      <c r="B1936" s="159" t="s">
        <v>8</v>
      </c>
      <c r="C1936" s="166">
        <v>42705</v>
      </c>
      <c r="D1936" s="159" t="s">
        <v>15</v>
      </c>
      <c r="E1936" s="159" t="s">
        <v>28</v>
      </c>
      <c r="F1936" s="159" t="s">
        <v>8</v>
      </c>
      <c r="G1936" s="159" t="s">
        <v>25</v>
      </c>
      <c r="H1936" s="159" t="s">
        <v>8</v>
      </c>
      <c r="I1936" s="181">
        <v>765</v>
      </c>
      <c r="J1936" s="15"/>
    </row>
    <row r="1937" spans="1:10" x14ac:dyDescent="0.25">
      <c r="A1937" s="65" t="str">
        <f t="shared" si="30"/>
        <v>Totaal42705G4 (exclusief Den Haag)ManTotaalOverigWerknemer of zelfstandige</v>
      </c>
      <c r="B1937" s="159" t="s">
        <v>8</v>
      </c>
      <c r="C1937" s="166">
        <v>42705</v>
      </c>
      <c r="D1937" s="159" t="s">
        <v>15</v>
      </c>
      <c r="E1937" s="159" t="s">
        <v>28</v>
      </c>
      <c r="F1937" s="159" t="s">
        <v>8</v>
      </c>
      <c r="G1937" s="159" t="s">
        <v>25</v>
      </c>
      <c r="H1937" s="159" t="s">
        <v>50</v>
      </c>
      <c r="I1937" s="181">
        <v>70</v>
      </c>
      <c r="J1937" s="15"/>
    </row>
    <row r="1938" spans="1:10" x14ac:dyDescent="0.25">
      <c r="A1938" s="65" t="str">
        <f t="shared" si="30"/>
        <v>Totaal42705G4 (exclusief Den Haag)ManTotaalOverigBijstandsuitkering</v>
      </c>
      <c r="B1938" s="159" t="s">
        <v>8</v>
      </c>
      <c r="C1938" s="166">
        <v>42705</v>
      </c>
      <c r="D1938" s="159" t="s">
        <v>15</v>
      </c>
      <c r="E1938" s="159" t="s">
        <v>28</v>
      </c>
      <c r="F1938" s="159" t="s">
        <v>8</v>
      </c>
      <c r="G1938" s="159" t="s">
        <v>25</v>
      </c>
      <c r="H1938" s="159" t="s">
        <v>51</v>
      </c>
      <c r="I1938" s="181">
        <v>640</v>
      </c>
      <c r="J1938" s="15"/>
    </row>
    <row r="1939" spans="1:10" x14ac:dyDescent="0.25">
      <c r="A1939" s="65" t="str">
        <f t="shared" si="30"/>
        <v>Totaal42705G4 (exclusief Den Haag)ManTotaalOverigGeen inkomen, schoolgaand of overig</v>
      </c>
      <c r="B1939" s="159" t="s">
        <v>8</v>
      </c>
      <c r="C1939" s="166">
        <v>42705</v>
      </c>
      <c r="D1939" s="159" t="s">
        <v>15</v>
      </c>
      <c r="E1939" s="159" t="s">
        <v>28</v>
      </c>
      <c r="F1939" s="159" t="s">
        <v>8</v>
      </c>
      <c r="G1939" s="159" t="s">
        <v>25</v>
      </c>
      <c r="H1939" s="159" t="s">
        <v>52</v>
      </c>
      <c r="I1939" s="181">
        <v>50</v>
      </c>
      <c r="J1939" s="15"/>
    </row>
    <row r="1940" spans="1:10" x14ac:dyDescent="0.25">
      <c r="A1940" s="65" t="str">
        <f t="shared" si="30"/>
        <v>Totaal42705G4 (exclusief Den Haag)Man18 tot 23 jaarTotaalTotaal</v>
      </c>
      <c r="B1940" s="159" t="s">
        <v>8</v>
      </c>
      <c r="C1940" s="166">
        <v>42705</v>
      </c>
      <c r="D1940" s="159" t="s">
        <v>15</v>
      </c>
      <c r="E1940" s="159" t="s">
        <v>28</v>
      </c>
      <c r="F1940" s="159" t="s">
        <v>53</v>
      </c>
      <c r="G1940" s="159" t="s">
        <v>8</v>
      </c>
      <c r="H1940" s="159" t="s">
        <v>8</v>
      </c>
      <c r="I1940" s="181">
        <v>560</v>
      </c>
      <c r="J1940" s="15"/>
    </row>
    <row r="1941" spans="1:10" x14ac:dyDescent="0.25">
      <c r="A1941" s="65" t="str">
        <f t="shared" si="30"/>
        <v>Totaal42705G4 (exclusief Den Haag)Man18 tot 23 jaarTotaalWerknemer of zelfstandige</v>
      </c>
      <c r="B1941" s="159" t="s">
        <v>8</v>
      </c>
      <c r="C1941" s="166">
        <v>42705</v>
      </c>
      <c r="D1941" s="159" t="s">
        <v>15</v>
      </c>
      <c r="E1941" s="159" t="s">
        <v>28</v>
      </c>
      <c r="F1941" s="159" t="s">
        <v>53</v>
      </c>
      <c r="G1941" s="159" t="s">
        <v>8</v>
      </c>
      <c r="H1941" s="159" t="s">
        <v>50</v>
      </c>
      <c r="I1941" s="181">
        <v>30</v>
      </c>
      <c r="J1941" s="15"/>
    </row>
    <row r="1942" spans="1:10" x14ac:dyDescent="0.25">
      <c r="A1942" s="65" t="str">
        <f t="shared" si="30"/>
        <v>Totaal42705G4 (exclusief Den Haag)Man18 tot 23 jaarTotaalBijstandsuitkering</v>
      </c>
      <c r="B1942" s="159" t="s">
        <v>8</v>
      </c>
      <c r="C1942" s="166">
        <v>42705</v>
      </c>
      <c r="D1942" s="159" t="s">
        <v>15</v>
      </c>
      <c r="E1942" s="159" t="s">
        <v>28</v>
      </c>
      <c r="F1942" s="159" t="s">
        <v>53</v>
      </c>
      <c r="G1942" s="159" t="s">
        <v>8</v>
      </c>
      <c r="H1942" s="159" t="s">
        <v>51</v>
      </c>
      <c r="I1942" s="181">
        <v>455</v>
      </c>
      <c r="J1942" s="15"/>
    </row>
    <row r="1943" spans="1:10" x14ac:dyDescent="0.25">
      <c r="A1943" s="65" t="str">
        <f t="shared" si="30"/>
        <v>Totaal42705G4 (exclusief Den Haag)Man18 tot 23 jaarTotaalGeen inkomen, schoolgaand of overig</v>
      </c>
      <c r="B1943" s="159" t="s">
        <v>8</v>
      </c>
      <c r="C1943" s="166">
        <v>42705</v>
      </c>
      <c r="D1943" s="159" t="s">
        <v>15</v>
      </c>
      <c r="E1943" s="159" t="s">
        <v>28</v>
      </c>
      <c r="F1943" s="159" t="s">
        <v>53</v>
      </c>
      <c r="G1943" s="159" t="s">
        <v>8</v>
      </c>
      <c r="H1943" s="159" t="s">
        <v>52</v>
      </c>
      <c r="I1943" s="181">
        <v>80</v>
      </c>
      <c r="J1943" s="15"/>
    </row>
    <row r="1944" spans="1:10" x14ac:dyDescent="0.25">
      <c r="A1944" s="65" t="str">
        <f t="shared" si="30"/>
        <v>Totaal42705G4 (exclusief Den Haag)Man18 tot 23 jaarSyriëTotaal</v>
      </c>
      <c r="B1944" s="159" t="s">
        <v>8</v>
      </c>
      <c r="C1944" s="166">
        <v>42705</v>
      </c>
      <c r="D1944" s="159" t="s">
        <v>15</v>
      </c>
      <c r="E1944" s="159" t="s">
        <v>28</v>
      </c>
      <c r="F1944" s="159" t="s">
        <v>53</v>
      </c>
      <c r="G1944" s="159" t="s">
        <v>23</v>
      </c>
      <c r="H1944" s="159" t="s">
        <v>8</v>
      </c>
      <c r="I1944" s="181">
        <v>340</v>
      </c>
      <c r="J1944" s="15"/>
    </row>
    <row r="1945" spans="1:10" x14ac:dyDescent="0.25">
      <c r="A1945" s="65" t="str">
        <f t="shared" si="30"/>
        <v>Totaal42705G4 (exclusief Den Haag)Man18 tot 23 jaarSyriëWerknemer of zelfstandige</v>
      </c>
      <c r="B1945" s="159" t="s">
        <v>8</v>
      </c>
      <c r="C1945" s="166">
        <v>42705</v>
      </c>
      <c r="D1945" s="159" t="s">
        <v>15</v>
      </c>
      <c r="E1945" s="159" t="s">
        <v>28</v>
      </c>
      <c r="F1945" s="159" t="s">
        <v>53</v>
      </c>
      <c r="G1945" s="159" t="s">
        <v>23</v>
      </c>
      <c r="H1945" s="159" t="s">
        <v>50</v>
      </c>
      <c r="I1945" s="181">
        <v>20</v>
      </c>
      <c r="J1945" s="15"/>
    </row>
    <row r="1946" spans="1:10" x14ac:dyDescent="0.25">
      <c r="A1946" s="65" t="str">
        <f t="shared" si="30"/>
        <v>Totaal42705G4 (exclusief Den Haag)Man18 tot 23 jaarSyriëBijstandsuitkering</v>
      </c>
      <c r="B1946" s="159" t="s">
        <v>8</v>
      </c>
      <c r="C1946" s="166">
        <v>42705</v>
      </c>
      <c r="D1946" s="159" t="s">
        <v>15</v>
      </c>
      <c r="E1946" s="159" t="s">
        <v>28</v>
      </c>
      <c r="F1946" s="159" t="s">
        <v>53</v>
      </c>
      <c r="G1946" s="159" t="s">
        <v>23</v>
      </c>
      <c r="H1946" s="159" t="s">
        <v>51</v>
      </c>
      <c r="I1946" s="181">
        <v>275</v>
      </c>
      <c r="J1946" s="15"/>
    </row>
    <row r="1947" spans="1:10" x14ac:dyDescent="0.25">
      <c r="A1947" s="65" t="str">
        <f t="shared" si="30"/>
        <v>Totaal42705G4 (exclusief Den Haag)Man18 tot 23 jaarSyriëGeen inkomen, schoolgaand of overig</v>
      </c>
      <c r="B1947" s="159" t="s">
        <v>8</v>
      </c>
      <c r="C1947" s="166">
        <v>42705</v>
      </c>
      <c r="D1947" s="159" t="s">
        <v>15</v>
      </c>
      <c r="E1947" s="159" t="s">
        <v>28</v>
      </c>
      <c r="F1947" s="159" t="s">
        <v>53</v>
      </c>
      <c r="G1947" s="159" t="s">
        <v>23</v>
      </c>
      <c r="H1947" s="159" t="s">
        <v>52</v>
      </c>
      <c r="I1947" s="181">
        <v>45</v>
      </c>
      <c r="J1947" s="15"/>
    </row>
    <row r="1948" spans="1:10" x14ac:dyDescent="0.25">
      <c r="A1948" s="65" t="str">
        <f t="shared" si="30"/>
        <v>Totaal42705G4 (exclusief Den Haag)Man18 tot 23 jaarEritreaTotaal</v>
      </c>
      <c r="B1948" s="159" t="s">
        <v>8</v>
      </c>
      <c r="C1948" s="166">
        <v>42705</v>
      </c>
      <c r="D1948" s="159" t="s">
        <v>15</v>
      </c>
      <c r="E1948" s="159" t="s">
        <v>28</v>
      </c>
      <c r="F1948" s="159" t="s">
        <v>53</v>
      </c>
      <c r="G1948" s="159" t="s">
        <v>24</v>
      </c>
      <c r="H1948" s="159" t="s">
        <v>8</v>
      </c>
      <c r="I1948" s="181">
        <v>135</v>
      </c>
      <c r="J1948" s="15"/>
    </row>
    <row r="1949" spans="1:10" x14ac:dyDescent="0.25">
      <c r="A1949" s="65" t="str">
        <f t="shared" si="30"/>
        <v>Totaal42705G4 (exclusief Den Haag)Man18 tot 23 jaarEritreaWerknemer of zelfstandige</v>
      </c>
      <c r="B1949" s="159" t="s">
        <v>8</v>
      </c>
      <c r="C1949" s="166">
        <v>42705</v>
      </c>
      <c r="D1949" s="159" t="s">
        <v>15</v>
      </c>
      <c r="E1949" s="159" t="s">
        <v>28</v>
      </c>
      <c r="F1949" s="159" t="s">
        <v>53</v>
      </c>
      <c r="G1949" s="159" t="s">
        <v>24</v>
      </c>
      <c r="H1949" s="159" t="s">
        <v>50</v>
      </c>
      <c r="I1949" s="181">
        <v>0</v>
      </c>
      <c r="J1949" s="15"/>
    </row>
    <row r="1950" spans="1:10" x14ac:dyDescent="0.25">
      <c r="A1950" s="65" t="str">
        <f t="shared" si="30"/>
        <v>Totaal42705G4 (exclusief Den Haag)Man18 tot 23 jaarEritreaBijstandsuitkering</v>
      </c>
      <c r="B1950" s="159" t="s">
        <v>8</v>
      </c>
      <c r="C1950" s="166">
        <v>42705</v>
      </c>
      <c r="D1950" s="159" t="s">
        <v>15</v>
      </c>
      <c r="E1950" s="159" t="s">
        <v>28</v>
      </c>
      <c r="F1950" s="159" t="s">
        <v>53</v>
      </c>
      <c r="G1950" s="159" t="s">
        <v>24</v>
      </c>
      <c r="H1950" s="159" t="s">
        <v>51</v>
      </c>
      <c r="I1950" s="181">
        <v>125</v>
      </c>
      <c r="J1950" s="15"/>
    </row>
    <row r="1951" spans="1:10" x14ac:dyDescent="0.25">
      <c r="A1951" s="65" t="str">
        <f t="shared" si="30"/>
        <v>Totaal42705G4 (exclusief Den Haag)Man18 tot 23 jaarEritreaGeen inkomen, schoolgaand of overig</v>
      </c>
      <c r="B1951" s="159" t="s">
        <v>8</v>
      </c>
      <c r="C1951" s="166">
        <v>42705</v>
      </c>
      <c r="D1951" s="159" t="s">
        <v>15</v>
      </c>
      <c r="E1951" s="159" t="s">
        <v>28</v>
      </c>
      <c r="F1951" s="159" t="s">
        <v>53</v>
      </c>
      <c r="G1951" s="159" t="s">
        <v>24</v>
      </c>
      <c r="H1951" s="159" t="s">
        <v>52</v>
      </c>
      <c r="I1951" s="181">
        <v>10</v>
      </c>
      <c r="J1951" s="15"/>
    </row>
    <row r="1952" spans="1:10" x14ac:dyDescent="0.25">
      <c r="A1952" s="65" t="str">
        <f t="shared" si="30"/>
        <v>Totaal42705G4 (exclusief Den Haag)Man18 tot 23 jaarOverigTotaal</v>
      </c>
      <c r="B1952" s="159" t="s">
        <v>8</v>
      </c>
      <c r="C1952" s="166">
        <v>42705</v>
      </c>
      <c r="D1952" s="159" t="s">
        <v>15</v>
      </c>
      <c r="E1952" s="159" t="s">
        <v>28</v>
      </c>
      <c r="F1952" s="159" t="s">
        <v>53</v>
      </c>
      <c r="G1952" s="159" t="s">
        <v>25</v>
      </c>
      <c r="H1952" s="159" t="s">
        <v>8</v>
      </c>
      <c r="I1952" s="181">
        <v>85</v>
      </c>
      <c r="J1952" s="15"/>
    </row>
    <row r="1953" spans="1:10" x14ac:dyDescent="0.25">
      <c r="A1953" s="65" t="str">
        <f t="shared" si="30"/>
        <v>Totaal42705G4 (exclusief Den Haag)Man18 tot 23 jaarOverigWerknemer of zelfstandige</v>
      </c>
      <c r="B1953" s="159" t="s">
        <v>8</v>
      </c>
      <c r="C1953" s="166">
        <v>42705</v>
      </c>
      <c r="D1953" s="159" t="s">
        <v>15</v>
      </c>
      <c r="E1953" s="159" t="s">
        <v>28</v>
      </c>
      <c r="F1953" s="159" t="s">
        <v>53</v>
      </c>
      <c r="G1953" s="159" t="s">
        <v>25</v>
      </c>
      <c r="H1953" s="159" t="s">
        <v>50</v>
      </c>
      <c r="I1953" s="181">
        <v>10</v>
      </c>
      <c r="J1953" s="15"/>
    </row>
    <row r="1954" spans="1:10" x14ac:dyDescent="0.25">
      <c r="A1954" s="65" t="str">
        <f t="shared" si="30"/>
        <v>Totaal42705G4 (exclusief Den Haag)Man18 tot 23 jaarOverigBijstandsuitkering</v>
      </c>
      <c r="B1954" s="159" t="s">
        <v>8</v>
      </c>
      <c r="C1954" s="166">
        <v>42705</v>
      </c>
      <c r="D1954" s="159" t="s">
        <v>15</v>
      </c>
      <c r="E1954" s="159" t="s">
        <v>28</v>
      </c>
      <c r="F1954" s="159" t="s">
        <v>53</v>
      </c>
      <c r="G1954" s="159" t="s">
        <v>25</v>
      </c>
      <c r="H1954" s="159" t="s">
        <v>51</v>
      </c>
      <c r="I1954" s="181">
        <v>50</v>
      </c>
      <c r="J1954" s="15"/>
    </row>
    <row r="1955" spans="1:10" x14ac:dyDescent="0.25">
      <c r="A1955" s="65" t="str">
        <f t="shared" si="30"/>
        <v>Totaal42705G4 (exclusief Den Haag)Man18 tot 23 jaarOverigGeen inkomen, schoolgaand of overig</v>
      </c>
      <c r="B1955" s="159" t="s">
        <v>8</v>
      </c>
      <c r="C1955" s="166">
        <v>42705</v>
      </c>
      <c r="D1955" s="159" t="s">
        <v>15</v>
      </c>
      <c r="E1955" s="159" t="s">
        <v>28</v>
      </c>
      <c r="F1955" s="159" t="s">
        <v>53</v>
      </c>
      <c r="G1955" s="159" t="s">
        <v>25</v>
      </c>
      <c r="H1955" s="159" t="s">
        <v>52</v>
      </c>
      <c r="I1955" s="181">
        <v>25</v>
      </c>
      <c r="J1955" s="15"/>
    </row>
    <row r="1956" spans="1:10" x14ac:dyDescent="0.25">
      <c r="A1956" s="65" t="str">
        <f t="shared" si="30"/>
        <v>Totaal42705G4 (exclusief Den Haag)Man23 tot 65 jaarTotaalTotaal</v>
      </c>
      <c r="B1956" s="159" t="s">
        <v>8</v>
      </c>
      <c r="C1956" s="166">
        <v>42705</v>
      </c>
      <c r="D1956" s="159" t="s">
        <v>15</v>
      </c>
      <c r="E1956" s="159" t="s">
        <v>28</v>
      </c>
      <c r="F1956" s="159" t="s">
        <v>54</v>
      </c>
      <c r="G1956" s="159" t="s">
        <v>8</v>
      </c>
      <c r="H1956" s="159" t="s">
        <v>8</v>
      </c>
      <c r="I1956" s="181">
        <v>2915</v>
      </c>
      <c r="J1956" s="15"/>
    </row>
    <row r="1957" spans="1:10" x14ac:dyDescent="0.25">
      <c r="A1957" s="65" t="str">
        <f t="shared" si="30"/>
        <v>Totaal42705G4 (exclusief Den Haag)Man23 tot 65 jaarTotaalWerknemer of zelfstandige</v>
      </c>
      <c r="B1957" s="159" t="s">
        <v>8</v>
      </c>
      <c r="C1957" s="166">
        <v>42705</v>
      </c>
      <c r="D1957" s="159" t="s">
        <v>15</v>
      </c>
      <c r="E1957" s="159" t="s">
        <v>28</v>
      </c>
      <c r="F1957" s="159" t="s">
        <v>54</v>
      </c>
      <c r="G1957" s="159" t="s">
        <v>8</v>
      </c>
      <c r="H1957" s="159" t="s">
        <v>50</v>
      </c>
      <c r="I1957" s="181">
        <v>110</v>
      </c>
      <c r="J1957" s="15"/>
    </row>
    <row r="1958" spans="1:10" x14ac:dyDescent="0.25">
      <c r="A1958" s="65" t="str">
        <f t="shared" si="30"/>
        <v>Totaal42705G4 (exclusief Den Haag)Man23 tot 65 jaarTotaalBijstandsuitkering</v>
      </c>
      <c r="B1958" s="159" t="s">
        <v>8</v>
      </c>
      <c r="C1958" s="166">
        <v>42705</v>
      </c>
      <c r="D1958" s="159" t="s">
        <v>15</v>
      </c>
      <c r="E1958" s="159" t="s">
        <v>28</v>
      </c>
      <c r="F1958" s="159" t="s">
        <v>54</v>
      </c>
      <c r="G1958" s="159" t="s">
        <v>8</v>
      </c>
      <c r="H1958" s="159" t="s">
        <v>51</v>
      </c>
      <c r="I1958" s="181">
        <v>2730</v>
      </c>
      <c r="J1958" s="15"/>
    </row>
    <row r="1959" spans="1:10" x14ac:dyDescent="0.25">
      <c r="A1959" s="65" t="str">
        <f t="shared" si="30"/>
        <v>Totaal42705G4 (exclusief Den Haag)Man23 tot 65 jaarTotaalGeen inkomen, schoolgaand of overig</v>
      </c>
      <c r="B1959" s="159" t="s">
        <v>8</v>
      </c>
      <c r="C1959" s="166">
        <v>42705</v>
      </c>
      <c r="D1959" s="159" t="s">
        <v>15</v>
      </c>
      <c r="E1959" s="159" t="s">
        <v>28</v>
      </c>
      <c r="F1959" s="159" t="s">
        <v>54</v>
      </c>
      <c r="G1959" s="159" t="s">
        <v>8</v>
      </c>
      <c r="H1959" s="159" t="s">
        <v>52</v>
      </c>
      <c r="I1959" s="181">
        <v>70</v>
      </c>
      <c r="J1959" s="15"/>
    </row>
    <row r="1960" spans="1:10" x14ac:dyDescent="0.25">
      <c r="A1960" s="65" t="str">
        <f t="shared" si="30"/>
        <v>Totaal42705G4 (exclusief Den Haag)Man23 tot 65 jaarSyriëTotaal</v>
      </c>
      <c r="B1960" s="159" t="s">
        <v>8</v>
      </c>
      <c r="C1960" s="166">
        <v>42705</v>
      </c>
      <c r="D1960" s="159" t="s">
        <v>15</v>
      </c>
      <c r="E1960" s="159" t="s">
        <v>28</v>
      </c>
      <c r="F1960" s="159" t="s">
        <v>54</v>
      </c>
      <c r="G1960" s="159" t="s">
        <v>23</v>
      </c>
      <c r="H1960" s="159" t="s">
        <v>8</v>
      </c>
      <c r="I1960" s="181">
        <v>1695</v>
      </c>
      <c r="J1960" s="15"/>
    </row>
    <row r="1961" spans="1:10" x14ac:dyDescent="0.25">
      <c r="A1961" s="65" t="str">
        <f t="shared" si="30"/>
        <v>Totaal42705G4 (exclusief Den Haag)Man23 tot 65 jaarSyriëWerknemer of zelfstandige</v>
      </c>
      <c r="B1961" s="159" t="s">
        <v>8</v>
      </c>
      <c r="C1961" s="166">
        <v>42705</v>
      </c>
      <c r="D1961" s="159" t="s">
        <v>15</v>
      </c>
      <c r="E1961" s="159" t="s">
        <v>28</v>
      </c>
      <c r="F1961" s="159" t="s">
        <v>54</v>
      </c>
      <c r="G1961" s="159" t="s">
        <v>23</v>
      </c>
      <c r="H1961" s="159" t="s">
        <v>50</v>
      </c>
      <c r="I1961" s="181">
        <v>45</v>
      </c>
      <c r="J1961" s="15"/>
    </row>
    <row r="1962" spans="1:10" x14ac:dyDescent="0.25">
      <c r="A1962" s="65" t="str">
        <f t="shared" si="30"/>
        <v>Totaal42705G4 (exclusief Den Haag)Man23 tot 65 jaarSyriëBijstandsuitkering</v>
      </c>
      <c r="B1962" s="159" t="s">
        <v>8</v>
      </c>
      <c r="C1962" s="166">
        <v>42705</v>
      </c>
      <c r="D1962" s="159" t="s">
        <v>15</v>
      </c>
      <c r="E1962" s="159" t="s">
        <v>28</v>
      </c>
      <c r="F1962" s="159" t="s">
        <v>54</v>
      </c>
      <c r="G1962" s="159" t="s">
        <v>23</v>
      </c>
      <c r="H1962" s="159" t="s">
        <v>51</v>
      </c>
      <c r="I1962" s="181">
        <v>1605</v>
      </c>
      <c r="J1962" s="15"/>
    </row>
    <row r="1963" spans="1:10" x14ac:dyDescent="0.25">
      <c r="A1963" s="65" t="str">
        <f t="shared" si="30"/>
        <v>Totaal42705G4 (exclusief Den Haag)Man23 tot 65 jaarSyriëGeen inkomen, schoolgaand of overig</v>
      </c>
      <c r="B1963" s="159" t="s">
        <v>8</v>
      </c>
      <c r="C1963" s="166">
        <v>42705</v>
      </c>
      <c r="D1963" s="159" t="s">
        <v>15</v>
      </c>
      <c r="E1963" s="159" t="s">
        <v>28</v>
      </c>
      <c r="F1963" s="159" t="s">
        <v>54</v>
      </c>
      <c r="G1963" s="159" t="s">
        <v>23</v>
      </c>
      <c r="H1963" s="159" t="s">
        <v>52</v>
      </c>
      <c r="I1963" s="181">
        <v>40</v>
      </c>
      <c r="J1963" s="15"/>
    </row>
    <row r="1964" spans="1:10" x14ac:dyDescent="0.25">
      <c r="A1964" s="65" t="str">
        <f t="shared" si="30"/>
        <v>Totaal42705G4 (exclusief Den Haag)Man23 tot 65 jaarEritreaTotaal</v>
      </c>
      <c r="B1964" s="159" t="s">
        <v>8</v>
      </c>
      <c r="C1964" s="166">
        <v>42705</v>
      </c>
      <c r="D1964" s="159" t="s">
        <v>15</v>
      </c>
      <c r="E1964" s="159" t="s">
        <v>28</v>
      </c>
      <c r="F1964" s="159" t="s">
        <v>54</v>
      </c>
      <c r="G1964" s="159" t="s">
        <v>24</v>
      </c>
      <c r="H1964" s="159" t="s">
        <v>8</v>
      </c>
      <c r="I1964" s="181">
        <v>545</v>
      </c>
      <c r="J1964" s="15"/>
    </row>
    <row r="1965" spans="1:10" x14ac:dyDescent="0.25">
      <c r="A1965" s="65" t="str">
        <f t="shared" si="30"/>
        <v>Totaal42705G4 (exclusief Den Haag)Man23 tot 65 jaarEritreaWerknemer of zelfstandige</v>
      </c>
      <c r="B1965" s="159" t="s">
        <v>8</v>
      </c>
      <c r="C1965" s="166">
        <v>42705</v>
      </c>
      <c r="D1965" s="159" t="s">
        <v>15</v>
      </c>
      <c r="E1965" s="159" t="s">
        <v>28</v>
      </c>
      <c r="F1965" s="159" t="s">
        <v>54</v>
      </c>
      <c r="G1965" s="159" t="s">
        <v>24</v>
      </c>
      <c r="H1965" s="159" t="s">
        <v>50</v>
      </c>
      <c r="I1965" s="181">
        <v>5</v>
      </c>
      <c r="J1965" s="15"/>
    </row>
    <row r="1966" spans="1:10" x14ac:dyDescent="0.25">
      <c r="A1966" s="65" t="str">
        <f t="shared" si="30"/>
        <v>Totaal42705G4 (exclusief Den Haag)Man23 tot 65 jaarEritreaBijstandsuitkering</v>
      </c>
      <c r="B1966" s="159" t="s">
        <v>8</v>
      </c>
      <c r="C1966" s="166">
        <v>42705</v>
      </c>
      <c r="D1966" s="159" t="s">
        <v>15</v>
      </c>
      <c r="E1966" s="159" t="s">
        <v>28</v>
      </c>
      <c r="F1966" s="159" t="s">
        <v>54</v>
      </c>
      <c r="G1966" s="159" t="s">
        <v>24</v>
      </c>
      <c r="H1966" s="159" t="s">
        <v>51</v>
      </c>
      <c r="I1966" s="181">
        <v>540</v>
      </c>
      <c r="J1966" s="15"/>
    </row>
    <row r="1967" spans="1:10" x14ac:dyDescent="0.25">
      <c r="A1967" s="65" t="str">
        <f t="shared" si="30"/>
        <v>Totaal42705G4 (exclusief Den Haag)Man23 tot 65 jaarEritreaGeen inkomen, schoolgaand of overig</v>
      </c>
      <c r="B1967" s="159" t="s">
        <v>8</v>
      </c>
      <c r="C1967" s="166">
        <v>42705</v>
      </c>
      <c r="D1967" s="159" t="s">
        <v>15</v>
      </c>
      <c r="E1967" s="159" t="s">
        <v>28</v>
      </c>
      <c r="F1967" s="159" t="s">
        <v>54</v>
      </c>
      <c r="G1967" s="159" t="s">
        <v>24</v>
      </c>
      <c r="H1967" s="159" t="s">
        <v>52</v>
      </c>
      <c r="I1967" s="181">
        <v>5</v>
      </c>
      <c r="J1967" s="15"/>
    </row>
    <row r="1968" spans="1:10" x14ac:dyDescent="0.25">
      <c r="A1968" s="65" t="str">
        <f t="shared" si="30"/>
        <v>Totaal42705G4 (exclusief Den Haag)Man23 tot 65 jaarOverigTotaal</v>
      </c>
      <c r="B1968" s="159" t="s">
        <v>8</v>
      </c>
      <c r="C1968" s="166">
        <v>42705</v>
      </c>
      <c r="D1968" s="159" t="s">
        <v>15</v>
      </c>
      <c r="E1968" s="159" t="s">
        <v>28</v>
      </c>
      <c r="F1968" s="159" t="s">
        <v>54</v>
      </c>
      <c r="G1968" s="159" t="s">
        <v>25</v>
      </c>
      <c r="H1968" s="159" t="s">
        <v>8</v>
      </c>
      <c r="I1968" s="181">
        <v>675</v>
      </c>
      <c r="J1968" s="15"/>
    </row>
    <row r="1969" spans="1:10" x14ac:dyDescent="0.25">
      <c r="A1969" s="65" t="str">
        <f t="shared" si="30"/>
        <v>Totaal42705G4 (exclusief Den Haag)Man23 tot 65 jaarOverigWerknemer of zelfstandige</v>
      </c>
      <c r="B1969" s="159" t="s">
        <v>8</v>
      </c>
      <c r="C1969" s="166">
        <v>42705</v>
      </c>
      <c r="D1969" s="159" t="s">
        <v>15</v>
      </c>
      <c r="E1969" s="159" t="s">
        <v>28</v>
      </c>
      <c r="F1969" s="159" t="s">
        <v>54</v>
      </c>
      <c r="G1969" s="159" t="s">
        <v>25</v>
      </c>
      <c r="H1969" s="159" t="s">
        <v>50</v>
      </c>
      <c r="I1969" s="181">
        <v>60</v>
      </c>
      <c r="J1969" s="15"/>
    </row>
    <row r="1970" spans="1:10" x14ac:dyDescent="0.25">
      <c r="A1970" s="65" t="str">
        <f t="shared" si="30"/>
        <v>Totaal42705G4 (exclusief Den Haag)Man23 tot 65 jaarOverigBijstandsuitkering</v>
      </c>
      <c r="B1970" s="159" t="s">
        <v>8</v>
      </c>
      <c r="C1970" s="166">
        <v>42705</v>
      </c>
      <c r="D1970" s="159" t="s">
        <v>15</v>
      </c>
      <c r="E1970" s="159" t="s">
        <v>28</v>
      </c>
      <c r="F1970" s="159" t="s">
        <v>54</v>
      </c>
      <c r="G1970" s="159" t="s">
        <v>25</v>
      </c>
      <c r="H1970" s="159" t="s">
        <v>51</v>
      </c>
      <c r="I1970" s="181">
        <v>590</v>
      </c>
      <c r="J1970" s="15"/>
    </row>
    <row r="1971" spans="1:10" x14ac:dyDescent="0.25">
      <c r="A1971" s="65" t="str">
        <f t="shared" si="30"/>
        <v>Totaal42705G4 (exclusief Den Haag)Man23 tot 65 jaarOverigGeen inkomen, schoolgaand of overig</v>
      </c>
      <c r="B1971" s="159" t="s">
        <v>8</v>
      </c>
      <c r="C1971" s="166">
        <v>42705</v>
      </c>
      <c r="D1971" s="159" t="s">
        <v>15</v>
      </c>
      <c r="E1971" s="159" t="s">
        <v>28</v>
      </c>
      <c r="F1971" s="159" t="s">
        <v>54</v>
      </c>
      <c r="G1971" s="159" t="s">
        <v>25</v>
      </c>
      <c r="H1971" s="159" t="s">
        <v>52</v>
      </c>
      <c r="I1971" s="181">
        <v>25</v>
      </c>
      <c r="J1971" s="15"/>
    </row>
    <row r="1972" spans="1:10" x14ac:dyDescent="0.25">
      <c r="A1972" s="65" t="str">
        <f t="shared" si="30"/>
        <v>Totaal42705G4 (exclusief Den Haag)VrouwTotaalTotaalTotaal</v>
      </c>
      <c r="B1972" s="159" t="s">
        <v>8</v>
      </c>
      <c r="C1972" s="166">
        <v>42705</v>
      </c>
      <c r="D1972" s="159" t="s">
        <v>15</v>
      </c>
      <c r="E1972" s="159" t="s">
        <v>29</v>
      </c>
      <c r="F1972" s="159" t="s">
        <v>8</v>
      </c>
      <c r="G1972" s="159" t="s">
        <v>8</v>
      </c>
      <c r="H1972" s="159" t="s">
        <v>8</v>
      </c>
      <c r="I1972" s="181">
        <v>1505</v>
      </c>
      <c r="J1972" s="15"/>
    </row>
    <row r="1973" spans="1:10" x14ac:dyDescent="0.25">
      <c r="A1973" s="65" t="str">
        <f t="shared" si="30"/>
        <v>Totaal42705G4 (exclusief Den Haag)VrouwTotaalTotaalWerknemer of zelfstandige</v>
      </c>
      <c r="B1973" s="159" t="s">
        <v>8</v>
      </c>
      <c r="C1973" s="166">
        <v>42705</v>
      </c>
      <c r="D1973" s="159" t="s">
        <v>15</v>
      </c>
      <c r="E1973" s="159" t="s">
        <v>29</v>
      </c>
      <c r="F1973" s="159" t="s">
        <v>8</v>
      </c>
      <c r="G1973" s="159" t="s">
        <v>8</v>
      </c>
      <c r="H1973" s="159" t="s">
        <v>50</v>
      </c>
      <c r="I1973" s="181">
        <v>15</v>
      </c>
      <c r="J1973" s="15"/>
    </row>
    <row r="1974" spans="1:10" x14ac:dyDescent="0.25">
      <c r="A1974" s="65" t="str">
        <f t="shared" si="30"/>
        <v>Totaal42705G4 (exclusief Den Haag)VrouwTotaalTotaalBijstandsuitkering</v>
      </c>
      <c r="B1974" s="159" t="s">
        <v>8</v>
      </c>
      <c r="C1974" s="166">
        <v>42705</v>
      </c>
      <c r="D1974" s="159" t="s">
        <v>15</v>
      </c>
      <c r="E1974" s="159" t="s">
        <v>29</v>
      </c>
      <c r="F1974" s="159" t="s">
        <v>8</v>
      </c>
      <c r="G1974" s="159" t="s">
        <v>8</v>
      </c>
      <c r="H1974" s="159" t="s">
        <v>51</v>
      </c>
      <c r="I1974" s="181">
        <v>1410</v>
      </c>
      <c r="J1974" s="15"/>
    </row>
    <row r="1975" spans="1:10" x14ac:dyDescent="0.25">
      <c r="A1975" s="65" t="str">
        <f t="shared" si="30"/>
        <v>Totaal42705G4 (exclusief Den Haag)VrouwTotaalTotaalGeen inkomen, schoolgaand of overig</v>
      </c>
      <c r="B1975" s="159" t="s">
        <v>8</v>
      </c>
      <c r="C1975" s="166">
        <v>42705</v>
      </c>
      <c r="D1975" s="159" t="s">
        <v>15</v>
      </c>
      <c r="E1975" s="159" t="s">
        <v>29</v>
      </c>
      <c r="F1975" s="159" t="s">
        <v>8</v>
      </c>
      <c r="G1975" s="159" t="s">
        <v>8</v>
      </c>
      <c r="H1975" s="159" t="s">
        <v>52</v>
      </c>
      <c r="I1975" s="181">
        <v>80</v>
      </c>
      <c r="J1975" s="15"/>
    </row>
    <row r="1976" spans="1:10" x14ac:dyDescent="0.25">
      <c r="A1976" s="65" t="str">
        <f t="shared" si="30"/>
        <v>Totaal42705G4 (exclusief Den Haag)VrouwTotaalSyriëTotaal</v>
      </c>
      <c r="B1976" s="159" t="s">
        <v>8</v>
      </c>
      <c r="C1976" s="166">
        <v>42705</v>
      </c>
      <c r="D1976" s="159" t="s">
        <v>15</v>
      </c>
      <c r="E1976" s="159" t="s">
        <v>29</v>
      </c>
      <c r="F1976" s="159" t="s">
        <v>8</v>
      </c>
      <c r="G1976" s="159" t="s">
        <v>23</v>
      </c>
      <c r="H1976" s="159" t="s">
        <v>8</v>
      </c>
      <c r="I1976" s="181">
        <v>745</v>
      </c>
      <c r="J1976" s="15"/>
    </row>
    <row r="1977" spans="1:10" x14ac:dyDescent="0.25">
      <c r="A1977" s="65" t="str">
        <f t="shared" si="30"/>
        <v>Totaal42705G4 (exclusief Den Haag)VrouwTotaalSyriëWerknemer of zelfstandige</v>
      </c>
      <c r="B1977" s="159" t="s">
        <v>8</v>
      </c>
      <c r="C1977" s="166">
        <v>42705</v>
      </c>
      <c r="D1977" s="159" t="s">
        <v>15</v>
      </c>
      <c r="E1977" s="159" t="s">
        <v>29</v>
      </c>
      <c r="F1977" s="159" t="s">
        <v>8</v>
      </c>
      <c r="G1977" s="159" t="s">
        <v>23</v>
      </c>
      <c r="H1977" s="159" t="s">
        <v>50</v>
      </c>
      <c r="I1977" s="181">
        <v>5</v>
      </c>
      <c r="J1977" s="15"/>
    </row>
    <row r="1978" spans="1:10" x14ac:dyDescent="0.25">
      <c r="A1978" s="65" t="str">
        <f t="shared" si="30"/>
        <v>Totaal42705G4 (exclusief Den Haag)VrouwTotaalSyriëBijstandsuitkering</v>
      </c>
      <c r="B1978" s="159" t="s">
        <v>8</v>
      </c>
      <c r="C1978" s="166">
        <v>42705</v>
      </c>
      <c r="D1978" s="159" t="s">
        <v>15</v>
      </c>
      <c r="E1978" s="159" t="s">
        <v>29</v>
      </c>
      <c r="F1978" s="159" t="s">
        <v>8</v>
      </c>
      <c r="G1978" s="159" t="s">
        <v>23</v>
      </c>
      <c r="H1978" s="159" t="s">
        <v>51</v>
      </c>
      <c r="I1978" s="181">
        <v>705</v>
      </c>
      <c r="J1978" s="15"/>
    </row>
    <row r="1979" spans="1:10" x14ac:dyDescent="0.25">
      <c r="A1979" s="65" t="str">
        <f t="shared" si="30"/>
        <v>Totaal42705G4 (exclusief Den Haag)VrouwTotaalSyriëGeen inkomen, schoolgaand of overig</v>
      </c>
      <c r="B1979" s="159" t="s">
        <v>8</v>
      </c>
      <c r="C1979" s="166">
        <v>42705</v>
      </c>
      <c r="D1979" s="159" t="s">
        <v>15</v>
      </c>
      <c r="E1979" s="159" t="s">
        <v>29</v>
      </c>
      <c r="F1979" s="159" t="s">
        <v>8</v>
      </c>
      <c r="G1979" s="159" t="s">
        <v>23</v>
      </c>
      <c r="H1979" s="159" t="s">
        <v>52</v>
      </c>
      <c r="I1979" s="181">
        <v>35</v>
      </c>
      <c r="J1979" s="15"/>
    </row>
    <row r="1980" spans="1:10" x14ac:dyDescent="0.25">
      <c r="A1980" s="65" t="str">
        <f t="shared" si="30"/>
        <v>Totaal42705G4 (exclusief Den Haag)VrouwTotaalEritreaTotaal</v>
      </c>
      <c r="B1980" s="159" t="s">
        <v>8</v>
      </c>
      <c r="C1980" s="166">
        <v>42705</v>
      </c>
      <c r="D1980" s="159" t="s">
        <v>15</v>
      </c>
      <c r="E1980" s="159" t="s">
        <v>29</v>
      </c>
      <c r="F1980" s="159" t="s">
        <v>8</v>
      </c>
      <c r="G1980" s="159" t="s">
        <v>24</v>
      </c>
      <c r="H1980" s="159" t="s">
        <v>8</v>
      </c>
      <c r="I1980" s="181">
        <v>355</v>
      </c>
      <c r="J1980" s="15"/>
    </row>
    <row r="1981" spans="1:10" x14ac:dyDescent="0.25">
      <c r="A1981" s="65" t="str">
        <f t="shared" si="30"/>
        <v>Totaal42705G4 (exclusief Den Haag)VrouwTotaalEritreaWerknemer of zelfstandige</v>
      </c>
      <c r="B1981" s="159" t="s">
        <v>8</v>
      </c>
      <c r="C1981" s="166">
        <v>42705</v>
      </c>
      <c r="D1981" s="159" t="s">
        <v>15</v>
      </c>
      <c r="E1981" s="159" t="s">
        <v>29</v>
      </c>
      <c r="F1981" s="159" t="s">
        <v>8</v>
      </c>
      <c r="G1981" s="159" t="s">
        <v>24</v>
      </c>
      <c r="H1981" s="159" t="s">
        <v>50</v>
      </c>
      <c r="I1981" s="181">
        <v>0</v>
      </c>
      <c r="J1981" s="15"/>
    </row>
    <row r="1982" spans="1:10" x14ac:dyDescent="0.25">
      <c r="A1982" s="65" t="str">
        <f t="shared" si="30"/>
        <v>Totaal42705G4 (exclusief Den Haag)VrouwTotaalEritreaBijstandsuitkering</v>
      </c>
      <c r="B1982" s="159" t="s">
        <v>8</v>
      </c>
      <c r="C1982" s="166">
        <v>42705</v>
      </c>
      <c r="D1982" s="159" t="s">
        <v>15</v>
      </c>
      <c r="E1982" s="159" t="s">
        <v>29</v>
      </c>
      <c r="F1982" s="159" t="s">
        <v>8</v>
      </c>
      <c r="G1982" s="159" t="s">
        <v>24</v>
      </c>
      <c r="H1982" s="159" t="s">
        <v>51</v>
      </c>
      <c r="I1982" s="181">
        <v>350</v>
      </c>
      <c r="J1982" s="15"/>
    </row>
    <row r="1983" spans="1:10" x14ac:dyDescent="0.25">
      <c r="A1983" s="65" t="str">
        <f t="shared" si="30"/>
        <v>Totaal42705G4 (exclusief Den Haag)VrouwTotaalEritreaGeen inkomen, schoolgaand of overig</v>
      </c>
      <c r="B1983" s="159" t="s">
        <v>8</v>
      </c>
      <c r="C1983" s="166">
        <v>42705</v>
      </c>
      <c r="D1983" s="159" t="s">
        <v>15</v>
      </c>
      <c r="E1983" s="159" t="s">
        <v>29</v>
      </c>
      <c r="F1983" s="159" t="s">
        <v>8</v>
      </c>
      <c r="G1983" s="159" t="s">
        <v>24</v>
      </c>
      <c r="H1983" s="159" t="s">
        <v>52</v>
      </c>
      <c r="I1983" s="181">
        <v>5</v>
      </c>
      <c r="J1983" s="15"/>
    </row>
    <row r="1984" spans="1:10" x14ac:dyDescent="0.25">
      <c r="A1984" s="65" t="str">
        <f t="shared" si="30"/>
        <v>Totaal42705G4 (exclusief Den Haag)VrouwTotaalOverigTotaal</v>
      </c>
      <c r="B1984" s="159" t="s">
        <v>8</v>
      </c>
      <c r="C1984" s="166">
        <v>42705</v>
      </c>
      <c r="D1984" s="159" t="s">
        <v>15</v>
      </c>
      <c r="E1984" s="159" t="s">
        <v>29</v>
      </c>
      <c r="F1984" s="159" t="s">
        <v>8</v>
      </c>
      <c r="G1984" s="159" t="s">
        <v>25</v>
      </c>
      <c r="H1984" s="159" t="s">
        <v>8</v>
      </c>
      <c r="I1984" s="181">
        <v>405</v>
      </c>
      <c r="J1984" s="15"/>
    </row>
    <row r="1985" spans="1:10" x14ac:dyDescent="0.25">
      <c r="A1985" s="65" t="str">
        <f t="shared" si="30"/>
        <v>Totaal42705G4 (exclusief Den Haag)VrouwTotaalOverigWerknemer of zelfstandige</v>
      </c>
      <c r="B1985" s="159" t="s">
        <v>8</v>
      </c>
      <c r="C1985" s="166">
        <v>42705</v>
      </c>
      <c r="D1985" s="159" t="s">
        <v>15</v>
      </c>
      <c r="E1985" s="159" t="s">
        <v>29</v>
      </c>
      <c r="F1985" s="159" t="s">
        <v>8</v>
      </c>
      <c r="G1985" s="159" t="s">
        <v>25</v>
      </c>
      <c r="H1985" s="159" t="s">
        <v>50</v>
      </c>
      <c r="I1985" s="181">
        <v>15</v>
      </c>
      <c r="J1985" s="15"/>
    </row>
    <row r="1986" spans="1:10" x14ac:dyDescent="0.25">
      <c r="A1986" s="65" t="str">
        <f t="shared" si="30"/>
        <v>Totaal42705G4 (exclusief Den Haag)VrouwTotaalOverigBijstandsuitkering</v>
      </c>
      <c r="B1986" s="159" t="s">
        <v>8</v>
      </c>
      <c r="C1986" s="166">
        <v>42705</v>
      </c>
      <c r="D1986" s="159" t="s">
        <v>15</v>
      </c>
      <c r="E1986" s="159" t="s">
        <v>29</v>
      </c>
      <c r="F1986" s="159" t="s">
        <v>8</v>
      </c>
      <c r="G1986" s="159" t="s">
        <v>25</v>
      </c>
      <c r="H1986" s="159" t="s">
        <v>51</v>
      </c>
      <c r="I1986" s="181">
        <v>355</v>
      </c>
      <c r="J1986" s="15"/>
    </row>
    <row r="1987" spans="1:10" x14ac:dyDescent="0.25">
      <c r="A1987" s="65" t="str">
        <f t="shared" si="30"/>
        <v>Totaal42705G4 (exclusief Den Haag)VrouwTotaalOverigGeen inkomen, schoolgaand of overig</v>
      </c>
      <c r="B1987" s="159" t="s">
        <v>8</v>
      </c>
      <c r="C1987" s="166">
        <v>42705</v>
      </c>
      <c r="D1987" s="159" t="s">
        <v>15</v>
      </c>
      <c r="E1987" s="159" t="s">
        <v>29</v>
      </c>
      <c r="F1987" s="159" t="s">
        <v>8</v>
      </c>
      <c r="G1987" s="159" t="s">
        <v>25</v>
      </c>
      <c r="H1987" s="159" t="s">
        <v>52</v>
      </c>
      <c r="I1987" s="181">
        <v>35</v>
      </c>
      <c r="J1987" s="15"/>
    </row>
    <row r="1988" spans="1:10" x14ac:dyDescent="0.25">
      <c r="A1988" s="65" t="str">
        <f t="shared" si="30"/>
        <v>Totaal42705G4 (exclusief Den Haag)Vrouw18 tot 23 jaarTotaalTotaal</v>
      </c>
      <c r="B1988" s="159" t="s">
        <v>8</v>
      </c>
      <c r="C1988" s="166">
        <v>42705</v>
      </c>
      <c r="D1988" s="159" t="s">
        <v>15</v>
      </c>
      <c r="E1988" s="159" t="s">
        <v>29</v>
      </c>
      <c r="F1988" s="159" t="s">
        <v>53</v>
      </c>
      <c r="G1988" s="159" t="s">
        <v>8</v>
      </c>
      <c r="H1988" s="159" t="s">
        <v>8</v>
      </c>
      <c r="I1988" s="181">
        <v>235</v>
      </c>
      <c r="J1988" s="15"/>
    </row>
    <row r="1989" spans="1:10" x14ac:dyDescent="0.25">
      <c r="A1989" s="65" t="str">
        <f t="shared" ref="A1989:A2019" si="31">B1989&amp;C1989&amp;D1989&amp;E1989&amp;F1989&amp;G1989&amp;H1989</f>
        <v>Totaal42705G4 (exclusief Den Haag)Vrouw18 tot 23 jaarTotaalWerknemer of zelfstandige</v>
      </c>
      <c r="B1989" s="159" t="s">
        <v>8</v>
      </c>
      <c r="C1989" s="166">
        <v>42705</v>
      </c>
      <c r="D1989" s="159" t="s">
        <v>15</v>
      </c>
      <c r="E1989" s="159" t="s">
        <v>29</v>
      </c>
      <c r="F1989" s="159" t="s">
        <v>53</v>
      </c>
      <c r="G1989" s="159" t="s">
        <v>8</v>
      </c>
      <c r="H1989" s="159" t="s">
        <v>50</v>
      </c>
      <c r="I1989" s="181">
        <v>10</v>
      </c>
      <c r="J1989" s="15"/>
    </row>
    <row r="1990" spans="1:10" x14ac:dyDescent="0.25">
      <c r="A1990" s="65" t="str">
        <f t="shared" si="31"/>
        <v>Totaal42705G4 (exclusief Den Haag)Vrouw18 tot 23 jaarTotaalBijstandsuitkering</v>
      </c>
      <c r="B1990" s="159" t="s">
        <v>8</v>
      </c>
      <c r="C1990" s="166">
        <v>42705</v>
      </c>
      <c r="D1990" s="159" t="s">
        <v>15</v>
      </c>
      <c r="E1990" s="159" t="s">
        <v>29</v>
      </c>
      <c r="F1990" s="159" t="s">
        <v>53</v>
      </c>
      <c r="G1990" s="159" t="s">
        <v>8</v>
      </c>
      <c r="H1990" s="159" t="s">
        <v>51</v>
      </c>
      <c r="I1990" s="181">
        <v>190</v>
      </c>
      <c r="J1990" s="15"/>
    </row>
    <row r="1991" spans="1:10" x14ac:dyDescent="0.25">
      <c r="A1991" s="65" t="str">
        <f t="shared" si="31"/>
        <v>Totaal42705G4 (exclusief Den Haag)Vrouw18 tot 23 jaarTotaalGeen inkomen, schoolgaand of overig</v>
      </c>
      <c r="B1991" s="159" t="s">
        <v>8</v>
      </c>
      <c r="C1991" s="166">
        <v>42705</v>
      </c>
      <c r="D1991" s="159" t="s">
        <v>15</v>
      </c>
      <c r="E1991" s="159" t="s">
        <v>29</v>
      </c>
      <c r="F1991" s="159" t="s">
        <v>53</v>
      </c>
      <c r="G1991" s="159" t="s">
        <v>8</v>
      </c>
      <c r="H1991" s="159" t="s">
        <v>52</v>
      </c>
      <c r="I1991" s="181">
        <v>35</v>
      </c>
      <c r="J1991" s="15"/>
    </row>
    <row r="1992" spans="1:10" x14ac:dyDescent="0.25">
      <c r="A1992" s="65" t="str">
        <f t="shared" si="31"/>
        <v>Totaal42705G4 (exclusief Den Haag)Vrouw18 tot 23 jaarSyriëTotaal</v>
      </c>
      <c r="B1992" s="159" t="s">
        <v>8</v>
      </c>
      <c r="C1992" s="166">
        <v>42705</v>
      </c>
      <c r="D1992" s="159" t="s">
        <v>15</v>
      </c>
      <c r="E1992" s="159" t="s">
        <v>29</v>
      </c>
      <c r="F1992" s="159" t="s">
        <v>53</v>
      </c>
      <c r="G1992" s="159" t="s">
        <v>23</v>
      </c>
      <c r="H1992" s="159" t="s">
        <v>8</v>
      </c>
      <c r="I1992" s="181">
        <v>125</v>
      </c>
      <c r="J1992" s="15"/>
    </row>
    <row r="1993" spans="1:10" x14ac:dyDescent="0.25">
      <c r="A1993" s="65" t="str">
        <f t="shared" si="31"/>
        <v>Totaal42705G4 (exclusief Den Haag)Vrouw18 tot 23 jaarSyriëWerknemer of zelfstandige</v>
      </c>
      <c r="B1993" s="159" t="s">
        <v>8</v>
      </c>
      <c r="C1993" s="166">
        <v>42705</v>
      </c>
      <c r="D1993" s="159" t="s">
        <v>15</v>
      </c>
      <c r="E1993" s="159" t="s">
        <v>29</v>
      </c>
      <c r="F1993" s="159" t="s">
        <v>53</v>
      </c>
      <c r="G1993" s="159" t="s">
        <v>23</v>
      </c>
      <c r="H1993" s="159" t="s">
        <v>50</v>
      </c>
      <c r="I1993" s="181">
        <v>0</v>
      </c>
      <c r="J1993" s="15"/>
    </row>
    <row r="1994" spans="1:10" x14ac:dyDescent="0.25">
      <c r="A1994" s="65" t="str">
        <f t="shared" si="31"/>
        <v>Totaal42705G4 (exclusief Den Haag)Vrouw18 tot 23 jaarSyriëBijstandsuitkering</v>
      </c>
      <c r="B1994" s="159" t="s">
        <v>8</v>
      </c>
      <c r="C1994" s="166">
        <v>42705</v>
      </c>
      <c r="D1994" s="159" t="s">
        <v>15</v>
      </c>
      <c r="E1994" s="159" t="s">
        <v>29</v>
      </c>
      <c r="F1994" s="159" t="s">
        <v>53</v>
      </c>
      <c r="G1994" s="159" t="s">
        <v>23</v>
      </c>
      <c r="H1994" s="159" t="s">
        <v>51</v>
      </c>
      <c r="I1994" s="181">
        <v>105</v>
      </c>
      <c r="J1994" s="15"/>
    </row>
    <row r="1995" spans="1:10" x14ac:dyDescent="0.25">
      <c r="A1995" s="65" t="str">
        <f t="shared" si="31"/>
        <v>Totaal42705G4 (exclusief Den Haag)Vrouw18 tot 23 jaarSyriëGeen inkomen, schoolgaand of overig</v>
      </c>
      <c r="B1995" s="159" t="s">
        <v>8</v>
      </c>
      <c r="C1995" s="166">
        <v>42705</v>
      </c>
      <c r="D1995" s="159" t="s">
        <v>15</v>
      </c>
      <c r="E1995" s="159" t="s">
        <v>29</v>
      </c>
      <c r="F1995" s="159" t="s">
        <v>53</v>
      </c>
      <c r="G1995" s="159" t="s">
        <v>23</v>
      </c>
      <c r="H1995" s="159" t="s">
        <v>52</v>
      </c>
      <c r="I1995" s="181">
        <v>15</v>
      </c>
      <c r="J1995" s="15"/>
    </row>
    <row r="1996" spans="1:10" x14ac:dyDescent="0.25">
      <c r="A1996" s="65" t="str">
        <f t="shared" si="31"/>
        <v>Totaal42705G4 (exclusief Den Haag)Vrouw18 tot 23 jaarEritreaTotaal</v>
      </c>
      <c r="B1996" s="159" t="s">
        <v>8</v>
      </c>
      <c r="C1996" s="166">
        <v>42705</v>
      </c>
      <c r="D1996" s="159" t="s">
        <v>15</v>
      </c>
      <c r="E1996" s="159" t="s">
        <v>29</v>
      </c>
      <c r="F1996" s="159" t="s">
        <v>53</v>
      </c>
      <c r="G1996" s="159" t="s">
        <v>24</v>
      </c>
      <c r="H1996" s="159" t="s">
        <v>8</v>
      </c>
      <c r="I1996" s="181">
        <v>60</v>
      </c>
      <c r="J1996" s="15"/>
    </row>
    <row r="1997" spans="1:10" x14ac:dyDescent="0.25">
      <c r="A1997" s="65" t="str">
        <f t="shared" si="31"/>
        <v>Totaal42705G4 (exclusief Den Haag)Vrouw18 tot 23 jaarEritreaWerknemer of zelfstandige</v>
      </c>
      <c r="B1997" s="159" t="s">
        <v>8</v>
      </c>
      <c r="C1997" s="166">
        <v>42705</v>
      </c>
      <c r="D1997" s="159" t="s">
        <v>15</v>
      </c>
      <c r="E1997" s="159" t="s">
        <v>29</v>
      </c>
      <c r="F1997" s="159" t="s">
        <v>53</v>
      </c>
      <c r="G1997" s="159" t="s">
        <v>24</v>
      </c>
      <c r="H1997" s="159" t="s">
        <v>50</v>
      </c>
      <c r="I1997" s="181">
        <v>0</v>
      </c>
      <c r="J1997" s="15"/>
    </row>
    <row r="1998" spans="1:10" x14ac:dyDescent="0.25">
      <c r="A1998" s="65" t="str">
        <f t="shared" si="31"/>
        <v>Totaal42705G4 (exclusief Den Haag)Vrouw18 tot 23 jaarEritreaBijstandsuitkering</v>
      </c>
      <c r="B1998" s="159" t="s">
        <v>8</v>
      </c>
      <c r="C1998" s="166">
        <v>42705</v>
      </c>
      <c r="D1998" s="159" t="s">
        <v>15</v>
      </c>
      <c r="E1998" s="159" t="s">
        <v>29</v>
      </c>
      <c r="F1998" s="159" t="s">
        <v>53</v>
      </c>
      <c r="G1998" s="159" t="s">
        <v>24</v>
      </c>
      <c r="H1998" s="159" t="s">
        <v>51</v>
      </c>
      <c r="I1998" s="181">
        <v>60</v>
      </c>
      <c r="J1998" s="15"/>
    </row>
    <row r="1999" spans="1:10" x14ac:dyDescent="0.25">
      <c r="A1999" s="65" t="str">
        <f t="shared" si="31"/>
        <v>Totaal42705G4 (exclusief Den Haag)Vrouw18 tot 23 jaarEritreaGeen inkomen, schoolgaand of overig</v>
      </c>
      <c r="B1999" s="159" t="s">
        <v>8</v>
      </c>
      <c r="C1999" s="166">
        <v>42705</v>
      </c>
      <c r="D1999" s="159" t="s">
        <v>15</v>
      </c>
      <c r="E1999" s="159" t="s">
        <v>29</v>
      </c>
      <c r="F1999" s="159" t="s">
        <v>53</v>
      </c>
      <c r="G1999" s="159" t="s">
        <v>24</v>
      </c>
      <c r="H1999" s="159" t="s">
        <v>52</v>
      </c>
      <c r="I1999" s="181">
        <v>5</v>
      </c>
      <c r="J1999" s="15"/>
    </row>
    <row r="2000" spans="1:10" x14ac:dyDescent="0.25">
      <c r="A2000" s="65" t="str">
        <f t="shared" si="31"/>
        <v>Totaal42705G4 (exclusief Den Haag)Vrouw18 tot 23 jaarOverigTotaal</v>
      </c>
      <c r="B2000" s="159" t="s">
        <v>8</v>
      </c>
      <c r="C2000" s="166">
        <v>42705</v>
      </c>
      <c r="D2000" s="159" t="s">
        <v>15</v>
      </c>
      <c r="E2000" s="159" t="s">
        <v>29</v>
      </c>
      <c r="F2000" s="159" t="s">
        <v>53</v>
      </c>
      <c r="G2000" s="159" t="s">
        <v>25</v>
      </c>
      <c r="H2000" s="159" t="s">
        <v>8</v>
      </c>
      <c r="I2000" s="181">
        <v>50</v>
      </c>
      <c r="J2000" s="15"/>
    </row>
    <row r="2001" spans="1:10" x14ac:dyDescent="0.25">
      <c r="A2001" s="65" t="str">
        <f t="shared" si="31"/>
        <v>Totaal42705G4 (exclusief Den Haag)Vrouw18 tot 23 jaarOverigWerknemer of zelfstandige</v>
      </c>
      <c r="B2001" s="159" t="s">
        <v>8</v>
      </c>
      <c r="C2001" s="166">
        <v>42705</v>
      </c>
      <c r="D2001" s="159" t="s">
        <v>15</v>
      </c>
      <c r="E2001" s="159" t="s">
        <v>29</v>
      </c>
      <c r="F2001" s="159" t="s">
        <v>53</v>
      </c>
      <c r="G2001" s="159" t="s">
        <v>25</v>
      </c>
      <c r="H2001" s="159" t="s">
        <v>50</v>
      </c>
      <c r="I2001" s="181">
        <v>5</v>
      </c>
      <c r="J2001" s="15"/>
    </row>
    <row r="2002" spans="1:10" x14ac:dyDescent="0.25">
      <c r="A2002" s="65" t="str">
        <f t="shared" si="31"/>
        <v>Totaal42705G4 (exclusief Den Haag)Vrouw18 tot 23 jaarOverigBijstandsuitkering</v>
      </c>
      <c r="B2002" s="159" t="s">
        <v>8</v>
      </c>
      <c r="C2002" s="166">
        <v>42705</v>
      </c>
      <c r="D2002" s="159" t="s">
        <v>15</v>
      </c>
      <c r="E2002" s="159" t="s">
        <v>29</v>
      </c>
      <c r="F2002" s="159" t="s">
        <v>53</v>
      </c>
      <c r="G2002" s="159" t="s">
        <v>25</v>
      </c>
      <c r="H2002" s="159" t="s">
        <v>51</v>
      </c>
      <c r="I2002" s="181">
        <v>30</v>
      </c>
      <c r="J2002" s="15"/>
    </row>
    <row r="2003" spans="1:10" x14ac:dyDescent="0.25">
      <c r="A2003" s="65" t="str">
        <f t="shared" si="31"/>
        <v>Totaal42705G4 (exclusief Den Haag)Vrouw18 tot 23 jaarOverigGeen inkomen, schoolgaand of overig</v>
      </c>
      <c r="B2003" s="159" t="s">
        <v>8</v>
      </c>
      <c r="C2003" s="166">
        <v>42705</v>
      </c>
      <c r="D2003" s="159" t="s">
        <v>15</v>
      </c>
      <c r="E2003" s="159" t="s">
        <v>29</v>
      </c>
      <c r="F2003" s="159" t="s">
        <v>53</v>
      </c>
      <c r="G2003" s="159" t="s">
        <v>25</v>
      </c>
      <c r="H2003" s="159" t="s">
        <v>52</v>
      </c>
      <c r="I2003" s="181">
        <v>15</v>
      </c>
      <c r="J2003" s="15"/>
    </row>
    <row r="2004" spans="1:10" x14ac:dyDescent="0.25">
      <c r="A2004" s="65" t="str">
        <f t="shared" si="31"/>
        <v>Totaal42705G4 (exclusief Den Haag)Vrouw23 tot 65 jaarTotaalTotaal</v>
      </c>
      <c r="B2004" s="159" t="s">
        <v>8</v>
      </c>
      <c r="C2004" s="166">
        <v>42705</v>
      </c>
      <c r="D2004" s="159" t="s">
        <v>15</v>
      </c>
      <c r="E2004" s="159" t="s">
        <v>29</v>
      </c>
      <c r="F2004" s="159" t="s">
        <v>54</v>
      </c>
      <c r="G2004" s="159" t="s">
        <v>8</v>
      </c>
      <c r="H2004" s="159" t="s">
        <v>8</v>
      </c>
      <c r="I2004" s="181">
        <v>1270</v>
      </c>
      <c r="J2004" s="15"/>
    </row>
    <row r="2005" spans="1:10" x14ac:dyDescent="0.25">
      <c r="A2005" s="65" t="str">
        <f t="shared" si="31"/>
        <v>Totaal42705G4 (exclusief Den Haag)Vrouw23 tot 65 jaarTotaalWerknemer of zelfstandige</v>
      </c>
      <c r="B2005" s="159" t="s">
        <v>8</v>
      </c>
      <c r="C2005" s="166">
        <v>42705</v>
      </c>
      <c r="D2005" s="159" t="s">
        <v>15</v>
      </c>
      <c r="E2005" s="159" t="s">
        <v>29</v>
      </c>
      <c r="F2005" s="159" t="s">
        <v>54</v>
      </c>
      <c r="G2005" s="159" t="s">
        <v>8</v>
      </c>
      <c r="H2005" s="159" t="s">
        <v>50</v>
      </c>
      <c r="I2005" s="181">
        <v>10</v>
      </c>
      <c r="J2005" s="15"/>
    </row>
    <row r="2006" spans="1:10" x14ac:dyDescent="0.25">
      <c r="A2006" s="65" t="str">
        <f t="shared" si="31"/>
        <v>Totaal42705G4 (exclusief Den Haag)Vrouw23 tot 65 jaarTotaalBijstandsuitkering</v>
      </c>
      <c r="B2006" s="159" t="s">
        <v>8</v>
      </c>
      <c r="C2006" s="166">
        <v>42705</v>
      </c>
      <c r="D2006" s="159" t="s">
        <v>15</v>
      </c>
      <c r="E2006" s="159" t="s">
        <v>29</v>
      </c>
      <c r="F2006" s="159" t="s">
        <v>54</v>
      </c>
      <c r="G2006" s="159" t="s">
        <v>8</v>
      </c>
      <c r="H2006" s="159" t="s">
        <v>51</v>
      </c>
      <c r="I2006" s="181">
        <v>1215</v>
      </c>
      <c r="J2006" s="15"/>
    </row>
    <row r="2007" spans="1:10" x14ac:dyDescent="0.25">
      <c r="A2007" s="65" t="str">
        <f t="shared" si="31"/>
        <v>Totaal42705G4 (exclusief Den Haag)Vrouw23 tot 65 jaarTotaalGeen inkomen, schoolgaand of overig</v>
      </c>
      <c r="B2007" s="159" t="s">
        <v>8</v>
      </c>
      <c r="C2007" s="166">
        <v>42705</v>
      </c>
      <c r="D2007" s="159" t="s">
        <v>15</v>
      </c>
      <c r="E2007" s="159" t="s">
        <v>29</v>
      </c>
      <c r="F2007" s="159" t="s">
        <v>54</v>
      </c>
      <c r="G2007" s="159" t="s">
        <v>8</v>
      </c>
      <c r="H2007" s="159" t="s">
        <v>52</v>
      </c>
      <c r="I2007" s="181">
        <v>45</v>
      </c>
      <c r="J2007" s="15"/>
    </row>
    <row r="2008" spans="1:10" x14ac:dyDescent="0.25">
      <c r="A2008" s="65" t="str">
        <f t="shared" si="31"/>
        <v>Totaal42705G4 (exclusief Den Haag)Vrouw23 tot 65 jaarSyriëTotaal</v>
      </c>
      <c r="B2008" s="159" t="s">
        <v>8</v>
      </c>
      <c r="C2008" s="166">
        <v>42705</v>
      </c>
      <c r="D2008" s="159" t="s">
        <v>15</v>
      </c>
      <c r="E2008" s="159" t="s">
        <v>29</v>
      </c>
      <c r="F2008" s="159" t="s">
        <v>54</v>
      </c>
      <c r="G2008" s="159" t="s">
        <v>23</v>
      </c>
      <c r="H2008" s="159" t="s">
        <v>8</v>
      </c>
      <c r="I2008" s="181">
        <v>620</v>
      </c>
      <c r="J2008" s="15"/>
    </row>
    <row r="2009" spans="1:10" x14ac:dyDescent="0.25">
      <c r="A2009" s="65" t="str">
        <f t="shared" si="31"/>
        <v>Totaal42705G4 (exclusief Den Haag)Vrouw23 tot 65 jaarSyriëWerknemer of zelfstandige</v>
      </c>
      <c r="B2009" s="159" t="s">
        <v>8</v>
      </c>
      <c r="C2009" s="166">
        <v>42705</v>
      </c>
      <c r="D2009" s="159" t="s">
        <v>15</v>
      </c>
      <c r="E2009" s="159" t="s">
        <v>29</v>
      </c>
      <c r="F2009" s="159" t="s">
        <v>54</v>
      </c>
      <c r="G2009" s="159" t="s">
        <v>23</v>
      </c>
      <c r="H2009" s="159" t="s">
        <v>50</v>
      </c>
      <c r="I2009" s="181">
        <v>0</v>
      </c>
      <c r="J2009" s="15"/>
    </row>
    <row r="2010" spans="1:10" x14ac:dyDescent="0.25">
      <c r="A2010" s="65" t="str">
        <f t="shared" si="31"/>
        <v>Totaal42705G4 (exclusief Den Haag)Vrouw23 tot 65 jaarSyriëBijstandsuitkering</v>
      </c>
      <c r="B2010" s="159" t="s">
        <v>8</v>
      </c>
      <c r="C2010" s="166">
        <v>42705</v>
      </c>
      <c r="D2010" s="159" t="s">
        <v>15</v>
      </c>
      <c r="E2010" s="159" t="s">
        <v>29</v>
      </c>
      <c r="F2010" s="159" t="s">
        <v>54</v>
      </c>
      <c r="G2010" s="159" t="s">
        <v>23</v>
      </c>
      <c r="H2010" s="159" t="s">
        <v>51</v>
      </c>
      <c r="I2010" s="181">
        <v>600</v>
      </c>
      <c r="J2010" s="15"/>
    </row>
    <row r="2011" spans="1:10" x14ac:dyDescent="0.25">
      <c r="A2011" s="65" t="str">
        <f t="shared" si="31"/>
        <v>Totaal42705G4 (exclusief Den Haag)Vrouw23 tot 65 jaarSyriëGeen inkomen, schoolgaand of overig</v>
      </c>
      <c r="B2011" s="159" t="s">
        <v>8</v>
      </c>
      <c r="C2011" s="166">
        <v>42705</v>
      </c>
      <c r="D2011" s="159" t="s">
        <v>15</v>
      </c>
      <c r="E2011" s="159" t="s">
        <v>29</v>
      </c>
      <c r="F2011" s="159" t="s">
        <v>54</v>
      </c>
      <c r="G2011" s="159" t="s">
        <v>23</v>
      </c>
      <c r="H2011" s="159" t="s">
        <v>52</v>
      </c>
      <c r="I2011" s="181">
        <v>20</v>
      </c>
      <c r="J2011" s="15"/>
    </row>
    <row r="2012" spans="1:10" x14ac:dyDescent="0.25">
      <c r="A2012" s="65" t="str">
        <f t="shared" si="31"/>
        <v>Totaal42705G4 (exclusief Den Haag)Vrouw23 tot 65 jaarEritreaTotaal</v>
      </c>
      <c r="B2012" s="159" t="s">
        <v>8</v>
      </c>
      <c r="C2012" s="166">
        <v>42705</v>
      </c>
      <c r="D2012" s="159" t="s">
        <v>15</v>
      </c>
      <c r="E2012" s="159" t="s">
        <v>29</v>
      </c>
      <c r="F2012" s="159" t="s">
        <v>54</v>
      </c>
      <c r="G2012" s="159" t="s">
        <v>24</v>
      </c>
      <c r="H2012" s="159" t="s">
        <v>8</v>
      </c>
      <c r="I2012" s="181">
        <v>295</v>
      </c>
      <c r="J2012" s="15"/>
    </row>
    <row r="2013" spans="1:10" x14ac:dyDescent="0.25">
      <c r="A2013" s="65" t="str">
        <f t="shared" si="31"/>
        <v>Totaal42705G4 (exclusief Den Haag)Vrouw23 tot 65 jaarEritreaWerknemer of zelfstandige</v>
      </c>
      <c r="B2013" s="159" t="s">
        <v>8</v>
      </c>
      <c r="C2013" s="166">
        <v>42705</v>
      </c>
      <c r="D2013" s="159" t="s">
        <v>15</v>
      </c>
      <c r="E2013" s="159" t="s">
        <v>29</v>
      </c>
      <c r="F2013" s="159" t="s">
        <v>54</v>
      </c>
      <c r="G2013" s="159" t="s">
        <v>24</v>
      </c>
      <c r="H2013" s="159" t="s">
        <v>50</v>
      </c>
      <c r="I2013" s="181">
        <v>0</v>
      </c>
      <c r="J2013" s="15"/>
    </row>
    <row r="2014" spans="1:10" x14ac:dyDescent="0.25">
      <c r="A2014" s="65" t="str">
        <f t="shared" si="31"/>
        <v>Totaal42705G4 (exclusief Den Haag)Vrouw23 tot 65 jaarEritreaBijstandsuitkering</v>
      </c>
      <c r="B2014" s="159" t="s">
        <v>8</v>
      </c>
      <c r="C2014" s="166">
        <v>42705</v>
      </c>
      <c r="D2014" s="159" t="s">
        <v>15</v>
      </c>
      <c r="E2014" s="159" t="s">
        <v>29</v>
      </c>
      <c r="F2014" s="159" t="s">
        <v>54</v>
      </c>
      <c r="G2014" s="159" t="s">
        <v>24</v>
      </c>
      <c r="H2014" s="159" t="s">
        <v>51</v>
      </c>
      <c r="I2014" s="181">
        <v>290</v>
      </c>
      <c r="J2014" s="15"/>
    </row>
    <row r="2015" spans="1:10" x14ac:dyDescent="0.25">
      <c r="A2015" s="65" t="str">
        <f t="shared" si="31"/>
        <v>Totaal42705G4 (exclusief Den Haag)Vrouw23 tot 65 jaarEritreaGeen inkomen, schoolgaand of overig</v>
      </c>
      <c r="B2015" s="159" t="s">
        <v>8</v>
      </c>
      <c r="C2015" s="166">
        <v>42705</v>
      </c>
      <c r="D2015" s="159" t="s">
        <v>15</v>
      </c>
      <c r="E2015" s="159" t="s">
        <v>29</v>
      </c>
      <c r="F2015" s="159" t="s">
        <v>54</v>
      </c>
      <c r="G2015" s="159" t="s">
        <v>24</v>
      </c>
      <c r="H2015" s="159" t="s">
        <v>52</v>
      </c>
      <c r="I2015" s="181">
        <v>5</v>
      </c>
      <c r="J2015" s="15"/>
    </row>
    <row r="2016" spans="1:10" x14ac:dyDescent="0.25">
      <c r="A2016" s="65" t="str">
        <f t="shared" si="31"/>
        <v>Totaal42705G4 (exclusief Den Haag)Vrouw23 tot 65 jaarOverigTotaal</v>
      </c>
      <c r="B2016" s="159" t="s">
        <v>8</v>
      </c>
      <c r="C2016" s="166">
        <v>42705</v>
      </c>
      <c r="D2016" s="159" t="s">
        <v>15</v>
      </c>
      <c r="E2016" s="159" t="s">
        <v>29</v>
      </c>
      <c r="F2016" s="159" t="s">
        <v>54</v>
      </c>
      <c r="G2016" s="159" t="s">
        <v>25</v>
      </c>
      <c r="H2016" s="159" t="s">
        <v>8</v>
      </c>
      <c r="I2016" s="181">
        <v>355</v>
      </c>
      <c r="J2016" s="15"/>
    </row>
    <row r="2017" spans="1:10" x14ac:dyDescent="0.25">
      <c r="A2017" s="65" t="str">
        <f t="shared" si="31"/>
        <v>Totaal42705G4 (exclusief Den Haag)Vrouw23 tot 65 jaarOverigWerknemer of zelfstandige</v>
      </c>
      <c r="B2017" s="159" t="s">
        <v>8</v>
      </c>
      <c r="C2017" s="166">
        <v>42705</v>
      </c>
      <c r="D2017" s="159" t="s">
        <v>15</v>
      </c>
      <c r="E2017" s="159" t="s">
        <v>29</v>
      </c>
      <c r="F2017" s="159" t="s">
        <v>54</v>
      </c>
      <c r="G2017" s="159" t="s">
        <v>25</v>
      </c>
      <c r="H2017" s="159" t="s">
        <v>50</v>
      </c>
      <c r="I2017" s="181">
        <v>5</v>
      </c>
      <c r="J2017" s="15"/>
    </row>
    <row r="2018" spans="1:10" x14ac:dyDescent="0.25">
      <c r="A2018" s="65" t="str">
        <f t="shared" si="31"/>
        <v>Totaal42705G4 (exclusief Den Haag)Vrouw23 tot 65 jaarOverigBijstandsuitkering</v>
      </c>
      <c r="B2018" s="159" t="s">
        <v>8</v>
      </c>
      <c r="C2018" s="166">
        <v>42705</v>
      </c>
      <c r="D2018" s="159" t="s">
        <v>15</v>
      </c>
      <c r="E2018" s="159" t="s">
        <v>29</v>
      </c>
      <c r="F2018" s="159" t="s">
        <v>54</v>
      </c>
      <c r="G2018" s="159" t="s">
        <v>25</v>
      </c>
      <c r="H2018" s="159" t="s">
        <v>51</v>
      </c>
      <c r="I2018" s="181">
        <v>330</v>
      </c>
      <c r="J2018" s="15"/>
    </row>
    <row r="2019" spans="1:10" x14ac:dyDescent="0.25">
      <c r="A2019" s="65" t="str">
        <f t="shared" si="31"/>
        <v>Totaal42705G4 (exclusief Den Haag)Vrouw23 tot 65 jaarOverigGeen inkomen, schoolgaand of overig</v>
      </c>
      <c r="B2019" s="159" t="s">
        <v>8</v>
      </c>
      <c r="C2019" s="166">
        <v>42705</v>
      </c>
      <c r="D2019" s="159" t="s">
        <v>15</v>
      </c>
      <c r="E2019" s="159" t="s">
        <v>29</v>
      </c>
      <c r="F2019" s="159" t="s">
        <v>54</v>
      </c>
      <c r="G2019" s="159" t="s">
        <v>25</v>
      </c>
      <c r="H2019" s="159" t="s">
        <v>52</v>
      </c>
      <c r="I2019" s="182">
        <v>25</v>
      </c>
      <c r="J2019" s="16"/>
    </row>
  </sheetData>
  <autoFilter ref="B3:I2019"/>
  <mergeCells count="2">
    <mergeCell ref="B2:H2"/>
    <mergeCell ref="K2:L3"/>
  </mergeCells>
  <hyperlinks>
    <hyperlink ref="K2" location="'5. Mediaan inkomen'!A1" display="Naar factsheet"/>
    <hyperlink ref="K2:L3" location="'4. Sociaaleconomische status'!A1" display="Naar factsheet"/>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N507"/>
  <sheetViews>
    <sheetView topLeftCell="B1" workbookViewId="0">
      <selection activeCell="B1" sqref="B1"/>
    </sheetView>
  </sheetViews>
  <sheetFormatPr defaultColWidth="9.140625" defaultRowHeight="12.75" x14ac:dyDescent="0.25"/>
  <cols>
    <col min="1" max="1" width="42.28515625" style="65" hidden="1" customWidth="1"/>
    <col min="2" max="2" width="11" style="159" bestFit="1" customWidth="1"/>
    <col min="3" max="3" width="14.28515625" style="159" bestFit="1" customWidth="1"/>
    <col min="4" max="4" width="21.5703125" style="159" bestFit="1" customWidth="1"/>
    <col min="5" max="5" width="11.140625" style="159" bestFit="1" customWidth="1"/>
    <col min="6" max="6" width="11.85546875" style="159" bestFit="1" customWidth="1"/>
    <col min="7" max="7" width="14.28515625" style="159" bestFit="1" customWidth="1"/>
    <col min="8" max="8" width="19.85546875" style="159" bestFit="1" customWidth="1"/>
    <col min="9" max="9" width="11.85546875" style="1" customWidth="1"/>
    <col min="10" max="10" width="13.85546875" style="1" customWidth="1"/>
    <col min="11" max="15" width="11.85546875" style="1" customWidth="1"/>
    <col min="16" max="16384" width="9.140625" style="1"/>
  </cols>
  <sheetData>
    <row r="1" spans="1:14" x14ac:dyDescent="0.25">
      <c r="B1" s="160" t="s">
        <v>37</v>
      </c>
      <c r="C1" s="160"/>
      <c r="D1" s="160"/>
      <c r="E1" s="160"/>
    </row>
    <row r="2" spans="1:14" ht="27.75" customHeight="1" x14ac:dyDescent="0.25">
      <c r="B2" s="224" t="s">
        <v>106</v>
      </c>
      <c r="C2" s="224"/>
      <c r="D2" s="224"/>
      <c r="E2" s="224"/>
      <c r="F2" s="224"/>
      <c r="G2" s="224"/>
      <c r="H2" s="226"/>
      <c r="J2" s="223" t="s">
        <v>195</v>
      </c>
      <c r="K2" s="223"/>
    </row>
    <row r="3" spans="1:14" x14ac:dyDescent="0.25">
      <c r="B3" s="172" t="s">
        <v>2</v>
      </c>
      <c r="C3" s="172" t="s">
        <v>3</v>
      </c>
      <c r="D3" s="172" t="s">
        <v>4</v>
      </c>
      <c r="E3" s="172" t="s">
        <v>19</v>
      </c>
      <c r="F3" s="172" t="s">
        <v>20</v>
      </c>
      <c r="G3" s="172" t="s">
        <v>21</v>
      </c>
      <c r="H3" s="172" t="s">
        <v>38</v>
      </c>
      <c r="I3" s="2"/>
      <c r="J3" s="223"/>
      <c r="K3" s="223"/>
      <c r="L3" s="2"/>
      <c r="M3" s="2"/>
      <c r="N3" s="2"/>
    </row>
    <row r="4" spans="1:14" x14ac:dyDescent="0.25">
      <c r="A4" s="65" t="str">
        <f>B4&amp;C4&amp;D4&amp;E4&amp;F4&amp;G4</f>
        <v>Cohort 201442339Den HaagTotaalTotaalTotaal</v>
      </c>
      <c r="B4" s="162" t="s">
        <v>6</v>
      </c>
      <c r="C4" s="163">
        <v>42339</v>
      </c>
      <c r="D4" s="162" t="s">
        <v>7</v>
      </c>
      <c r="E4" s="162" t="s">
        <v>8</v>
      </c>
      <c r="F4" s="162" t="s">
        <v>8</v>
      </c>
      <c r="G4" s="162" t="s">
        <v>8</v>
      </c>
      <c r="H4" s="183" t="s">
        <v>0</v>
      </c>
      <c r="I4" s="25"/>
      <c r="J4" s="2"/>
      <c r="K4" s="2"/>
      <c r="L4" s="2"/>
      <c r="M4" s="2"/>
      <c r="N4" s="2"/>
    </row>
    <row r="5" spans="1:14" x14ac:dyDescent="0.25">
      <c r="A5" s="65" t="str">
        <f t="shared" ref="A5:A68" si="0">B5&amp;C5&amp;D5&amp;E5&amp;F5&amp;G5</f>
        <v>Cohort 201442339Den HaagTotaalTotaalSyrië</v>
      </c>
      <c r="B5" s="162" t="s">
        <v>6</v>
      </c>
      <c r="C5" s="163">
        <v>42339</v>
      </c>
      <c r="D5" s="162" t="s">
        <v>7</v>
      </c>
      <c r="E5" s="162" t="s">
        <v>8</v>
      </c>
      <c r="F5" s="162" t="s">
        <v>8</v>
      </c>
      <c r="G5" s="162" t="s">
        <v>23</v>
      </c>
      <c r="H5" s="184" t="s">
        <v>0</v>
      </c>
      <c r="I5" s="26"/>
      <c r="J5" s="2"/>
      <c r="K5" s="2"/>
      <c r="L5" s="2"/>
      <c r="M5" s="2"/>
      <c r="N5" s="2"/>
    </row>
    <row r="6" spans="1:14" x14ac:dyDescent="0.25">
      <c r="A6" s="65" t="str">
        <f t="shared" si="0"/>
        <v>Cohort 201442339Den HaagTotaalTotaalEritrea</v>
      </c>
      <c r="B6" s="159" t="s">
        <v>6</v>
      </c>
      <c r="C6" s="166">
        <v>42339</v>
      </c>
      <c r="D6" s="159" t="s">
        <v>7</v>
      </c>
      <c r="E6" s="159" t="s">
        <v>8</v>
      </c>
      <c r="F6" s="159" t="s">
        <v>8</v>
      </c>
      <c r="G6" s="162" t="s">
        <v>24</v>
      </c>
      <c r="H6" s="184" t="s">
        <v>0</v>
      </c>
      <c r="I6" s="26"/>
      <c r="J6" s="2"/>
      <c r="K6" s="2"/>
      <c r="L6" s="2"/>
      <c r="M6" s="2"/>
      <c r="N6" s="2"/>
    </row>
    <row r="7" spans="1:14" x14ac:dyDescent="0.25">
      <c r="A7" s="65" t="str">
        <f t="shared" si="0"/>
        <v>Cohort 201442339Den HaagTotaalTotaalOverig</v>
      </c>
      <c r="B7" s="159" t="s">
        <v>6</v>
      </c>
      <c r="C7" s="166">
        <v>42339</v>
      </c>
      <c r="D7" s="162" t="s">
        <v>7</v>
      </c>
      <c r="E7" s="162" t="s">
        <v>8</v>
      </c>
      <c r="F7" s="159" t="s">
        <v>8</v>
      </c>
      <c r="G7" s="159" t="s">
        <v>25</v>
      </c>
      <c r="H7" s="184" t="s">
        <v>0</v>
      </c>
      <c r="I7" s="26"/>
      <c r="J7" s="2"/>
      <c r="K7" s="2"/>
      <c r="L7" s="2"/>
      <c r="M7" s="2"/>
      <c r="N7" s="2"/>
    </row>
    <row r="8" spans="1:14" x14ac:dyDescent="0.25">
      <c r="A8" s="65" t="str">
        <f t="shared" si="0"/>
        <v>Cohort 201442339Den HaagTotaal18 tot 23 jaarTotaal</v>
      </c>
      <c r="B8" s="159" t="s">
        <v>6</v>
      </c>
      <c r="C8" s="163">
        <v>42339</v>
      </c>
      <c r="D8" s="162" t="s">
        <v>7</v>
      </c>
      <c r="E8" s="162" t="s">
        <v>8</v>
      </c>
      <c r="F8" s="159" t="s">
        <v>53</v>
      </c>
      <c r="G8" s="162" t="s">
        <v>8</v>
      </c>
      <c r="H8" s="184" t="s">
        <v>0</v>
      </c>
      <c r="I8" s="26"/>
      <c r="J8" s="2"/>
      <c r="K8" s="2"/>
      <c r="L8" s="2"/>
      <c r="M8" s="2"/>
      <c r="N8" s="2"/>
    </row>
    <row r="9" spans="1:14" x14ac:dyDescent="0.25">
      <c r="A9" s="65" t="str">
        <f t="shared" si="0"/>
        <v>Cohort 201442339Den HaagTotaal18 tot 23 jaarSyrië</v>
      </c>
      <c r="B9" s="159" t="s">
        <v>6</v>
      </c>
      <c r="C9" s="163">
        <v>42339</v>
      </c>
      <c r="D9" s="162" t="s">
        <v>7</v>
      </c>
      <c r="E9" s="162" t="s">
        <v>8</v>
      </c>
      <c r="F9" s="162" t="s">
        <v>53</v>
      </c>
      <c r="G9" s="162" t="s">
        <v>23</v>
      </c>
      <c r="H9" s="184" t="s">
        <v>0</v>
      </c>
      <c r="I9" s="26"/>
      <c r="J9" s="2"/>
      <c r="K9" s="2"/>
      <c r="L9" s="2"/>
      <c r="M9" s="2"/>
      <c r="N9" s="2"/>
    </row>
    <row r="10" spans="1:14" x14ac:dyDescent="0.25">
      <c r="A10" s="65" t="str">
        <f t="shared" si="0"/>
        <v>Cohort 201442339Den HaagTotaal18 tot 23 jaarEritrea</v>
      </c>
      <c r="B10" s="159" t="s">
        <v>6</v>
      </c>
      <c r="C10" s="163">
        <v>42339</v>
      </c>
      <c r="D10" s="162" t="s">
        <v>7</v>
      </c>
      <c r="E10" s="162" t="s">
        <v>8</v>
      </c>
      <c r="F10" s="162" t="s">
        <v>53</v>
      </c>
      <c r="G10" s="162" t="s">
        <v>24</v>
      </c>
      <c r="H10" s="185" t="s">
        <v>0</v>
      </c>
      <c r="I10" s="26"/>
      <c r="J10" s="2"/>
      <c r="K10" s="2"/>
      <c r="L10" s="2"/>
      <c r="M10" s="2"/>
      <c r="N10" s="2"/>
    </row>
    <row r="11" spans="1:14" x14ac:dyDescent="0.25">
      <c r="A11" s="65" t="str">
        <f t="shared" si="0"/>
        <v>Cohort 201442339Den HaagTotaal18 tot 23 jaarOverig</v>
      </c>
      <c r="B11" s="159" t="s">
        <v>6</v>
      </c>
      <c r="C11" s="163">
        <v>42339</v>
      </c>
      <c r="D11" s="162" t="s">
        <v>7</v>
      </c>
      <c r="E11" s="162" t="s">
        <v>8</v>
      </c>
      <c r="F11" s="162" t="s">
        <v>53</v>
      </c>
      <c r="G11" s="162" t="s">
        <v>25</v>
      </c>
      <c r="H11" s="184" t="s">
        <v>0</v>
      </c>
      <c r="I11" s="26"/>
      <c r="J11" s="2"/>
      <c r="K11" s="2"/>
      <c r="L11" s="2"/>
      <c r="M11" s="2"/>
      <c r="N11" s="2"/>
    </row>
    <row r="12" spans="1:14" x14ac:dyDescent="0.25">
      <c r="A12" s="65" t="str">
        <f t="shared" si="0"/>
        <v>Cohort 201442339Den HaagTotaal23 tot 65 jaarTotaal</v>
      </c>
      <c r="B12" s="162" t="s">
        <v>6</v>
      </c>
      <c r="C12" s="163">
        <v>42339</v>
      </c>
      <c r="D12" s="162" t="s">
        <v>7</v>
      </c>
      <c r="E12" s="162" t="s">
        <v>8</v>
      </c>
      <c r="F12" s="162" t="s">
        <v>54</v>
      </c>
      <c r="G12" s="162" t="s">
        <v>8</v>
      </c>
      <c r="H12" s="184" t="s">
        <v>0</v>
      </c>
      <c r="I12" s="26"/>
      <c r="J12" s="2"/>
      <c r="K12" s="2"/>
      <c r="L12" s="2"/>
      <c r="M12" s="2"/>
      <c r="N12" s="2"/>
    </row>
    <row r="13" spans="1:14" x14ac:dyDescent="0.25">
      <c r="A13" s="65" t="str">
        <f t="shared" si="0"/>
        <v>Cohort 201442339Den HaagTotaal23 tot 65 jaarSyrië</v>
      </c>
      <c r="B13" s="162" t="s">
        <v>6</v>
      </c>
      <c r="C13" s="163">
        <v>42339</v>
      </c>
      <c r="D13" s="162" t="s">
        <v>7</v>
      </c>
      <c r="E13" s="162" t="s">
        <v>8</v>
      </c>
      <c r="F13" s="162" t="s">
        <v>54</v>
      </c>
      <c r="G13" s="162" t="s">
        <v>23</v>
      </c>
      <c r="H13" s="184" t="s">
        <v>0</v>
      </c>
      <c r="I13" s="26"/>
      <c r="J13" s="2"/>
      <c r="K13" s="2"/>
      <c r="L13" s="2"/>
      <c r="M13" s="2"/>
      <c r="N13" s="2"/>
    </row>
    <row r="14" spans="1:14" x14ac:dyDescent="0.25">
      <c r="A14" s="65" t="str">
        <f t="shared" si="0"/>
        <v>Cohort 201442339Den HaagTotaal23 tot 65 jaarEritrea</v>
      </c>
      <c r="B14" s="162" t="s">
        <v>6</v>
      </c>
      <c r="C14" s="163">
        <v>42339</v>
      </c>
      <c r="D14" s="162" t="s">
        <v>7</v>
      </c>
      <c r="E14" s="162" t="s">
        <v>8</v>
      </c>
      <c r="F14" s="162" t="s">
        <v>54</v>
      </c>
      <c r="G14" s="162" t="s">
        <v>24</v>
      </c>
      <c r="H14" s="184" t="s">
        <v>0</v>
      </c>
      <c r="I14" s="26"/>
      <c r="J14" s="2"/>
      <c r="K14" s="2"/>
      <c r="L14" s="2"/>
      <c r="M14" s="2"/>
      <c r="N14" s="2"/>
    </row>
    <row r="15" spans="1:14" x14ac:dyDescent="0.25">
      <c r="A15" s="65" t="str">
        <f t="shared" si="0"/>
        <v>Cohort 201442339Den HaagTotaal23 tot 65 jaarOverig</v>
      </c>
      <c r="B15" s="162" t="s">
        <v>6</v>
      </c>
      <c r="C15" s="163">
        <v>42339</v>
      </c>
      <c r="D15" s="162" t="s">
        <v>7</v>
      </c>
      <c r="E15" s="162" t="s">
        <v>8</v>
      </c>
      <c r="F15" s="162" t="s">
        <v>54</v>
      </c>
      <c r="G15" s="162" t="s">
        <v>25</v>
      </c>
      <c r="H15" s="184" t="s">
        <v>0</v>
      </c>
      <c r="I15" s="26"/>
      <c r="J15" s="2"/>
      <c r="K15" s="2"/>
      <c r="L15" s="2"/>
      <c r="M15" s="2"/>
      <c r="N15" s="2"/>
    </row>
    <row r="16" spans="1:14" x14ac:dyDescent="0.25">
      <c r="A16" s="65" t="str">
        <f t="shared" si="0"/>
        <v>Cohort 201442339Den HaagManTotaalTotaal</v>
      </c>
      <c r="B16" s="162" t="s">
        <v>6</v>
      </c>
      <c r="C16" s="163">
        <v>42339</v>
      </c>
      <c r="D16" s="162" t="s">
        <v>7</v>
      </c>
      <c r="E16" s="162" t="s">
        <v>28</v>
      </c>
      <c r="F16" s="162" t="s">
        <v>8</v>
      </c>
      <c r="G16" s="162" t="s">
        <v>8</v>
      </c>
      <c r="H16" s="184" t="s">
        <v>0</v>
      </c>
      <c r="I16" s="26"/>
      <c r="J16" s="2"/>
      <c r="K16" s="2"/>
      <c r="L16" s="2"/>
      <c r="M16" s="2"/>
      <c r="N16" s="2"/>
    </row>
    <row r="17" spans="1:14" x14ac:dyDescent="0.25">
      <c r="A17" s="65" t="str">
        <f t="shared" si="0"/>
        <v>Cohort 201442339Den HaagManTotaalSyrië</v>
      </c>
      <c r="B17" s="162" t="s">
        <v>6</v>
      </c>
      <c r="C17" s="163">
        <v>42339</v>
      </c>
      <c r="D17" s="162" t="s">
        <v>7</v>
      </c>
      <c r="E17" s="162" t="s">
        <v>28</v>
      </c>
      <c r="F17" s="162" t="s">
        <v>8</v>
      </c>
      <c r="G17" s="162" t="s">
        <v>23</v>
      </c>
      <c r="H17" s="184" t="s">
        <v>0</v>
      </c>
      <c r="I17" s="26"/>
      <c r="J17" s="2"/>
      <c r="K17" s="2"/>
      <c r="L17" s="2"/>
      <c r="M17" s="2"/>
      <c r="N17" s="2"/>
    </row>
    <row r="18" spans="1:14" x14ac:dyDescent="0.25">
      <c r="A18" s="65" t="str">
        <f t="shared" si="0"/>
        <v>Cohort 201442339Den HaagManTotaalEritrea</v>
      </c>
      <c r="B18" s="162" t="s">
        <v>6</v>
      </c>
      <c r="C18" s="163">
        <v>42339</v>
      </c>
      <c r="D18" s="162" t="s">
        <v>7</v>
      </c>
      <c r="E18" s="162" t="s">
        <v>28</v>
      </c>
      <c r="F18" s="162" t="s">
        <v>8</v>
      </c>
      <c r="G18" s="162" t="s">
        <v>24</v>
      </c>
      <c r="H18" s="184" t="s">
        <v>0</v>
      </c>
      <c r="I18" s="26"/>
      <c r="J18" s="2"/>
      <c r="K18" s="2"/>
      <c r="L18" s="2"/>
      <c r="M18" s="2"/>
      <c r="N18" s="2"/>
    </row>
    <row r="19" spans="1:14" x14ac:dyDescent="0.25">
      <c r="A19" s="65" t="str">
        <f t="shared" si="0"/>
        <v>Cohort 201442339Den HaagManTotaalOverig</v>
      </c>
      <c r="B19" s="162" t="s">
        <v>6</v>
      </c>
      <c r="C19" s="163">
        <v>42339</v>
      </c>
      <c r="D19" s="162" t="s">
        <v>7</v>
      </c>
      <c r="E19" s="162" t="s">
        <v>28</v>
      </c>
      <c r="F19" s="162" t="s">
        <v>8</v>
      </c>
      <c r="G19" s="162" t="s">
        <v>25</v>
      </c>
      <c r="H19" s="184" t="s">
        <v>0</v>
      </c>
      <c r="I19" s="26"/>
      <c r="J19" s="2"/>
      <c r="K19" s="2"/>
      <c r="L19" s="2"/>
      <c r="M19" s="2"/>
      <c r="N19" s="2"/>
    </row>
    <row r="20" spans="1:14" x14ac:dyDescent="0.25">
      <c r="A20" s="65" t="str">
        <f t="shared" si="0"/>
        <v>Cohort 201442339Den HaagMan18 tot 23 jaarTotaal</v>
      </c>
      <c r="B20" s="162" t="s">
        <v>6</v>
      </c>
      <c r="C20" s="163">
        <v>42339</v>
      </c>
      <c r="D20" s="162" t="s">
        <v>7</v>
      </c>
      <c r="E20" s="162" t="s">
        <v>28</v>
      </c>
      <c r="F20" s="162" t="s">
        <v>53</v>
      </c>
      <c r="G20" s="162" t="s">
        <v>8</v>
      </c>
      <c r="H20" s="184" t="s">
        <v>0</v>
      </c>
      <c r="I20" s="26"/>
      <c r="J20" s="2"/>
      <c r="K20" s="2"/>
      <c r="L20" s="2"/>
      <c r="M20" s="2"/>
      <c r="N20" s="2"/>
    </row>
    <row r="21" spans="1:14" x14ac:dyDescent="0.25">
      <c r="A21" s="65" t="str">
        <f t="shared" si="0"/>
        <v>Cohort 201442339Den HaagMan18 tot 23 jaarSyrië</v>
      </c>
      <c r="B21" s="162" t="s">
        <v>6</v>
      </c>
      <c r="C21" s="163">
        <v>42339</v>
      </c>
      <c r="D21" s="162" t="s">
        <v>7</v>
      </c>
      <c r="E21" s="162" t="s">
        <v>28</v>
      </c>
      <c r="F21" s="162" t="s">
        <v>53</v>
      </c>
      <c r="G21" s="162" t="s">
        <v>23</v>
      </c>
      <c r="H21" s="184" t="s">
        <v>0</v>
      </c>
      <c r="I21" s="26"/>
      <c r="J21" s="2"/>
      <c r="K21" s="2"/>
      <c r="L21" s="2"/>
      <c r="M21" s="2"/>
      <c r="N21" s="2"/>
    </row>
    <row r="22" spans="1:14" x14ac:dyDescent="0.25">
      <c r="A22" s="65" t="str">
        <f t="shared" si="0"/>
        <v>Cohort 201442339Den HaagMan18 tot 23 jaarEritrea</v>
      </c>
      <c r="B22" s="162" t="s">
        <v>6</v>
      </c>
      <c r="C22" s="163">
        <v>42339</v>
      </c>
      <c r="D22" s="162" t="s">
        <v>7</v>
      </c>
      <c r="E22" s="162" t="s">
        <v>28</v>
      </c>
      <c r="F22" s="162" t="s">
        <v>53</v>
      </c>
      <c r="G22" s="162" t="s">
        <v>24</v>
      </c>
      <c r="H22" s="185" t="s">
        <v>0</v>
      </c>
      <c r="I22" s="26"/>
      <c r="J22" s="2"/>
      <c r="K22" s="2"/>
      <c r="L22" s="2"/>
      <c r="M22" s="2"/>
      <c r="N22" s="2"/>
    </row>
    <row r="23" spans="1:14" x14ac:dyDescent="0.25">
      <c r="A23" s="65" t="str">
        <f t="shared" si="0"/>
        <v>Cohort 201442339Den HaagMan18 tot 23 jaarOverig</v>
      </c>
      <c r="B23" s="162" t="s">
        <v>6</v>
      </c>
      <c r="C23" s="163">
        <v>42339</v>
      </c>
      <c r="D23" s="162" t="s">
        <v>7</v>
      </c>
      <c r="E23" s="162" t="s">
        <v>28</v>
      </c>
      <c r="F23" s="162" t="s">
        <v>53</v>
      </c>
      <c r="G23" s="162" t="s">
        <v>25</v>
      </c>
      <c r="H23" s="184" t="s">
        <v>0</v>
      </c>
      <c r="I23" s="26"/>
      <c r="J23" s="2"/>
      <c r="K23" s="2"/>
      <c r="L23" s="2"/>
      <c r="M23" s="2"/>
      <c r="N23" s="2"/>
    </row>
    <row r="24" spans="1:14" x14ac:dyDescent="0.25">
      <c r="A24" s="65" t="str">
        <f t="shared" si="0"/>
        <v>Cohort 201442339Den HaagMan23 tot 65 jaarTotaal</v>
      </c>
      <c r="B24" s="162" t="s">
        <v>6</v>
      </c>
      <c r="C24" s="163">
        <v>42339</v>
      </c>
      <c r="D24" s="162" t="s">
        <v>7</v>
      </c>
      <c r="E24" s="162" t="s">
        <v>28</v>
      </c>
      <c r="F24" s="162" t="s">
        <v>54</v>
      </c>
      <c r="G24" s="162" t="s">
        <v>8</v>
      </c>
      <c r="H24" s="184" t="s">
        <v>0</v>
      </c>
      <c r="I24" s="26"/>
      <c r="J24" s="2"/>
      <c r="K24" s="2"/>
      <c r="L24" s="2"/>
      <c r="M24" s="2"/>
      <c r="N24" s="2"/>
    </row>
    <row r="25" spans="1:14" x14ac:dyDescent="0.25">
      <c r="A25" s="65" t="str">
        <f t="shared" si="0"/>
        <v>Cohort 201442339Den HaagMan23 tot 65 jaarSyrië</v>
      </c>
      <c r="B25" s="162" t="s">
        <v>6</v>
      </c>
      <c r="C25" s="163">
        <v>42339</v>
      </c>
      <c r="D25" s="162" t="s">
        <v>7</v>
      </c>
      <c r="E25" s="162" t="s">
        <v>28</v>
      </c>
      <c r="F25" s="162" t="s">
        <v>54</v>
      </c>
      <c r="G25" s="162" t="s">
        <v>23</v>
      </c>
      <c r="H25" s="184" t="s">
        <v>0</v>
      </c>
      <c r="I25" s="26"/>
      <c r="J25" s="2"/>
      <c r="K25" s="2"/>
      <c r="L25" s="2"/>
      <c r="M25" s="2"/>
      <c r="N25" s="2"/>
    </row>
    <row r="26" spans="1:14" x14ac:dyDescent="0.25">
      <c r="A26" s="65" t="str">
        <f t="shared" si="0"/>
        <v>Cohort 201442339Den HaagMan23 tot 65 jaarEritrea</v>
      </c>
      <c r="B26" s="162" t="s">
        <v>6</v>
      </c>
      <c r="C26" s="163">
        <v>42339</v>
      </c>
      <c r="D26" s="162" t="s">
        <v>7</v>
      </c>
      <c r="E26" s="162" t="s">
        <v>28</v>
      </c>
      <c r="F26" s="162" t="s">
        <v>54</v>
      </c>
      <c r="G26" s="162" t="s">
        <v>24</v>
      </c>
      <c r="H26" s="184" t="s">
        <v>0</v>
      </c>
      <c r="I26" s="26"/>
      <c r="J26" s="2"/>
      <c r="K26" s="2"/>
      <c r="L26" s="2"/>
      <c r="M26" s="2"/>
      <c r="N26" s="2"/>
    </row>
    <row r="27" spans="1:14" x14ac:dyDescent="0.25">
      <c r="A27" s="65" t="str">
        <f t="shared" si="0"/>
        <v>Cohort 201442339Den HaagMan23 tot 65 jaarOverig</v>
      </c>
      <c r="B27" s="162" t="s">
        <v>6</v>
      </c>
      <c r="C27" s="163">
        <v>42339</v>
      </c>
      <c r="D27" s="162" t="s">
        <v>7</v>
      </c>
      <c r="E27" s="162" t="s">
        <v>28</v>
      </c>
      <c r="F27" s="162" t="s">
        <v>54</v>
      </c>
      <c r="G27" s="162" t="s">
        <v>25</v>
      </c>
      <c r="H27" s="184" t="s">
        <v>0</v>
      </c>
      <c r="I27" s="26"/>
      <c r="J27" s="2"/>
      <c r="K27" s="2"/>
      <c r="L27" s="2"/>
      <c r="M27" s="2"/>
      <c r="N27" s="2"/>
    </row>
    <row r="28" spans="1:14" x14ac:dyDescent="0.25">
      <c r="A28" s="65" t="str">
        <f t="shared" si="0"/>
        <v>Cohort 201442339Den HaagVrouwTotaalTotaal</v>
      </c>
      <c r="B28" s="162" t="s">
        <v>6</v>
      </c>
      <c r="C28" s="163">
        <v>42339</v>
      </c>
      <c r="D28" s="162" t="s">
        <v>7</v>
      </c>
      <c r="E28" s="162" t="s">
        <v>29</v>
      </c>
      <c r="F28" s="162" t="s">
        <v>8</v>
      </c>
      <c r="G28" s="162" t="s">
        <v>8</v>
      </c>
      <c r="H28" s="184" t="s">
        <v>0</v>
      </c>
      <c r="I28" s="26"/>
      <c r="J28" s="2"/>
      <c r="K28" s="2"/>
      <c r="L28" s="2"/>
      <c r="M28" s="2"/>
      <c r="N28" s="2"/>
    </row>
    <row r="29" spans="1:14" x14ac:dyDescent="0.25">
      <c r="A29" s="65" t="str">
        <f t="shared" si="0"/>
        <v>Cohort 201442339Den HaagVrouwTotaalSyrië</v>
      </c>
      <c r="B29" s="162" t="s">
        <v>6</v>
      </c>
      <c r="C29" s="163">
        <v>42339</v>
      </c>
      <c r="D29" s="162" t="s">
        <v>7</v>
      </c>
      <c r="E29" s="162" t="s">
        <v>29</v>
      </c>
      <c r="F29" s="162" t="s">
        <v>8</v>
      </c>
      <c r="G29" s="162" t="s">
        <v>23</v>
      </c>
      <c r="H29" s="184" t="s">
        <v>0</v>
      </c>
      <c r="I29" s="26"/>
      <c r="J29" s="2"/>
      <c r="K29" s="2"/>
      <c r="L29" s="2"/>
      <c r="M29" s="2"/>
      <c r="N29" s="2"/>
    </row>
    <row r="30" spans="1:14" x14ac:dyDescent="0.25">
      <c r="A30" s="65" t="str">
        <f t="shared" si="0"/>
        <v>Cohort 201442339Den HaagVrouwTotaalEritrea</v>
      </c>
      <c r="B30" s="162" t="s">
        <v>6</v>
      </c>
      <c r="C30" s="163">
        <v>42339</v>
      </c>
      <c r="D30" s="162" t="s">
        <v>7</v>
      </c>
      <c r="E30" s="162" t="s">
        <v>29</v>
      </c>
      <c r="F30" s="162" t="s">
        <v>8</v>
      </c>
      <c r="G30" s="162" t="s">
        <v>24</v>
      </c>
      <c r="H30" s="184" t="s">
        <v>0</v>
      </c>
      <c r="I30" s="26"/>
      <c r="J30" s="2"/>
      <c r="K30" s="2"/>
      <c r="L30" s="2"/>
      <c r="M30" s="2"/>
      <c r="N30" s="2"/>
    </row>
    <row r="31" spans="1:14" x14ac:dyDescent="0.25">
      <c r="A31" s="65" t="str">
        <f t="shared" si="0"/>
        <v>Cohort 201442339Den HaagVrouwTotaalOverig</v>
      </c>
      <c r="B31" s="162" t="s">
        <v>6</v>
      </c>
      <c r="C31" s="163">
        <v>42339</v>
      </c>
      <c r="D31" s="162" t="s">
        <v>7</v>
      </c>
      <c r="E31" s="162" t="s">
        <v>29</v>
      </c>
      <c r="F31" s="162" t="s">
        <v>8</v>
      </c>
      <c r="G31" s="162" t="s">
        <v>25</v>
      </c>
      <c r="H31" s="184" t="s">
        <v>0</v>
      </c>
      <c r="I31" s="26"/>
      <c r="J31" s="2"/>
      <c r="K31" s="2"/>
      <c r="L31" s="2"/>
      <c r="M31" s="2"/>
      <c r="N31" s="2"/>
    </row>
    <row r="32" spans="1:14" x14ac:dyDescent="0.25">
      <c r="A32" s="65" t="str">
        <f t="shared" si="0"/>
        <v>Cohort 201442339Den HaagVrouw18 tot 23 jaarTotaal</v>
      </c>
      <c r="B32" s="162" t="s">
        <v>6</v>
      </c>
      <c r="C32" s="163">
        <v>42339</v>
      </c>
      <c r="D32" s="162" t="s">
        <v>7</v>
      </c>
      <c r="E32" s="162" t="s">
        <v>29</v>
      </c>
      <c r="F32" s="162" t="s">
        <v>53</v>
      </c>
      <c r="G32" s="162" t="s">
        <v>8</v>
      </c>
      <c r="H32" s="184" t="s">
        <v>0</v>
      </c>
      <c r="I32" s="26"/>
      <c r="J32" s="2"/>
      <c r="K32" s="2"/>
      <c r="L32" s="2"/>
      <c r="M32" s="2"/>
      <c r="N32" s="2"/>
    </row>
    <row r="33" spans="1:14" x14ac:dyDescent="0.25">
      <c r="A33" s="65" t="str">
        <f t="shared" si="0"/>
        <v>Cohort 201442339Den HaagVrouw18 tot 23 jaarSyrië</v>
      </c>
      <c r="B33" s="162" t="s">
        <v>6</v>
      </c>
      <c r="C33" s="163">
        <v>42339</v>
      </c>
      <c r="D33" s="162" t="s">
        <v>7</v>
      </c>
      <c r="E33" s="162" t="s">
        <v>29</v>
      </c>
      <c r="F33" s="162" t="s">
        <v>53</v>
      </c>
      <c r="G33" s="162" t="s">
        <v>23</v>
      </c>
      <c r="H33" s="184" t="s">
        <v>0</v>
      </c>
      <c r="I33" s="26"/>
      <c r="J33" s="2"/>
      <c r="K33" s="2"/>
      <c r="L33" s="2"/>
      <c r="M33" s="2"/>
      <c r="N33" s="2"/>
    </row>
    <row r="34" spans="1:14" x14ac:dyDescent="0.25">
      <c r="A34" s="65" t="str">
        <f t="shared" si="0"/>
        <v>Cohort 201442339Den HaagVrouw18 tot 23 jaarEritrea</v>
      </c>
      <c r="B34" s="162" t="s">
        <v>6</v>
      </c>
      <c r="C34" s="163">
        <v>42339</v>
      </c>
      <c r="D34" s="162" t="s">
        <v>7</v>
      </c>
      <c r="E34" s="162" t="s">
        <v>29</v>
      </c>
      <c r="F34" s="162" t="s">
        <v>53</v>
      </c>
      <c r="G34" s="162" t="s">
        <v>24</v>
      </c>
      <c r="H34" s="185" t="s">
        <v>0</v>
      </c>
      <c r="I34" s="26"/>
      <c r="J34" s="2"/>
      <c r="K34" s="2"/>
      <c r="L34" s="2"/>
      <c r="M34" s="2"/>
      <c r="N34" s="2"/>
    </row>
    <row r="35" spans="1:14" x14ac:dyDescent="0.25">
      <c r="A35" s="65" t="str">
        <f t="shared" si="0"/>
        <v>Cohort 201442339Den HaagVrouw18 tot 23 jaarOverig</v>
      </c>
      <c r="B35" s="162" t="s">
        <v>6</v>
      </c>
      <c r="C35" s="163">
        <v>42339</v>
      </c>
      <c r="D35" s="162" t="s">
        <v>7</v>
      </c>
      <c r="E35" s="162" t="s">
        <v>29</v>
      </c>
      <c r="F35" s="162" t="s">
        <v>53</v>
      </c>
      <c r="G35" s="162" t="s">
        <v>25</v>
      </c>
      <c r="H35" s="184" t="s">
        <v>0</v>
      </c>
      <c r="I35" s="26"/>
      <c r="J35" s="2"/>
      <c r="K35" s="2"/>
      <c r="L35" s="2"/>
      <c r="M35" s="2"/>
      <c r="N35" s="2"/>
    </row>
    <row r="36" spans="1:14" x14ac:dyDescent="0.25">
      <c r="A36" s="65" t="str">
        <f t="shared" si="0"/>
        <v>Cohort 201442339Den HaagVrouw23 tot 65 jaarTotaal</v>
      </c>
      <c r="B36" s="162" t="s">
        <v>6</v>
      </c>
      <c r="C36" s="163">
        <v>42339</v>
      </c>
      <c r="D36" s="162" t="s">
        <v>7</v>
      </c>
      <c r="E36" s="162" t="s">
        <v>29</v>
      </c>
      <c r="F36" s="162" t="s">
        <v>54</v>
      </c>
      <c r="G36" s="162" t="s">
        <v>8</v>
      </c>
      <c r="H36" s="184" t="s">
        <v>0</v>
      </c>
      <c r="I36" s="26"/>
      <c r="J36" s="2"/>
      <c r="K36" s="2"/>
      <c r="L36" s="2"/>
      <c r="M36" s="2"/>
      <c r="N36" s="2"/>
    </row>
    <row r="37" spans="1:14" x14ac:dyDescent="0.25">
      <c r="A37" s="65" t="str">
        <f t="shared" si="0"/>
        <v>Cohort 201442339Den HaagVrouw23 tot 65 jaarSyrië</v>
      </c>
      <c r="B37" s="162" t="s">
        <v>6</v>
      </c>
      <c r="C37" s="163">
        <v>42339</v>
      </c>
      <c r="D37" s="162" t="s">
        <v>7</v>
      </c>
      <c r="E37" s="162" t="s">
        <v>29</v>
      </c>
      <c r="F37" s="162" t="s">
        <v>54</v>
      </c>
      <c r="G37" s="162" t="s">
        <v>23</v>
      </c>
      <c r="H37" s="184" t="s">
        <v>0</v>
      </c>
      <c r="I37" s="26"/>
      <c r="J37" s="2"/>
      <c r="K37" s="2"/>
      <c r="L37" s="2"/>
      <c r="M37" s="2"/>
      <c r="N37" s="2"/>
    </row>
    <row r="38" spans="1:14" x14ac:dyDescent="0.25">
      <c r="A38" s="65" t="str">
        <f t="shared" si="0"/>
        <v>Cohort 201442339Den HaagVrouw23 tot 65 jaarEritrea</v>
      </c>
      <c r="B38" s="162" t="s">
        <v>6</v>
      </c>
      <c r="C38" s="163">
        <v>42339</v>
      </c>
      <c r="D38" s="162" t="s">
        <v>7</v>
      </c>
      <c r="E38" s="162" t="s">
        <v>29</v>
      </c>
      <c r="F38" s="162" t="s">
        <v>54</v>
      </c>
      <c r="G38" s="162" t="s">
        <v>24</v>
      </c>
      <c r="H38" s="184" t="s">
        <v>0</v>
      </c>
      <c r="I38" s="26"/>
      <c r="J38" s="2"/>
      <c r="K38" s="2"/>
      <c r="L38" s="2"/>
      <c r="M38" s="2"/>
      <c r="N38" s="2"/>
    </row>
    <row r="39" spans="1:14" x14ac:dyDescent="0.25">
      <c r="A39" s="65" t="str">
        <f t="shared" si="0"/>
        <v>Cohort 201442339Den HaagVrouw23 tot 65 jaarOverig</v>
      </c>
      <c r="B39" s="162" t="s">
        <v>6</v>
      </c>
      <c r="C39" s="163">
        <v>42339</v>
      </c>
      <c r="D39" s="162" t="s">
        <v>7</v>
      </c>
      <c r="E39" s="162" t="s">
        <v>29</v>
      </c>
      <c r="F39" s="162" t="s">
        <v>54</v>
      </c>
      <c r="G39" s="162" t="s">
        <v>25</v>
      </c>
      <c r="H39" s="184" t="s">
        <v>0</v>
      </c>
      <c r="I39" s="26"/>
      <c r="J39" s="2"/>
      <c r="K39" s="2"/>
      <c r="L39" s="2"/>
      <c r="M39" s="2"/>
      <c r="N39" s="2"/>
    </row>
    <row r="40" spans="1:14" x14ac:dyDescent="0.25">
      <c r="A40" s="65" t="str">
        <f t="shared" si="0"/>
        <v>Cohort 201442339G4 (exclusief Den Haag)TotaalTotaalTotaal</v>
      </c>
      <c r="B40" s="162" t="s">
        <v>6</v>
      </c>
      <c r="C40" s="163">
        <v>42339</v>
      </c>
      <c r="D40" s="162" t="s">
        <v>15</v>
      </c>
      <c r="E40" s="162" t="s">
        <v>8</v>
      </c>
      <c r="F40" s="162" t="s">
        <v>8</v>
      </c>
      <c r="G40" s="162" t="s">
        <v>8</v>
      </c>
      <c r="H40" s="184">
        <v>15300</v>
      </c>
      <c r="I40" s="26"/>
      <c r="J40" s="2"/>
      <c r="K40" s="2"/>
      <c r="L40" s="2"/>
      <c r="M40" s="2"/>
      <c r="N40" s="2"/>
    </row>
    <row r="41" spans="1:14" x14ac:dyDescent="0.25">
      <c r="A41" s="65" t="str">
        <f t="shared" si="0"/>
        <v>Cohort 201442339G4 (exclusief Den Haag)TotaalTotaalSyrië</v>
      </c>
      <c r="B41" s="162" t="s">
        <v>6</v>
      </c>
      <c r="C41" s="163">
        <v>42339</v>
      </c>
      <c r="D41" s="162" t="s">
        <v>15</v>
      </c>
      <c r="E41" s="162" t="s">
        <v>8</v>
      </c>
      <c r="F41" s="162" t="s">
        <v>8</v>
      </c>
      <c r="G41" s="162" t="s">
        <v>23</v>
      </c>
      <c r="H41" s="184" t="s">
        <v>0</v>
      </c>
      <c r="I41" s="26"/>
      <c r="J41" s="2"/>
      <c r="K41" s="2"/>
      <c r="L41" s="2"/>
      <c r="M41" s="2"/>
      <c r="N41" s="2"/>
    </row>
    <row r="42" spans="1:14" x14ac:dyDescent="0.25">
      <c r="A42" s="65" t="str">
        <f t="shared" si="0"/>
        <v>Cohort 201442339G4 (exclusief Den Haag)TotaalTotaalEritrea</v>
      </c>
      <c r="B42" s="162" t="s">
        <v>6</v>
      </c>
      <c r="C42" s="163">
        <v>42339</v>
      </c>
      <c r="D42" s="162" t="s">
        <v>15</v>
      </c>
      <c r="E42" s="162" t="s">
        <v>8</v>
      </c>
      <c r="F42" s="162" t="s">
        <v>8</v>
      </c>
      <c r="G42" s="162" t="s">
        <v>24</v>
      </c>
      <c r="H42" s="184" t="s">
        <v>0</v>
      </c>
      <c r="I42" s="26"/>
      <c r="J42" s="2"/>
      <c r="K42" s="2"/>
      <c r="L42" s="2"/>
      <c r="M42" s="2"/>
      <c r="N42" s="2"/>
    </row>
    <row r="43" spans="1:14" x14ac:dyDescent="0.25">
      <c r="A43" s="65" t="str">
        <f t="shared" si="0"/>
        <v>Cohort 201442339G4 (exclusief Den Haag)TotaalTotaalOverig</v>
      </c>
      <c r="B43" s="162" t="s">
        <v>6</v>
      </c>
      <c r="C43" s="163">
        <v>42339</v>
      </c>
      <c r="D43" s="162" t="s">
        <v>15</v>
      </c>
      <c r="E43" s="162" t="s">
        <v>8</v>
      </c>
      <c r="F43" s="162" t="s">
        <v>8</v>
      </c>
      <c r="G43" s="162" t="s">
        <v>25</v>
      </c>
      <c r="H43" s="184">
        <v>15300</v>
      </c>
      <c r="I43" s="26"/>
      <c r="J43" s="2"/>
      <c r="K43" s="2"/>
      <c r="L43" s="2"/>
      <c r="M43" s="2"/>
      <c r="N43" s="2"/>
    </row>
    <row r="44" spans="1:14" x14ac:dyDescent="0.25">
      <c r="A44" s="65" t="str">
        <f t="shared" si="0"/>
        <v>Cohort 201442339G4 (exclusief Den Haag)Totaal18 tot 23 jaarTotaal</v>
      </c>
      <c r="B44" s="162" t="s">
        <v>6</v>
      </c>
      <c r="C44" s="163">
        <v>42339</v>
      </c>
      <c r="D44" s="162" t="s">
        <v>15</v>
      </c>
      <c r="E44" s="162" t="s">
        <v>8</v>
      </c>
      <c r="F44" s="162" t="s">
        <v>53</v>
      </c>
      <c r="G44" s="162" t="s">
        <v>8</v>
      </c>
      <c r="H44" s="184" t="s">
        <v>0</v>
      </c>
      <c r="I44" s="26"/>
      <c r="J44" s="2"/>
      <c r="K44" s="2"/>
      <c r="L44" s="2"/>
      <c r="M44" s="2"/>
      <c r="N44" s="2"/>
    </row>
    <row r="45" spans="1:14" x14ac:dyDescent="0.25">
      <c r="A45" s="65" t="str">
        <f t="shared" si="0"/>
        <v>Cohort 201442339G4 (exclusief Den Haag)Totaal18 tot 23 jaarSyrië</v>
      </c>
      <c r="B45" s="162" t="s">
        <v>6</v>
      </c>
      <c r="C45" s="163">
        <v>42339</v>
      </c>
      <c r="D45" s="162" t="s">
        <v>15</v>
      </c>
      <c r="E45" s="162" t="s">
        <v>8</v>
      </c>
      <c r="F45" s="162" t="s">
        <v>53</v>
      </c>
      <c r="G45" s="162" t="s">
        <v>23</v>
      </c>
      <c r="H45" s="184" t="s">
        <v>0</v>
      </c>
      <c r="I45" s="26"/>
      <c r="J45" s="2"/>
      <c r="K45" s="2"/>
      <c r="L45" s="2"/>
      <c r="M45" s="2"/>
      <c r="N45" s="2"/>
    </row>
    <row r="46" spans="1:14" x14ac:dyDescent="0.25">
      <c r="A46" s="65" t="str">
        <f t="shared" si="0"/>
        <v>Cohort 201442339G4 (exclusief Den Haag)Totaal18 tot 23 jaarEritrea</v>
      </c>
      <c r="B46" s="162" t="s">
        <v>6</v>
      </c>
      <c r="C46" s="163">
        <v>42339</v>
      </c>
      <c r="D46" s="162" t="s">
        <v>15</v>
      </c>
      <c r="E46" s="162" t="s">
        <v>8</v>
      </c>
      <c r="F46" s="162" t="s">
        <v>53</v>
      </c>
      <c r="G46" s="162" t="s">
        <v>24</v>
      </c>
      <c r="H46" s="184" t="s">
        <v>0</v>
      </c>
      <c r="I46" s="26"/>
      <c r="J46" s="2"/>
      <c r="K46" s="2"/>
      <c r="L46" s="2"/>
      <c r="M46" s="2"/>
      <c r="N46" s="2"/>
    </row>
    <row r="47" spans="1:14" x14ac:dyDescent="0.25">
      <c r="A47" s="65" t="str">
        <f t="shared" si="0"/>
        <v>Cohort 201442339G4 (exclusief Den Haag)Totaal18 tot 23 jaarOverig</v>
      </c>
      <c r="B47" s="162" t="s">
        <v>6</v>
      </c>
      <c r="C47" s="163">
        <v>42339</v>
      </c>
      <c r="D47" s="162" t="s">
        <v>15</v>
      </c>
      <c r="E47" s="162" t="s">
        <v>8</v>
      </c>
      <c r="F47" s="162" t="s">
        <v>53</v>
      </c>
      <c r="G47" s="162" t="s">
        <v>25</v>
      </c>
      <c r="H47" s="184" t="s">
        <v>0</v>
      </c>
      <c r="I47" s="26"/>
      <c r="J47" s="2"/>
      <c r="K47" s="2"/>
      <c r="L47" s="2"/>
      <c r="M47" s="2"/>
      <c r="N47" s="2"/>
    </row>
    <row r="48" spans="1:14" x14ac:dyDescent="0.25">
      <c r="A48" s="65" t="str">
        <f t="shared" si="0"/>
        <v>Cohort 201442339G4 (exclusief Den Haag)Totaal23 tot 65 jaarTotaal</v>
      </c>
      <c r="B48" s="162" t="s">
        <v>6</v>
      </c>
      <c r="C48" s="163">
        <v>42339</v>
      </c>
      <c r="D48" s="162" t="s">
        <v>15</v>
      </c>
      <c r="E48" s="162" t="s">
        <v>8</v>
      </c>
      <c r="F48" s="162" t="s">
        <v>54</v>
      </c>
      <c r="G48" s="162" t="s">
        <v>8</v>
      </c>
      <c r="H48" s="184">
        <v>15300</v>
      </c>
      <c r="I48" s="26"/>
      <c r="J48" s="2"/>
      <c r="K48" s="2"/>
      <c r="L48" s="2"/>
      <c r="M48" s="2"/>
      <c r="N48" s="2"/>
    </row>
    <row r="49" spans="1:14" x14ac:dyDescent="0.25">
      <c r="A49" s="65" t="str">
        <f t="shared" si="0"/>
        <v>Cohort 201442339G4 (exclusief Den Haag)Totaal23 tot 65 jaarSyrië</v>
      </c>
      <c r="B49" s="162" t="s">
        <v>6</v>
      </c>
      <c r="C49" s="163">
        <v>42339</v>
      </c>
      <c r="D49" s="162" t="s">
        <v>15</v>
      </c>
      <c r="E49" s="162" t="s">
        <v>8</v>
      </c>
      <c r="F49" s="162" t="s">
        <v>54</v>
      </c>
      <c r="G49" s="162" t="s">
        <v>23</v>
      </c>
      <c r="H49" s="184" t="s">
        <v>0</v>
      </c>
      <c r="I49" s="26"/>
      <c r="J49" s="2"/>
      <c r="K49" s="2"/>
      <c r="L49" s="2"/>
      <c r="M49" s="2"/>
      <c r="N49" s="2"/>
    </row>
    <row r="50" spans="1:14" x14ac:dyDescent="0.25">
      <c r="A50" s="65" t="str">
        <f t="shared" si="0"/>
        <v>Cohort 201442339G4 (exclusief Den Haag)Totaal23 tot 65 jaarEritrea</v>
      </c>
      <c r="B50" s="162" t="s">
        <v>6</v>
      </c>
      <c r="C50" s="163">
        <v>42339</v>
      </c>
      <c r="D50" s="162" t="s">
        <v>15</v>
      </c>
      <c r="E50" s="162" t="s">
        <v>8</v>
      </c>
      <c r="F50" s="162" t="s">
        <v>54</v>
      </c>
      <c r="G50" s="162" t="s">
        <v>24</v>
      </c>
      <c r="H50" s="184" t="s">
        <v>0</v>
      </c>
      <c r="I50" s="26"/>
      <c r="J50" s="2"/>
      <c r="K50" s="2"/>
      <c r="L50" s="2"/>
      <c r="M50" s="2"/>
      <c r="N50" s="2"/>
    </row>
    <row r="51" spans="1:14" x14ac:dyDescent="0.25">
      <c r="A51" s="65" t="str">
        <f t="shared" si="0"/>
        <v>Cohort 201442339G4 (exclusief Den Haag)Totaal23 tot 65 jaarOverig</v>
      </c>
      <c r="B51" s="162" t="s">
        <v>6</v>
      </c>
      <c r="C51" s="163">
        <v>42339</v>
      </c>
      <c r="D51" s="162" t="s">
        <v>15</v>
      </c>
      <c r="E51" s="162" t="s">
        <v>8</v>
      </c>
      <c r="F51" s="162" t="s">
        <v>54</v>
      </c>
      <c r="G51" s="162" t="s">
        <v>25</v>
      </c>
      <c r="H51" s="184">
        <v>15400</v>
      </c>
      <c r="I51" s="26"/>
      <c r="J51" s="2"/>
      <c r="K51" s="2"/>
      <c r="L51" s="2"/>
      <c r="M51" s="2"/>
      <c r="N51" s="2"/>
    </row>
    <row r="52" spans="1:14" x14ac:dyDescent="0.25">
      <c r="A52" s="65" t="str">
        <f t="shared" si="0"/>
        <v>Cohort 201442339G4 (exclusief Den Haag)ManTotaalTotaal</v>
      </c>
      <c r="B52" s="162" t="s">
        <v>6</v>
      </c>
      <c r="C52" s="163">
        <v>42339</v>
      </c>
      <c r="D52" s="162" t="s">
        <v>15</v>
      </c>
      <c r="E52" s="162" t="s">
        <v>28</v>
      </c>
      <c r="F52" s="162" t="s">
        <v>8</v>
      </c>
      <c r="G52" s="162" t="s">
        <v>8</v>
      </c>
      <c r="H52" s="184">
        <v>15400</v>
      </c>
      <c r="I52" s="26"/>
      <c r="J52" s="2"/>
      <c r="K52" s="2"/>
      <c r="L52" s="2"/>
      <c r="M52" s="2"/>
      <c r="N52" s="2"/>
    </row>
    <row r="53" spans="1:14" x14ac:dyDescent="0.25">
      <c r="A53" s="65" t="str">
        <f t="shared" si="0"/>
        <v>Cohort 201442339G4 (exclusief Den Haag)ManTotaalSyrië</v>
      </c>
      <c r="B53" s="162" t="s">
        <v>6</v>
      </c>
      <c r="C53" s="163">
        <v>42339</v>
      </c>
      <c r="D53" s="162" t="s">
        <v>15</v>
      </c>
      <c r="E53" s="162" t="s">
        <v>28</v>
      </c>
      <c r="F53" s="162" t="s">
        <v>8</v>
      </c>
      <c r="G53" s="162" t="s">
        <v>23</v>
      </c>
      <c r="H53" s="184" t="s">
        <v>0</v>
      </c>
      <c r="I53" s="26"/>
      <c r="J53" s="2"/>
      <c r="K53" s="2"/>
      <c r="L53" s="2"/>
      <c r="M53" s="2"/>
      <c r="N53" s="2"/>
    </row>
    <row r="54" spans="1:14" x14ac:dyDescent="0.25">
      <c r="A54" s="65" t="str">
        <f t="shared" si="0"/>
        <v>Cohort 201442339G4 (exclusief Den Haag)ManTotaalEritrea</v>
      </c>
      <c r="B54" s="162" t="s">
        <v>6</v>
      </c>
      <c r="C54" s="163">
        <v>42339</v>
      </c>
      <c r="D54" s="162" t="s">
        <v>15</v>
      </c>
      <c r="E54" s="162" t="s">
        <v>28</v>
      </c>
      <c r="F54" s="162" t="s">
        <v>8</v>
      </c>
      <c r="G54" s="162" t="s">
        <v>24</v>
      </c>
      <c r="H54" s="184" t="s">
        <v>0</v>
      </c>
      <c r="I54" s="26"/>
      <c r="J54" s="2"/>
      <c r="K54" s="2"/>
      <c r="L54" s="2"/>
      <c r="M54" s="2"/>
      <c r="N54" s="2"/>
    </row>
    <row r="55" spans="1:14" x14ac:dyDescent="0.25">
      <c r="A55" s="65" t="str">
        <f t="shared" si="0"/>
        <v>Cohort 201442339G4 (exclusief Den Haag)ManTotaalOverig</v>
      </c>
      <c r="B55" s="162" t="s">
        <v>6</v>
      </c>
      <c r="C55" s="163">
        <v>42339</v>
      </c>
      <c r="D55" s="162" t="s">
        <v>15</v>
      </c>
      <c r="E55" s="162" t="s">
        <v>28</v>
      </c>
      <c r="F55" s="162" t="s">
        <v>8</v>
      </c>
      <c r="G55" s="162" t="s">
        <v>25</v>
      </c>
      <c r="H55" s="184">
        <v>15400</v>
      </c>
      <c r="I55" s="26"/>
      <c r="J55" s="2"/>
      <c r="K55" s="2"/>
      <c r="L55" s="2"/>
      <c r="M55" s="2"/>
      <c r="N55" s="2"/>
    </row>
    <row r="56" spans="1:14" x14ac:dyDescent="0.25">
      <c r="A56" s="65" t="str">
        <f t="shared" si="0"/>
        <v>Cohort 201442339G4 (exclusief Den Haag)Man18 tot 23 jaarTotaal</v>
      </c>
      <c r="B56" s="162" t="s">
        <v>6</v>
      </c>
      <c r="C56" s="163">
        <v>42339</v>
      </c>
      <c r="D56" s="162" t="s">
        <v>15</v>
      </c>
      <c r="E56" s="162" t="s">
        <v>28</v>
      </c>
      <c r="F56" s="162" t="s">
        <v>53</v>
      </c>
      <c r="G56" s="162" t="s">
        <v>8</v>
      </c>
      <c r="H56" s="184" t="s">
        <v>0</v>
      </c>
      <c r="I56" s="26"/>
      <c r="J56" s="2"/>
      <c r="K56" s="2"/>
      <c r="L56" s="2"/>
      <c r="M56" s="2"/>
      <c r="N56" s="2"/>
    </row>
    <row r="57" spans="1:14" x14ac:dyDescent="0.25">
      <c r="A57" s="65" t="str">
        <f t="shared" si="0"/>
        <v>Cohort 201442339G4 (exclusief Den Haag)Man18 tot 23 jaarSyrië</v>
      </c>
      <c r="B57" s="162" t="s">
        <v>6</v>
      </c>
      <c r="C57" s="163">
        <v>42339</v>
      </c>
      <c r="D57" s="162" t="s">
        <v>15</v>
      </c>
      <c r="E57" s="162" t="s">
        <v>28</v>
      </c>
      <c r="F57" s="162" t="s">
        <v>53</v>
      </c>
      <c r="G57" s="162" t="s">
        <v>23</v>
      </c>
      <c r="H57" s="184" t="s">
        <v>0</v>
      </c>
      <c r="I57" s="26"/>
      <c r="J57" s="2"/>
      <c r="K57" s="2"/>
      <c r="L57" s="2"/>
      <c r="M57" s="2"/>
      <c r="N57" s="2"/>
    </row>
    <row r="58" spans="1:14" x14ac:dyDescent="0.25">
      <c r="A58" s="65" t="str">
        <f t="shared" si="0"/>
        <v>Cohort 201442339G4 (exclusief Den Haag)Man18 tot 23 jaarEritrea</v>
      </c>
      <c r="B58" s="162" t="s">
        <v>6</v>
      </c>
      <c r="C58" s="163">
        <v>42339</v>
      </c>
      <c r="D58" s="162" t="s">
        <v>15</v>
      </c>
      <c r="E58" s="162" t="s">
        <v>28</v>
      </c>
      <c r="F58" s="162" t="s">
        <v>53</v>
      </c>
      <c r="G58" s="162" t="s">
        <v>24</v>
      </c>
      <c r="H58" s="184" t="s">
        <v>0</v>
      </c>
      <c r="I58" s="26"/>
      <c r="J58" s="2"/>
      <c r="K58" s="2"/>
      <c r="L58" s="2"/>
      <c r="M58" s="2"/>
      <c r="N58" s="2"/>
    </row>
    <row r="59" spans="1:14" x14ac:dyDescent="0.25">
      <c r="A59" s="65" t="str">
        <f t="shared" si="0"/>
        <v>Cohort 201442339G4 (exclusief Den Haag)Man18 tot 23 jaarOverig</v>
      </c>
      <c r="B59" s="162" t="s">
        <v>6</v>
      </c>
      <c r="C59" s="163">
        <v>42339</v>
      </c>
      <c r="D59" s="162" t="s">
        <v>15</v>
      </c>
      <c r="E59" s="162" t="s">
        <v>28</v>
      </c>
      <c r="F59" s="162" t="s">
        <v>53</v>
      </c>
      <c r="G59" s="162" t="s">
        <v>25</v>
      </c>
      <c r="H59" s="184" t="s">
        <v>0</v>
      </c>
      <c r="I59" s="26"/>
      <c r="J59" s="2"/>
      <c r="K59" s="2"/>
      <c r="L59" s="2"/>
      <c r="M59" s="2"/>
      <c r="N59" s="2"/>
    </row>
    <row r="60" spans="1:14" x14ac:dyDescent="0.25">
      <c r="A60" s="65" t="str">
        <f t="shared" si="0"/>
        <v>Cohort 201442339G4 (exclusief Den Haag)Man23 tot 65 jaarTotaal</v>
      </c>
      <c r="B60" s="162" t="s">
        <v>6</v>
      </c>
      <c r="C60" s="163">
        <v>42339</v>
      </c>
      <c r="D60" s="162" t="s">
        <v>15</v>
      </c>
      <c r="E60" s="162" t="s">
        <v>28</v>
      </c>
      <c r="F60" s="162" t="s">
        <v>54</v>
      </c>
      <c r="G60" s="162" t="s">
        <v>8</v>
      </c>
      <c r="H60" s="184">
        <v>15400</v>
      </c>
      <c r="I60" s="26"/>
      <c r="J60" s="2"/>
      <c r="K60" s="2"/>
      <c r="L60" s="2"/>
      <c r="M60" s="2"/>
      <c r="N60" s="2"/>
    </row>
    <row r="61" spans="1:14" x14ac:dyDescent="0.25">
      <c r="A61" s="65" t="str">
        <f t="shared" si="0"/>
        <v>Cohort 201442339G4 (exclusief Den Haag)Man23 tot 65 jaarSyrië</v>
      </c>
      <c r="B61" s="162" t="s">
        <v>6</v>
      </c>
      <c r="C61" s="163">
        <v>42339</v>
      </c>
      <c r="D61" s="162" t="s">
        <v>15</v>
      </c>
      <c r="E61" s="162" t="s">
        <v>28</v>
      </c>
      <c r="F61" s="162" t="s">
        <v>54</v>
      </c>
      <c r="G61" s="162" t="s">
        <v>23</v>
      </c>
      <c r="H61" s="184" t="s">
        <v>0</v>
      </c>
      <c r="I61" s="26"/>
      <c r="J61" s="2"/>
      <c r="K61" s="2"/>
      <c r="L61" s="2"/>
      <c r="M61" s="2"/>
      <c r="N61" s="2"/>
    </row>
    <row r="62" spans="1:14" x14ac:dyDescent="0.25">
      <c r="A62" s="65" t="str">
        <f t="shared" si="0"/>
        <v>Cohort 201442339G4 (exclusief Den Haag)Man23 tot 65 jaarEritrea</v>
      </c>
      <c r="B62" s="162" t="s">
        <v>6</v>
      </c>
      <c r="C62" s="163">
        <v>42339</v>
      </c>
      <c r="D62" s="162" t="s">
        <v>15</v>
      </c>
      <c r="E62" s="162" t="s">
        <v>28</v>
      </c>
      <c r="F62" s="162" t="s">
        <v>54</v>
      </c>
      <c r="G62" s="162" t="s">
        <v>24</v>
      </c>
      <c r="H62" s="184" t="s">
        <v>0</v>
      </c>
      <c r="I62" s="26"/>
      <c r="J62" s="2"/>
      <c r="K62" s="2"/>
      <c r="L62" s="2"/>
      <c r="M62" s="2"/>
      <c r="N62" s="2"/>
    </row>
    <row r="63" spans="1:14" x14ac:dyDescent="0.25">
      <c r="A63" s="65" t="str">
        <f t="shared" si="0"/>
        <v>Cohort 201442339G4 (exclusief Den Haag)Man23 tot 65 jaarOverig</v>
      </c>
      <c r="B63" s="162" t="s">
        <v>6</v>
      </c>
      <c r="C63" s="163">
        <v>42339</v>
      </c>
      <c r="D63" s="162" t="s">
        <v>15</v>
      </c>
      <c r="E63" s="162" t="s">
        <v>28</v>
      </c>
      <c r="F63" s="162" t="s">
        <v>54</v>
      </c>
      <c r="G63" s="162" t="s">
        <v>25</v>
      </c>
      <c r="H63" s="184">
        <v>15400</v>
      </c>
      <c r="I63" s="26"/>
      <c r="J63" s="2"/>
      <c r="K63" s="2"/>
      <c r="L63" s="2"/>
      <c r="M63" s="2"/>
      <c r="N63" s="2"/>
    </row>
    <row r="64" spans="1:14" x14ac:dyDescent="0.25">
      <c r="A64" s="65" t="str">
        <f t="shared" si="0"/>
        <v>Cohort 201442339G4 (exclusief Den Haag)VrouwTotaalTotaal</v>
      </c>
      <c r="B64" s="162" t="s">
        <v>6</v>
      </c>
      <c r="C64" s="163">
        <v>42339</v>
      </c>
      <c r="D64" s="162" t="s">
        <v>15</v>
      </c>
      <c r="E64" s="162" t="s">
        <v>29</v>
      </c>
      <c r="F64" s="162" t="s">
        <v>8</v>
      </c>
      <c r="G64" s="162" t="s">
        <v>8</v>
      </c>
      <c r="H64" s="184">
        <v>10200</v>
      </c>
      <c r="I64" s="26"/>
      <c r="J64" s="2"/>
      <c r="K64" s="2"/>
      <c r="L64" s="2"/>
      <c r="M64" s="2"/>
      <c r="N64" s="2"/>
    </row>
    <row r="65" spans="1:14" x14ac:dyDescent="0.25">
      <c r="A65" s="65" t="str">
        <f t="shared" si="0"/>
        <v>Cohort 201442339G4 (exclusief Den Haag)VrouwTotaalSyrië</v>
      </c>
      <c r="B65" s="162" t="s">
        <v>6</v>
      </c>
      <c r="C65" s="163">
        <v>42339</v>
      </c>
      <c r="D65" s="162" t="s">
        <v>15</v>
      </c>
      <c r="E65" s="162" t="s">
        <v>29</v>
      </c>
      <c r="F65" s="162" t="s">
        <v>8</v>
      </c>
      <c r="G65" s="162" t="s">
        <v>23</v>
      </c>
      <c r="H65" s="184" t="s">
        <v>0</v>
      </c>
      <c r="I65" s="26"/>
      <c r="J65" s="2"/>
      <c r="K65" s="2"/>
      <c r="L65" s="2"/>
      <c r="M65" s="2"/>
      <c r="N65" s="2"/>
    </row>
    <row r="66" spans="1:14" x14ac:dyDescent="0.25">
      <c r="A66" s="65" t="str">
        <f t="shared" si="0"/>
        <v>Cohort 201442339G4 (exclusief Den Haag)VrouwTotaalEritrea</v>
      </c>
      <c r="B66" s="162" t="s">
        <v>6</v>
      </c>
      <c r="C66" s="163">
        <v>42339</v>
      </c>
      <c r="D66" s="162" t="s">
        <v>15</v>
      </c>
      <c r="E66" s="162" t="s">
        <v>29</v>
      </c>
      <c r="F66" s="162" t="s">
        <v>8</v>
      </c>
      <c r="G66" s="162" t="s">
        <v>24</v>
      </c>
      <c r="H66" s="184" t="s">
        <v>0</v>
      </c>
      <c r="I66" s="26"/>
      <c r="J66" s="2"/>
      <c r="K66" s="2"/>
      <c r="L66" s="2"/>
      <c r="M66" s="2"/>
      <c r="N66" s="2"/>
    </row>
    <row r="67" spans="1:14" x14ac:dyDescent="0.25">
      <c r="A67" s="65" t="str">
        <f t="shared" si="0"/>
        <v>Cohort 201442339G4 (exclusief Den Haag)VrouwTotaalOverig</v>
      </c>
      <c r="B67" s="162" t="s">
        <v>6</v>
      </c>
      <c r="C67" s="163">
        <v>42339</v>
      </c>
      <c r="D67" s="162" t="s">
        <v>15</v>
      </c>
      <c r="E67" s="162" t="s">
        <v>29</v>
      </c>
      <c r="F67" s="162" t="s">
        <v>8</v>
      </c>
      <c r="G67" s="162" t="s">
        <v>25</v>
      </c>
      <c r="H67" s="184" t="s">
        <v>0</v>
      </c>
      <c r="I67" s="26"/>
      <c r="J67" s="2"/>
      <c r="K67" s="2"/>
      <c r="L67" s="2"/>
      <c r="M67" s="2"/>
      <c r="N67" s="2"/>
    </row>
    <row r="68" spans="1:14" x14ac:dyDescent="0.25">
      <c r="A68" s="65" t="str">
        <f t="shared" si="0"/>
        <v>Cohort 201442339G4 (exclusief Den Haag)Vrouw18 tot 23 jaarTotaal</v>
      </c>
      <c r="B68" s="162" t="s">
        <v>6</v>
      </c>
      <c r="C68" s="163">
        <v>42339</v>
      </c>
      <c r="D68" s="162" t="s">
        <v>15</v>
      </c>
      <c r="E68" s="162" t="s">
        <v>29</v>
      </c>
      <c r="F68" s="162" t="s">
        <v>53</v>
      </c>
      <c r="G68" s="162" t="s">
        <v>8</v>
      </c>
      <c r="H68" s="184" t="s">
        <v>0</v>
      </c>
      <c r="I68" s="26"/>
      <c r="J68" s="2"/>
      <c r="K68" s="2"/>
      <c r="L68" s="2"/>
      <c r="M68" s="2"/>
      <c r="N68" s="2"/>
    </row>
    <row r="69" spans="1:14" x14ac:dyDescent="0.25">
      <c r="A69" s="65" t="str">
        <f t="shared" ref="A69:A132" si="1">B69&amp;C69&amp;D69&amp;E69&amp;F69&amp;G69</f>
        <v>Cohort 201442339G4 (exclusief Den Haag)Vrouw18 tot 23 jaarSyrië</v>
      </c>
      <c r="B69" s="162" t="s">
        <v>6</v>
      </c>
      <c r="C69" s="163">
        <v>42339</v>
      </c>
      <c r="D69" s="162" t="s">
        <v>15</v>
      </c>
      <c r="E69" s="162" t="s">
        <v>29</v>
      </c>
      <c r="F69" s="162" t="s">
        <v>53</v>
      </c>
      <c r="G69" s="162" t="s">
        <v>23</v>
      </c>
      <c r="H69" s="184" t="s">
        <v>0</v>
      </c>
      <c r="I69" s="26"/>
      <c r="J69" s="2"/>
      <c r="K69" s="2"/>
      <c r="L69" s="2"/>
      <c r="M69" s="2"/>
      <c r="N69" s="2"/>
    </row>
    <row r="70" spans="1:14" x14ac:dyDescent="0.25">
      <c r="A70" s="65" t="str">
        <f t="shared" si="1"/>
        <v>Cohort 201442339G4 (exclusief Den Haag)Vrouw18 tot 23 jaarEritrea</v>
      </c>
      <c r="B70" s="162" t="s">
        <v>6</v>
      </c>
      <c r="C70" s="163">
        <v>42339</v>
      </c>
      <c r="D70" s="162" t="s">
        <v>15</v>
      </c>
      <c r="E70" s="162" t="s">
        <v>29</v>
      </c>
      <c r="F70" s="162" t="s">
        <v>53</v>
      </c>
      <c r="G70" s="162" t="s">
        <v>24</v>
      </c>
      <c r="H70" s="185" t="s">
        <v>0</v>
      </c>
      <c r="I70" s="26"/>
      <c r="J70" s="2"/>
      <c r="K70" s="2"/>
      <c r="L70" s="2"/>
      <c r="M70" s="2"/>
      <c r="N70" s="2"/>
    </row>
    <row r="71" spans="1:14" x14ac:dyDescent="0.25">
      <c r="A71" s="65" t="str">
        <f t="shared" si="1"/>
        <v>Cohort 201442339G4 (exclusief Den Haag)Vrouw18 tot 23 jaarOverig</v>
      </c>
      <c r="B71" s="162" t="s">
        <v>6</v>
      </c>
      <c r="C71" s="163">
        <v>42339</v>
      </c>
      <c r="D71" s="162" t="s">
        <v>15</v>
      </c>
      <c r="E71" s="162" t="s">
        <v>29</v>
      </c>
      <c r="F71" s="162" t="s">
        <v>53</v>
      </c>
      <c r="G71" s="162" t="s">
        <v>25</v>
      </c>
      <c r="H71" s="184" t="s">
        <v>0</v>
      </c>
      <c r="I71" s="26"/>
      <c r="J71" s="2"/>
      <c r="K71" s="2"/>
      <c r="L71" s="2"/>
      <c r="M71" s="2"/>
      <c r="N71" s="2"/>
    </row>
    <row r="72" spans="1:14" x14ac:dyDescent="0.25">
      <c r="A72" s="65" t="str">
        <f t="shared" si="1"/>
        <v>Cohort 201442339G4 (exclusief Den Haag)Vrouw23 tot 65 jaarTotaal</v>
      </c>
      <c r="B72" s="162" t="s">
        <v>6</v>
      </c>
      <c r="C72" s="163">
        <v>42339</v>
      </c>
      <c r="D72" s="162" t="s">
        <v>15</v>
      </c>
      <c r="E72" s="162" t="s">
        <v>29</v>
      </c>
      <c r="F72" s="162" t="s">
        <v>54</v>
      </c>
      <c r="G72" s="162" t="s">
        <v>8</v>
      </c>
      <c r="H72" s="184" t="s">
        <v>0</v>
      </c>
      <c r="I72" s="26"/>
      <c r="J72" s="2"/>
      <c r="K72" s="2"/>
      <c r="L72" s="2"/>
      <c r="M72" s="2"/>
      <c r="N72" s="2"/>
    </row>
    <row r="73" spans="1:14" x14ac:dyDescent="0.25">
      <c r="A73" s="65" t="str">
        <f t="shared" si="1"/>
        <v>Cohort 201442339G4 (exclusief Den Haag)Vrouw23 tot 65 jaarSyrië</v>
      </c>
      <c r="B73" s="162" t="s">
        <v>6</v>
      </c>
      <c r="C73" s="163">
        <v>42339</v>
      </c>
      <c r="D73" s="162" t="s">
        <v>15</v>
      </c>
      <c r="E73" s="162" t="s">
        <v>29</v>
      </c>
      <c r="F73" s="162" t="s">
        <v>54</v>
      </c>
      <c r="G73" s="162" t="s">
        <v>23</v>
      </c>
      <c r="H73" s="184" t="s">
        <v>0</v>
      </c>
      <c r="I73" s="26"/>
      <c r="J73" s="2"/>
      <c r="K73" s="2"/>
      <c r="L73" s="2"/>
      <c r="M73" s="2"/>
      <c r="N73" s="2"/>
    </row>
    <row r="74" spans="1:14" x14ac:dyDescent="0.25">
      <c r="A74" s="65" t="str">
        <f t="shared" si="1"/>
        <v>Cohort 201442339G4 (exclusief Den Haag)Vrouw23 tot 65 jaarEritrea</v>
      </c>
      <c r="B74" s="162" t="s">
        <v>6</v>
      </c>
      <c r="C74" s="163">
        <v>42339</v>
      </c>
      <c r="D74" s="162" t="s">
        <v>15</v>
      </c>
      <c r="E74" s="162" t="s">
        <v>29</v>
      </c>
      <c r="F74" s="162" t="s">
        <v>54</v>
      </c>
      <c r="G74" s="162" t="s">
        <v>24</v>
      </c>
      <c r="H74" s="184" t="s">
        <v>0</v>
      </c>
      <c r="I74" s="26"/>
      <c r="J74" s="2"/>
      <c r="K74" s="2"/>
      <c r="L74" s="2"/>
      <c r="M74" s="2"/>
      <c r="N74" s="2"/>
    </row>
    <row r="75" spans="1:14" x14ac:dyDescent="0.25">
      <c r="A75" s="65" t="str">
        <f t="shared" si="1"/>
        <v>Cohort 201442339G4 (exclusief Den Haag)Vrouw23 tot 65 jaarOverig</v>
      </c>
      <c r="B75" s="162" t="s">
        <v>6</v>
      </c>
      <c r="C75" s="163">
        <v>42339</v>
      </c>
      <c r="D75" s="162" t="s">
        <v>15</v>
      </c>
      <c r="E75" s="162" t="s">
        <v>29</v>
      </c>
      <c r="F75" s="162" t="s">
        <v>54</v>
      </c>
      <c r="G75" s="162" t="s">
        <v>25</v>
      </c>
      <c r="H75" s="184" t="s">
        <v>0</v>
      </c>
      <c r="I75" s="26"/>
      <c r="J75" s="2"/>
      <c r="K75" s="2"/>
      <c r="L75" s="2"/>
      <c r="M75" s="2"/>
      <c r="N75" s="2"/>
    </row>
    <row r="76" spans="1:14" x14ac:dyDescent="0.25">
      <c r="A76" s="65" t="str">
        <f t="shared" si="1"/>
        <v>Cohort 201442705Den HaagTotaalTotaalTotaal</v>
      </c>
      <c r="B76" s="162" t="s">
        <v>6</v>
      </c>
      <c r="C76" s="163">
        <v>42705</v>
      </c>
      <c r="D76" s="162" t="s">
        <v>7</v>
      </c>
      <c r="E76" s="162" t="s">
        <v>8</v>
      </c>
      <c r="F76" s="162" t="s">
        <v>8</v>
      </c>
      <c r="G76" s="162" t="s">
        <v>8</v>
      </c>
      <c r="H76" s="184" t="s">
        <v>0</v>
      </c>
      <c r="I76" s="26"/>
      <c r="J76" s="2"/>
      <c r="K76" s="2"/>
      <c r="L76" s="2"/>
      <c r="M76" s="2"/>
      <c r="N76" s="2"/>
    </row>
    <row r="77" spans="1:14" x14ac:dyDescent="0.25">
      <c r="A77" s="65" t="str">
        <f t="shared" si="1"/>
        <v>Cohort 201442705Den HaagTotaalTotaalSyrië</v>
      </c>
      <c r="B77" s="162" t="s">
        <v>6</v>
      </c>
      <c r="C77" s="163">
        <v>42705</v>
      </c>
      <c r="D77" s="162" t="s">
        <v>7</v>
      </c>
      <c r="E77" s="162" t="s">
        <v>8</v>
      </c>
      <c r="F77" s="162" t="s">
        <v>8</v>
      </c>
      <c r="G77" s="162" t="s">
        <v>23</v>
      </c>
      <c r="H77" s="184" t="s">
        <v>0</v>
      </c>
      <c r="I77" s="26"/>
      <c r="J77" s="2"/>
      <c r="K77" s="2"/>
      <c r="L77" s="2"/>
      <c r="M77" s="2"/>
      <c r="N77" s="2"/>
    </row>
    <row r="78" spans="1:14" x14ac:dyDescent="0.25">
      <c r="A78" s="65" t="str">
        <f t="shared" si="1"/>
        <v>Cohort 201442705Den HaagTotaalTotaalEritrea</v>
      </c>
      <c r="B78" s="162" t="s">
        <v>6</v>
      </c>
      <c r="C78" s="163">
        <v>42705</v>
      </c>
      <c r="D78" s="162" t="s">
        <v>7</v>
      </c>
      <c r="E78" s="162" t="s">
        <v>8</v>
      </c>
      <c r="F78" s="162" t="s">
        <v>8</v>
      </c>
      <c r="G78" s="162" t="s">
        <v>24</v>
      </c>
      <c r="H78" s="184" t="s">
        <v>0</v>
      </c>
      <c r="I78" s="26"/>
      <c r="J78" s="2"/>
      <c r="K78" s="2"/>
      <c r="L78" s="2"/>
      <c r="M78" s="2"/>
      <c r="N78" s="2"/>
    </row>
    <row r="79" spans="1:14" x14ac:dyDescent="0.25">
      <c r="A79" s="65" t="str">
        <f t="shared" si="1"/>
        <v>Cohort 201442705Den HaagTotaalTotaalOverig</v>
      </c>
      <c r="B79" s="162" t="s">
        <v>6</v>
      </c>
      <c r="C79" s="163">
        <v>42705</v>
      </c>
      <c r="D79" s="162" t="s">
        <v>7</v>
      </c>
      <c r="E79" s="162" t="s">
        <v>8</v>
      </c>
      <c r="F79" s="162" t="s">
        <v>8</v>
      </c>
      <c r="G79" s="162" t="s">
        <v>25</v>
      </c>
      <c r="H79" s="184" t="s">
        <v>0</v>
      </c>
      <c r="I79" s="26"/>
      <c r="J79" s="2"/>
      <c r="K79" s="2"/>
      <c r="L79" s="2"/>
      <c r="M79" s="2"/>
      <c r="N79" s="2"/>
    </row>
    <row r="80" spans="1:14" x14ac:dyDescent="0.25">
      <c r="A80" s="65" t="str">
        <f t="shared" si="1"/>
        <v>Cohort 201442705Den HaagTotaal18 tot 23 jaarTotaal</v>
      </c>
      <c r="B80" s="162" t="s">
        <v>6</v>
      </c>
      <c r="C80" s="163">
        <v>42705</v>
      </c>
      <c r="D80" s="162" t="s">
        <v>7</v>
      </c>
      <c r="E80" s="162" t="s">
        <v>8</v>
      </c>
      <c r="F80" s="162" t="s">
        <v>53</v>
      </c>
      <c r="G80" s="162" t="s">
        <v>8</v>
      </c>
      <c r="H80" s="184" t="s">
        <v>0</v>
      </c>
      <c r="I80" s="26"/>
      <c r="J80" s="2"/>
      <c r="K80" s="2"/>
      <c r="L80" s="2"/>
      <c r="M80" s="2"/>
      <c r="N80" s="2"/>
    </row>
    <row r="81" spans="1:14" x14ac:dyDescent="0.25">
      <c r="A81" s="65" t="str">
        <f t="shared" si="1"/>
        <v>Cohort 201442705Den HaagTotaal18 tot 23 jaarSyrië</v>
      </c>
      <c r="B81" s="162" t="s">
        <v>6</v>
      </c>
      <c r="C81" s="163">
        <v>42705</v>
      </c>
      <c r="D81" s="162" t="s">
        <v>7</v>
      </c>
      <c r="E81" s="162" t="s">
        <v>8</v>
      </c>
      <c r="F81" s="162" t="s">
        <v>53</v>
      </c>
      <c r="G81" s="162" t="s">
        <v>23</v>
      </c>
      <c r="H81" s="184" t="s">
        <v>0</v>
      </c>
      <c r="I81" s="26"/>
      <c r="J81" s="2"/>
      <c r="K81" s="2"/>
      <c r="L81" s="2"/>
      <c r="M81" s="2"/>
      <c r="N81" s="2"/>
    </row>
    <row r="82" spans="1:14" x14ac:dyDescent="0.25">
      <c r="A82" s="65" t="str">
        <f t="shared" si="1"/>
        <v>Cohort 201442705Den HaagTotaal18 tot 23 jaarEritrea</v>
      </c>
      <c r="B82" s="162" t="s">
        <v>6</v>
      </c>
      <c r="C82" s="163">
        <v>42705</v>
      </c>
      <c r="D82" s="162" t="s">
        <v>7</v>
      </c>
      <c r="E82" s="162" t="s">
        <v>8</v>
      </c>
      <c r="F82" s="162" t="s">
        <v>53</v>
      </c>
      <c r="G82" s="162" t="s">
        <v>24</v>
      </c>
      <c r="H82" s="185" t="s">
        <v>0</v>
      </c>
      <c r="I82" s="26"/>
      <c r="J82" s="2"/>
      <c r="K82" s="2"/>
      <c r="L82" s="2"/>
      <c r="M82" s="2"/>
      <c r="N82" s="2"/>
    </row>
    <row r="83" spans="1:14" x14ac:dyDescent="0.25">
      <c r="A83" s="65" t="str">
        <f t="shared" si="1"/>
        <v>Cohort 201442705Den HaagTotaal18 tot 23 jaarOverig</v>
      </c>
      <c r="B83" s="162" t="s">
        <v>6</v>
      </c>
      <c r="C83" s="163">
        <v>42705</v>
      </c>
      <c r="D83" s="162" t="s">
        <v>7</v>
      </c>
      <c r="E83" s="162" t="s">
        <v>8</v>
      </c>
      <c r="F83" s="162" t="s">
        <v>53</v>
      </c>
      <c r="G83" s="162" t="s">
        <v>25</v>
      </c>
      <c r="H83" s="184" t="s">
        <v>0</v>
      </c>
      <c r="I83" s="26"/>
      <c r="J83" s="2"/>
      <c r="K83" s="2"/>
      <c r="L83" s="2"/>
      <c r="M83" s="2"/>
      <c r="N83" s="2"/>
    </row>
    <row r="84" spans="1:14" x14ac:dyDescent="0.25">
      <c r="A84" s="65" t="str">
        <f t="shared" si="1"/>
        <v>Cohort 201442705Den HaagTotaal23 tot 65 jaarTotaal</v>
      </c>
      <c r="B84" s="162" t="s">
        <v>6</v>
      </c>
      <c r="C84" s="163">
        <v>42705</v>
      </c>
      <c r="D84" s="162" t="s">
        <v>7</v>
      </c>
      <c r="E84" s="162" t="s">
        <v>8</v>
      </c>
      <c r="F84" s="162" t="s">
        <v>54</v>
      </c>
      <c r="G84" s="162" t="s">
        <v>8</v>
      </c>
      <c r="H84" s="184" t="s">
        <v>0</v>
      </c>
      <c r="I84" s="26"/>
      <c r="J84" s="2"/>
      <c r="K84" s="2"/>
      <c r="L84" s="2"/>
      <c r="M84" s="2"/>
      <c r="N84" s="2"/>
    </row>
    <row r="85" spans="1:14" x14ac:dyDescent="0.25">
      <c r="A85" s="65" t="str">
        <f t="shared" si="1"/>
        <v>Cohort 201442705Den HaagTotaal23 tot 65 jaarSyrië</v>
      </c>
      <c r="B85" s="162" t="s">
        <v>6</v>
      </c>
      <c r="C85" s="163">
        <v>42705</v>
      </c>
      <c r="D85" s="162" t="s">
        <v>7</v>
      </c>
      <c r="E85" s="162" t="s">
        <v>8</v>
      </c>
      <c r="F85" s="162" t="s">
        <v>54</v>
      </c>
      <c r="G85" s="162" t="s">
        <v>23</v>
      </c>
      <c r="H85" s="184" t="s">
        <v>0</v>
      </c>
      <c r="I85" s="26"/>
      <c r="J85" s="2"/>
      <c r="K85" s="2"/>
      <c r="L85" s="2"/>
      <c r="M85" s="2"/>
      <c r="N85" s="2"/>
    </row>
    <row r="86" spans="1:14" x14ac:dyDescent="0.25">
      <c r="A86" s="65" t="str">
        <f t="shared" si="1"/>
        <v>Cohort 201442705Den HaagTotaal23 tot 65 jaarEritrea</v>
      </c>
      <c r="B86" s="162" t="s">
        <v>6</v>
      </c>
      <c r="C86" s="163">
        <v>42705</v>
      </c>
      <c r="D86" s="162" t="s">
        <v>7</v>
      </c>
      <c r="E86" s="162" t="s">
        <v>8</v>
      </c>
      <c r="F86" s="162" t="s">
        <v>54</v>
      </c>
      <c r="G86" s="162" t="s">
        <v>24</v>
      </c>
      <c r="H86" s="184" t="s">
        <v>0</v>
      </c>
      <c r="I86" s="26"/>
      <c r="J86" s="2"/>
      <c r="K86" s="2"/>
      <c r="L86" s="2"/>
      <c r="M86" s="2"/>
      <c r="N86" s="2"/>
    </row>
    <row r="87" spans="1:14" x14ac:dyDescent="0.25">
      <c r="A87" s="65" t="str">
        <f t="shared" si="1"/>
        <v>Cohort 201442705Den HaagTotaal23 tot 65 jaarOverig</v>
      </c>
      <c r="B87" s="162" t="s">
        <v>6</v>
      </c>
      <c r="C87" s="163">
        <v>42705</v>
      </c>
      <c r="D87" s="162" t="s">
        <v>7</v>
      </c>
      <c r="E87" s="162" t="s">
        <v>8</v>
      </c>
      <c r="F87" s="162" t="s">
        <v>54</v>
      </c>
      <c r="G87" s="162" t="s">
        <v>25</v>
      </c>
      <c r="H87" s="184" t="s">
        <v>0</v>
      </c>
      <c r="I87" s="26"/>
      <c r="J87" s="2"/>
      <c r="K87" s="2"/>
      <c r="L87" s="2"/>
      <c r="M87" s="2"/>
      <c r="N87" s="2"/>
    </row>
    <row r="88" spans="1:14" x14ac:dyDescent="0.25">
      <c r="A88" s="65" t="str">
        <f t="shared" si="1"/>
        <v>Cohort 201442705Den HaagManTotaalTotaal</v>
      </c>
      <c r="B88" s="162" t="s">
        <v>6</v>
      </c>
      <c r="C88" s="163">
        <v>42705</v>
      </c>
      <c r="D88" s="162" t="s">
        <v>7</v>
      </c>
      <c r="E88" s="162" t="s">
        <v>28</v>
      </c>
      <c r="F88" s="162" t="s">
        <v>8</v>
      </c>
      <c r="G88" s="162" t="s">
        <v>8</v>
      </c>
      <c r="H88" s="184" t="s">
        <v>0</v>
      </c>
      <c r="I88" s="26"/>
      <c r="J88" s="2"/>
      <c r="K88" s="2"/>
      <c r="L88" s="2"/>
      <c r="M88" s="2"/>
      <c r="N88" s="2"/>
    </row>
    <row r="89" spans="1:14" x14ac:dyDescent="0.25">
      <c r="A89" s="65" t="str">
        <f t="shared" si="1"/>
        <v>Cohort 201442705Den HaagManTotaalSyrië</v>
      </c>
      <c r="B89" s="162" t="s">
        <v>6</v>
      </c>
      <c r="C89" s="163">
        <v>42705</v>
      </c>
      <c r="D89" s="162" t="s">
        <v>7</v>
      </c>
      <c r="E89" s="162" t="s">
        <v>28</v>
      </c>
      <c r="F89" s="162" t="s">
        <v>8</v>
      </c>
      <c r="G89" s="162" t="s">
        <v>23</v>
      </c>
      <c r="H89" s="184" t="s">
        <v>0</v>
      </c>
      <c r="I89" s="26"/>
      <c r="J89" s="2"/>
      <c r="K89" s="2"/>
      <c r="L89" s="2"/>
      <c r="M89" s="2"/>
      <c r="N89" s="2"/>
    </row>
    <row r="90" spans="1:14" x14ac:dyDescent="0.25">
      <c r="A90" s="65" t="str">
        <f t="shared" si="1"/>
        <v>Cohort 201442705Den HaagManTotaalEritrea</v>
      </c>
      <c r="B90" s="162" t="s">
        <v>6</v>
      </c>
      <c r="C90" s="163">
        <v>42705</v>
      </c>
      <c r="D90" s="162" t="s">
        <v>7</v>
      </c>
      <c r="E90" s="162" t="s">
        <v>28</v>
      </c>
      <c r="F90" s="162" t="s">
        <v>8</v>
      </c>
      <c r="G90" s="162" t="s">
        <v>24</v>
      </c>
      <c r="H90" s="184" t="s">
        <v>0</v>
      </c>
      <c r="I90" s="26"/>
      <c r="J90" s="2"/>
      <c r="K90" s="2"/>
      <c r="L90" s="2"/>
      <c r="M90" s="2"/>
      <c r="N90" s="2"/>
    </row>
    <row r="91" spans="1:14" x14ac:dyDescent="0.25">
      <c r="A91" s="65" t="str">
        <f t="shared" si="1"/>
        <v>Cohort 201442705Den HaagManTotaalOverig</v>
      </c>
      <c r="B91" s="162" t="s">
        <v>6</v>
      </c>
      <c r="C91" s="163">
        <v>42705</v>
      </c>
      <c r="D91" s="162" t="s">
        <v>7</v>
      </c>
      <c r="E91" s="162" t="s">
        <v>28</v>
      </c>
      <c r="F91" s="162" t="s">
        <v>8</v>
      </c>
      <c r="G91" s="162" t="s">
        <v>25</v>
      </c>
      <c r="H91" s="184" t="s">
        <v>0</v>
      </c>
      <c r="I91" s="26"/>
      <c r="J91" s="2"/>
      <c r="K91" s="2"/>
      <c r="L91" s="2"/>
      <c r="M91" s="2"/>
      <c r="N91" s="2"/>
    </row>
    <row r="92" spans="1:14" x14ac:dyDescent="0.25">
      <c r="A92" s="65" t="str">
        <f t="shared" si="1"/>
        <v>Cohort 201442705Den HaagMan18 tot 23 jaarTotaal</v>
      </c>
      <c r="B92" s="162" t="s">
        <v>6</v>
      </c>
      <c r="C92" s="163">
        <v>42705</v>
      </c>
      <c r="D92" s="162" t="s">
        <v>7</v>
      </c>
      <c r="E92" s="162" t="s">
        <v>28</v>
      </c>
      <c r="F92" s="162" t="s">
        <v>53</v>
      </c>
      <c r="G92" s="162" t="s">
        <v>8</v>
      </c>
      <c r="H92" s="184" t="s">
        <v>0</v>
      </c>
      <c r="I92" s="26"/>
      <c r="J92" s="2"/>
      <c r="K92" s="2"/>
      <c r="L92" s="2"/>
      <c r="M92" s="2"/>
      <c r="N92" s="2"/>
    </row>
    <row r="93" spans="1:14" x14ac:dyDescent="0.25">
      <c r="A93" s="65" t="str">
        <f t="shared" si="1"/>
        <v>Cohort 201442705Den HaagMan18 tot 23 jaarSyrië</v>
      </c>
      <c r="B93" s="162" t="s">
        <v>6</v>
      </c>
      <c r="C93" s="163">
        <v>42705</v>
      </c>
      <c r="D93" s="162" t="s">
        <v>7</v>
      </c>
      <c r="E93" s="162" t="s">
        <v>28</v>
      </c>
      <c r="F93" s="162" t="s">
        <v>53</v>
      </c>
      <c r="G93" s="162" t="s">
        <v>23</v>
      </c>
      <c r="H93" s="184" t="s">
        <v>0</v>
      </c>
      <c r="I93" s="26"/>
      <c r="J93" s="2"/>
      <c r="K93" s="2"/>
      <c r="L93" s="2"/>
      <c r="M93" s="2"/>
      <c r="N93" s="2"/>
    </row>
    <row r="94" spans="1:14" x14ac:dyDescent="0.25">
      <c r="A94" s="65" t="str">
        <f t="shared" si="1"/>
        <v>Cohort 201442705Den HaagMan18 tot 23 jaarEritrea</v>
      </c>
      <c r="B94" s="162" t="s">
        <v>6</v>
      </c>
      <c r="C94" s="163">
        <v>42705</v>
      </c>
      <c r="D94" s="162" t="s">
        <v>7</v>
      </c>
      <c r="E94" s="162" t="s">
        <v>28</v>
      </c>
      <c r="F94" s="162" t="s">
        <v>53</v>
      </c>
      <c r="G94" s="162" t="s">
        <v>24</v>
      </c>
      <c r="H94" s="185" t="s">
        <v>0</v>
      </c>
      <c r="I94" s="26"/>
      <c r="J94" s="2"/>
      <c r="K94" s="2"/>
      <c r="L94" s="2"/>
      <c r="M94" s="2"/>
      <c r="N94" s="2"/>
    </row>
    <row r="95" spans="1:14" x14ac:dyDescent="0.25">
      <c r="A95" s="65" t="str">
        <f t="shared" si="1"/>
        <v>Cohort 201442705Den HaagMan18 tot 23 jaarOverig</v>
      </c>
      <c r="B95" s="162" t="s">
        <v>6</v>
      </c>
      <c r="C95" s="163">
        <v>42705</v>
      </c>
      <c r="D95" s="162" t="s">
        <v>7</v>
      </c>
      <c r="E95" s="162" t="s">
        <v>28</v>
      </c>
      <c r="F95" s="159" t="s">
        <v>53</v>
      </c>
      <c r="G95" s="162" t="s">
        <v>25</v>
      </c>
      <c r="H95" s="184" t="s">
        <v>0</v>
      </c>
      <c r="I95" s="26"/>
      <c r="J95" s="2"/>
      <c r="K95" s="2"/>
      <c r="L95" s="2"/>
      <c r="M95" s="2"/>
      <c r="N95" s="2"/>
    </row>
    <row r="96" spans="1:14" x14ac:dyDescent="0.25">
      <c r="A96" s="65" t="str">
        <f t="shared" si="1"/>
        <v>Cohort 201442705Den HaagMan23 tot 65 jaarTotaal</v>
      </c>
      <c r="B96" s="162" t="s">
        <v>6</v>
      </c>
      <c r="C96" s="163">
        <v>42705</v>
      </c>
      <c r="D96" s="162" t="s">
        <v>7</v>
      </c>
      <c r="E96" s="162" t="s">
        <v>28</v>
      </c>
      <c r="F96" s="159" t="s">
        <v>54</v>
      </c>
      <c r="G96" s="162" t="s">
        <v>8</v>
      </c>
      <c r="H96" s="184" t="s">
        <v>0</v>
      </c>
      <c r="I96" s="26"/>
      <c r="J96" s="2"/>
      <c r="K96" s="2"/>
      <c r="L96" s="2"/>
      <c r="M96" s="2"/>
      <c r="N96" s="2"/>
    </row>
    <row r="97" spans="1:14" x14ac:dyDescent="0.25">
      <c r="A97" s="65" t="str">
        <f t="shared" si="1"/>
        <v>Cohort 201442705Den HaagMan23 tot 65 jaarSyrië</v>
      </c>
      <c r="B97" s="162" t="s">
        <v>6</v>
      </c>
      <c r="C97" s="163">
        <v>42705</v>
      </c>
      <c r="D97" s="162" t="s">
        <v>7</v>
      </c>
      <c r="E97" s="162" t="s">
        <v>28</v>
      </c>
      <c r="F97" s="159" t="s">
        <v>54</v>
      </c>
      <c r="G97" s="162" t="s">
        <v>23</v>
      </c>
      <c r="H97" s="184" t="s">
        <v>0</v>
      </c>
      <c r="I97" s="26"/>
      <c r="J97" s="2"/>
      <c r="K97" s="2"/>
      <c r="L97" s="2"/>
      <c r="M97" s="2"/>
      <c r="N97" s="2"/>
    </row>
    <row r="98" spans="1:14" x14ac:dyDescent="0.25">
      <c r="A98" s="65" t="str">
        <f t="shared" si="1"/>
        <v>Cohort 201442705Den HaagMan23 tot 65 jaarEritrea</v>
      </c>
      <c r="B98" s="162" t="s">
        <v>6</v>
      </c>
      <c r="C98" s="163">
        <v>42705</v>
      </c>
      <c r="D98" s="162" t="s">
        <v>7</v>
      </c>
      <c r="E98" s="162" t="s">
        <v>28</v>
      </c>
      <c r="F98" s="159" t="s">
        <v>54</v>
      </c>
      <c r="G98" s="162" t="s">
        <v>24</v>
      </c>
      <c r="H98" s="184" t="s">
        <v>0</v>
      </c>
      <c r="I98" s="26"/>
      <c r="J98" s="2"/>
      <c r="K98" s="2"/>
      <c r="L98" s="2"/>
      <c r="M98" s="2"/>
      <c r="N98" s="2"/>
    </row>
    <row r="99" spans="1:14" x14ac:dyDescent="0.25">
      <c r="A99" s="65" t="str">
        <f t="shared" si="1"/>
        <v>Cohort 201442705Den HaagMan23 tot 65 jaarOverig</v>
      </c>
      <c r="B99" s="159" t="s">
        <v>6</v>
      </c>
      <c r="C99" s="166">
        <v>42705</v>
      </c>
      <c r="D99" s="159" t="s">
        <v>7</v>
      </c>
      <c r="E99" s="159" t="s">
        <v>28</v>
      </c>
      <c r="F99" s="159" t="s">
        <v>54</v>
      </c>
      <c r="G99" s="159" t="s">
        <v>25</v>
      </c>
      <c r="H99" s="184" t="s">
        <v>0</v>
      </c>
      <c r="I99" s="26"/>
    </row>
    <row r="100" spans="1:14" x14ac:dyDescent="0.25">
      <c r="A100" s="65" t="str">
        <f t="shared" si="1"/>
        <v>Cohort 201442705Den HaagVrouwTotaalTotaal</v>
      </c>
      <c r="B100" s="167" t="s">
        <v>6</v>
      </c>
      <c r="C100" s="168">
        <v>42705</v>
      </c>
      <c r="D100" s="167" t="s">
        <v>7</v>
      </c>
      <c r="E100" s="159" t="s">
        <v>29</v>
      </c>
      <c r="F100" s="159" t="s">
        <v>8</v>
      </c>
      <c r="G100" s="159" t="s">
        <v>8</v>
      </c>
      <c r="H100" s="184" t="s">
        <v>0</v>
      </c>
      <c r="I100" s="26"/>
    </row>
    <row r="101" spans="1:14" x14ac:dyDescent="0.25">
      <c r="A101" s="65" t="str">
        <f t="shared" si="1"/>
        <v>Cohort 201442705Den HaagVrouwTotaalSyrië</v>
      </c>
      <c r="B101" s="169" t="s">
        <v>6</v>
      </c>
      <c r="C101" s="168">
        <v>42705</v>
      </c>
      <c r="D101" s="169" t="s">
        <v>7</v>
      </c>
      <c r="E101" s="159" t="s">
        <v>29</v>
      </c>
      <c r="F101" s="159" t="s">
        <v>8</v>
      </c>
      <c r="G101" s="159" t="s">
        <v>23</v>
      </c>
      <c r="H101" s="184" t="s">
        <v>0</v>
      </c>
      <c r="I101" s="26"/>
    </row>
    <row r="102" spans="1:14" x14ac:dyDescent="0.25">
      <c r="A102" s="65" t="str">
        <f t="shared" si="1"/>
        <v>Cohort 201442705Den HaagVrouwTotaalEritrea</v>
      </c>
      <c r="B102" s="167" t="s">
        <v>6</v>
      </c>
      <c r="C102" s="168">
        <v>42705</v>
      </c>
      <c r="D102" s="167" t="s">
        <v>7</v>
      </c>
      <c r="E102" s="159" t="s">
        <v>29</v>
      </c>
      <c r="F102" s="159" t="s">
        <v>8</v>
      </c>
      <c r="G102" s="159" t="s">
        <v>24</v>
      </c>
      <c r="H102" s="184" t="s">
        <v>0</v>
      </c>
      <c r="I102" s="26"/>
    </row>
    <row r="103" spans="1:14" x14ac:dyDescent="0.25">
      <c r="A103" s="65" t="str">
        <f t="shared" si="1"/>
        <v>Cohort 201442705Den HaagVrouwTotaalOverig</v>
      </c>
      <c r="B103" s="167" t="s">
        <v>6</v>
      </c>
      <c r="C103" s="168">
        <v>42705</v>
      </c>
      <c r="D103" s="167" t="s">
        <v>7</v>
      </c>
      <c r="E103" s="159" t="s">
        <v>29</v>
      </c>
      <c r="F103" s="159" t="s">
        <v>8</v>
      </c>
      <c r="G103" s="159" t="s">
        <v>25</v>
      </c>
      <c r="H103" s="184" t="s">
        <v>0</v>
      </c>
      <c r="I103" s="26"/>
    </row>
    <row r="104" spans="1:14" x14ac:dyDescent="0.25">
      <c r="A104" s="65" t="str">
        <f t="shared" si="1"/>
        <v>Cohort 201442705Den HaagVrouw18 tot 23 jaarTotaal</v>
      </c>
      <c r="B104" s="159" t="s">
        <v>6</v>
      </c>
      <c r="C104" s="166">
        <v>42705</v>
      </c>
      <c r="D104" s="159" t="s">
        <v>7</v>
      </c>
      <c r="E104" s="159" t="s">
        <v>29</v>
      </c>
      <c r="F104" s="159" t="s">
        <v>53</v>
      </c>
      <c r="G104" s="159" t="s">
        <v>8</v>
      </c>
      <c r="H104" s="184" t="s">
        <v>0</v>
      </c>
      <c r="I104" s="26"/>
    </row>
    <row r="105" spans="1:14" x14ac:dyDescent="0.25">
      <c r="A105" s="65" t="str">
        <f t="shared" si="1"/>
        <v>Cohort 201442705Den HaagVrouw18 tot 23 jaarSyrië</v>
      </c>
      <c r="B105" s="159" t="s">
        <v>6</v>
      </c>
      <c r="C105" s="166">
        <v>42705</v>
      </c>
      <c r="D105" s="159" t="s">
        <v>7</v>
      </c>
      <c r="E105" s="159" t="s">
        <v>29</v>
      </c>
      <c r="F105" s="159" t="s">
        <v>53</v>
      </c>
      <c r="G105" s="159" t="s">
        <v>23</v>
      </c>
      <c r="H105" s="184" t="s">
        <v>0</v>
      </c>
      <c r="I105" s="26"/>
    </row>
    <row r="106" spans="1:14" x14ac:dyDescent="0.25">
      <c r="A106" s="65" t="str">
        <f t="shared" si="1"/>
        <v>Cohort 201442705Den HaagVrouw18 tot 23 jaarEritrea</v>
      </c>
      <c r="B106" s="159" t="s">
        <v>6</v>
      </c>
      <c r="C106" s="166">
        <v>42705</v>
      </c>
      <c r="D106" s="159" t="s">
        <v>7</v>
      </c>
      <c r="E106" s="159" t="s">
        <v>29</v>
      </c>
      <c r="F106" s="159" t="s">
        <v>53</v>
      </c>
      <c r="G106" s="159" t="s">
        <v>24</v>
      </c>
      <c r="H106" s="185" t="s">
        <v>0</v>
      </c>
      <c r="I106" s="26"/>
    </row>
    <row r="107" spans="1:14" x14ac:dyDescent="0.25">
      <c r="A107" s="65" t="str">
        <f t="shared" si="1"/>
        <v>Cohort 201442705Den HaagVrouw18 tot 23 jaarOverig</v>
      </c>
      <c r="B107" s="159" t="s">
        <v>6</v>
      </c>
      <c r="C107" s="166">
        <v>42705</v>
      </c>
      <c r="D107" s="159" t="s">
        <v>7</v>
      </c>
      <c r="E107" s="159" t="s">
        <v>29</v>
      </c>
      <c r="F107" s="159" t="s">
        <v>53</v>
      </c>
      <c r="G107" s="159" t="s">
        <v>25</v>
      </c>
      <c r="H107" s="184" t="s">
        <v>0</v>
      </c>
      <c r="I107" s="26"/>
    </row>
    <row r="108" spans="1:14" x14ac:dyDescent="0.25">
      <c r="A108" s="65" t="str">
        <f t="shared" si="1"/>
        <v>Cohort 201442705Den HaagVrouw23 tot 65 jaarTotaal</v>
      </c>
      <c r="B108" s="159" t="s">
        <v>6</v>
      </c>
      <c r="C108" s="166">
        <v>42705</v>
      </c>
      <c r="D108" s="159" t="s">
        <v>7</v>
      </c>
      <c r="E108" s="159" t="s">
        <v>29</v>
      </c>
      <c r="F108" s="159" t="s">
        <v>54</v>
      </c>
      <c r="G108" s="159" t="s">
        <v>8</v>
      </c>
      <c r="H108" s="184" t="s">
        <v>0</v>
      </c>
      <c r="I108" s="26"/>
    </row>
    <row r="109" spans="1:14" x14ac:dyDescent="0.25">
      <c r="A109" s="65" t="str">
        <f t="shared" si="1"/>
        <v>Cohort 201442705Den HaagVrouw23 tot 65 jaarSyrië</v>
      </c>
      <c r="B109" s="159" t="s">
        <v>6</v>
      </c>
      <c r="C109" s="166">
        <v>42705</v>
      </c>
      <c r="D109" s="159" t="s">
        <v>7</v>
      </c>
      <c r="E109" s="159" t="s">
        <v>29</v>
      </c>
      <c r="F109" s="159" t="s">
        <v>54</v>
      </c>
      <c r="G109" s="159" t="s">
        <v>23</v>
      </c>
      <c r="H109" s="184" t="s">
        <v>0</v>
      </c>
      <c r="I109" s="26"/>
    </row>
    <row r="110" spans="1:14" x14ac:dyDescent="0.25">
      <c r="A110" s="65" t="str">
        <f t="shared" si="1"/>
        <v>Cohort 201442705Den HaagVrouw23 tot 65 jaarEritrea</v>
      </c>
      <c r="B110" s="159" t="s">
        <v>6</v>
      </c>
      <c r="C110" s="166">
        <v>42705</v>
      </c>
      <c r="D110" s="159" t="s">
        <v>7</v>
      </c>
      <c r="E110" s="159" t="s">
        <v>29</v>
      </c>
      <c r="F110" s="159" t="s">
        <v>54</v>
      </c>
      <c r="G110" s="159" t="s">
        <v>24</v>
      </c>
      <c r="H110" s="184" t="s">
        <v>0</v>
      </c>
      <c r="I110" s="26"/>
    </row>
    <row r="111" spans="1:14" x14ac:dyDescent="0.25">
      <c r="A111" s="65" t="str">
        <f t="shared" si="1"/>
        <v>Cohort 201442705Den HaagVrouw23 tot 65 jaarOverig</v>
      </c>
      <c r="B111" s="159" t="s">
        <v>6</v>
      </c>
      <c r="C111" s="166">
        <v>42705</v>
      </c>
      <c r="D111" s="159" t="s">
        <v>7</v>
      </c>
      <c r="E111" s="159" t="s">
        <v>29</v>
      </c>
      <c r="F111" s="159" t="s">
        <v>54</v>
      </c>
      <c r="G111" s="159" t="s">
        <v>25</v>
      </c>
      <c r="H111" s="184" t="s">
        <v>0</v>
      </c>
      <c r="I111" s="26"/>
    </row>
    <row r="112" spans="1:14" x14ac:dyDescent="0.25">
      <c r="A112" s="65" t="str">
        <f t="shared" si="1"/>
        <v>Cohort 201442705G4 (exclusief Den Haag)TotaalTotaalTotaal</v>
      </c>
      <c r="B112" s="159" t="s">
        <v>6</v>
      </c>
      <c r="C112" s="166">
        <v>42705</v>
      </c>
      <c r="D112" s="159" t="s">
        <v>15</v>
      </c>
      <c r="E112" s="159" t="s">
        <v>8</v>
      </c>
      <c r="F112" s="159" t="s">
        <v>8</v>
      </c>
      <c r="G112" s="159" t="s">
        <v>8</v>
      </c>
      <c r="H112" s="184">
        <v>15500</v>
      </c>
      <c r="I112" s="26"/>
    </row>
    <row r="113" spans="1:9" x14ac:dyDescent="0.25">
      <c r="A113" s="65" t="str">
        <f t="shared" si="1"/>
        <v>Cohort 201442705G4 (exclusief Den Haag)TotaalTotaalSyrië</v>
      </c>
      <c r="B113" s="159" t="s">
        <v>6</v>
      </c>
      <c r="C113" s="166">
        <v>42705</v>
      </c>
      <c r="D113" s="159" t="s">
        <v>15</v>
      </c>
      <c r="E113" s="159" t="s">
        <v>8</v>
      </c>
      <c r="F113" s="159" t="s">
        <v>8</v>
      </c>
      <c r="G113" s="159" t="s">
        <v>23</v>
      </c>
      <c r="H113" s="184" t="s">
        <v>0</v>
      </c>
      <c r="I113" s="26"/>
    </row>
    <row r="114" spans="1:9" x14ac:dyDescent="0.25">
      <c r="A114" s="65" t="str">
        <f t="shared" si="1"/>
        <v>Cohort 201442705G4 (exclusief Den Haag)TotaalTotaalEritrea</v>
      </c>
      <c r="B114" s="159" t="s">
        <v>6</v>
      </c>
      <c r="C114" s="166">
        <v>42705</v>
      </c>
      <c r="D114" s="159" t="s">
        <v>15</v>
      </c>
      <c r="E114" s="159" t="s">
        <v>8</v>
      </c>
      <c r="F114" s="159" t="s">
        <v>8</v>
      </c>
      <c r="G114" s="159" t="s">
        <v>24</v>
      </c>
      <c r="H114" s="184" t="s">
        <v>0</v>
      </c>
      <c r="I114" s="26"/>
    </row>
    <row r="115" spans="1:9" x14ac:dyDescent="0.25">
      <c r="A115" s="65" t="str">
        <f t="shared" si="1"/>
        <v>Cohort 201442705G4 (exclusief Den Haag)TotaalTotaalOverig</v>
      </c>
      <c r="B115" s="159" t="s">
        <v>6</v>
      </c>
      <c r="C115" s="166">
        <v>42705</v>
      </c>
      <c r="D115" s="159" t="s">
        <v>15</v>
      </c>
      <c r="E115" s="159" t="s">
        <v>8</v>
      </c>
      <c r="F115" s="159" t="s">
        <v>8</v>
      </c>
      <c r="G115" s="159" t="s">
        <v>25</v>
      </c>
      <c r="H115" s="184">
        <v>15600</v>
      </c>
      <c r="I115" s="26"/>
    </row>
    <row r="116" spans="1:9" x14ac:dyDescent="0.25">
      <c r="A116" s="65" t="str">
        <f t="shared" si="1"/>
        <v>Cohort 201442705G4 (exclusief Den Haag)Totaal18 tot 23 jaarTotaal</v>
      </c>
      <c r="B116" s="159" t="s">
        <v>6</v>
      </c>
      <c r="C116" s="166">
        <v>42705</v>
      </c>
      <c r="D116" s="159" t="s">
        <v>15</v>
      </c>
      <c r="E116" s="159" t="s">
        <v>8</v>
      </c>
      <c r="F116" s="159" t="s">
        <v>53</v>
      </c>
      <c r="G116" s="159" t="s">
        <v>8</v>
      </c>
      <c r="H116" s="184" t="s">
        <v>0</v>
      </c>
      <c r="I116" s="26"/>
    </row>
    <row r="117" spans="1:9" x14ac:dyDescent="0.25">
      <c r="A117" s="65" t="str">
        <f t="shared" si="1"/>
        <v>Cohort 201442705G4 (exclusief Den Haag)Totaal18 tot 23 jaarSyrië</v>
      </c>
      <c r="B117" s="159" t="s">
        <v>6</v>
      </c>
      <c r="C117" s="166">
        <v>42705</v>
      </c>
      <c r="D117" s="159" t="s">
        <v>15</v>
      </c>
      <c r="E117" s="159" t="s">
        <v>8</v>
      </c>
      <c r="F117" s="159" t="s">
        <v>53</v>
      </c>
      <c r="G117" s="159" t="s">
        <v>23</v>
      </c>
      <c r="H117" s="184" t="s">
        <v>0</v>
      </c>
      <c r="I117" s="26"/>
    </row>
    <row r="118" spans="1:9" x14ac:dyDescent="0.25">
      <c r="A118" s="65" t="str">
        <f t="shared" si="1"/>
        <v>Cohort 201442705G4 (exclusief Den Haag)Totaal18 tot 23 jaarEritrea</v>
      </c>
      <c r="B118" s="159" t="s">
        <v>6</v>
      </c>
      <c r="C118" s="166">
        <v>42705</v>
      </c>
      <c r="D118" s="159" t="s">
        <v>15</v>
      </c>
      <c r="E118" s="159" t="s">
        <v>8</v>
      </c>
      <c r="F118" s="159" t="s">
        <v>53</v>
      </c>
      <c r="G118" s="159" t="s">
        <v>24</v>
      </c>
      <c r="H118" s="184" t="s">
        <v>0</v>
      </c>
      <c r="I118" s="26"/>
    </row>
    <row r="119" spans="1:9" x14ac:dyDescent="0.25">
      <c r="A119" s="65" t="str">
        <f t="shared" si="1"/>
        <v>Cohort 201442705G4 (exclusief Den Haag)Totaal18 tot 23 jaarOverig</v>
      </c>
      <c r="B119" s="159" t="s">
        <v>6</v>
      </c>
      <c r="C119" s="166">
        <v>42705</v>
      </c>
      <c r="D119" s="159" t="s">
        <v>15</v>
      </c>
      <c r="E119" s="159" t="s">
        <v>8</v>
      </c>
      <c r="F119" s="159" t="s">
        <v>53</v>
      </c>
      <c r="G119" s="159" t="s">
        <v>25</v>
      </c>
      <c r="H119" s="184" t="s">
        <v>0</v>
      </c>
      <c r="I119" s="26"/>
    </row>
    <row r="120" spans="1:9" x14ac:dyDescent="0.25">
      <c r="A120" s="65" t="str">
        <f t="shared" si="1"/>
        <v>Cohort 201442705G4 (exclusief Den Haag)Totaal23 tot 65 jaarTotaal</v>
      </c>
      <c r="B120" s="159" t="s">
        <v>6</v>
      </c>
      <c r="C120" s="166">
        <v>42705</v>
      </c>
      <c r="D120" s="159" t="s">
        <v>15</v>
      </c>
      <c r="E120" s="159" t="s">
        <v>8</v>
      </c>
      <c r="F120" s="159" t="s">
        <v>54</v>
      </c>
      <c r="G120" s="159" t="s">
        <v>8</v>
      </c>
      <c r="H120" s="184">
        <v>15800</v>
      </c>
      <c r="I120" s="26"/>
    </row>
    <row r="121" spans="1:9" x14ac:dyDescent="0.25">
      <c r="A121" s="65" t="str">
        <f t="shared" si="1"/>
        <v>Cohort 201442705G4 (exclusief Den Haag)Totaal23 tot 65 jaarSyrië</v>
      </c>
      <c r="B121" s="159" t="s">
        <v>6</v>
      </c>
      <c r="C121" s="166">
        <v>42705</v>
      </c>
      <c r="D121" s="159" t="s">
        <v>15</v>
      </c>
      <c r="E121" s="159" t="s">
        <v>8</v>
      </c>
      <c r="F121" s="159" t="s">
        <v>54</v>
      </c>
      <c r="G121" s="159" t="s">
        <v>23</v>
      </c>
      <c r="H121" s="184" t="s">
        <v>0</v>
      </c>
      <c r="I121" s="26"/>
    </row>
    <row r="122" spans="1:9" x14ac:dyDescent="0.25">
      <c r="A122" s="65" t="str">
        <f t="shared" si="1"/>
        <v>Cohort 201442705G4 (exclusief Den Haag)Totaal23 tot 65 jaarEritrea</v>
      </c>
      <c r="B122" s="159" t="s">
        <v>6</v>
      </c>
      <c r="C122" s="166">
        <v>42705</v>
      </c>
      <c r="D122" s="159" t="s">
        <v>15</v>
      </c>
      <c r="E122" s="159" t="s">
        <v>8</v>
      </c>
      <c r="F122" s="159" t="s">
        <v>54</v>
      </c>
      <c r="G122" s="159" t="s">
        <v>24</v>
      </c>
      <c r="H122" s="184" t="s">
        <v>0</v>
      </c>
      <c r="I122" s="26"/>
    </row>
    <row r="123" spans="1:9" x14ac:dyDescent="0.25">
      <c r="A123" s="65" t="str">
        <f t="shared" si="1"/>
        <v>Cohort 201442705G4 (exclusief Den Haag)Totaal23 tot 65 jaarOverig</v>
      </c>
      <c r="B123" s="159" t="s">
        <v>6</v>
      </c>
      <c r="C123" s="166">
        <v>42705</v>
      </c>
      <c r="D123" s="159" t="s">
        <v>15</v>
      </c>
      <c r="E123" s="159" t="s">
        <v>8</v>
      </c>
      <c r="F123" s="159" t="s">
        <v>54</v>
      </c>
      <c r="G123" s="159" t="s">
        <v>25</v>
      </c>
      <c r="H123" s="184">
        <v>15800</v>
      </c>
      <c r="I123" s="26"/>
    </row>
    <row r="124" spans="1:9" x14ac:dyDescent="0.25">
      <c r="A124" s="65" t="str">
        <f t="shared" si="1"/>
        <v>Cohort 201442705G4 (exclusief Den Haag)ManTotaalTotaal</v>
      </c>
      <c r="B124" s="159" t="s">
        <v>6</v>
      </c>
      <c r="C124" s="166">
        <v>42705</v>
      </c>
      <c r="D124" s="159" t="s">
        <v>15</v>
      </c>
      <c r="E124" s="159" t="s">
        <v>28</v>
      </c>
      <c r="F124" s="159" t="s">
        <v>8</v>
      </c>
      <c r="G124" s="159" t="s">
        <v>8</v>
      </c>
      <c r="H124" s="184">
        <v>15900</v>
      </c>
      <c r="I124" s="26"/>
    </row>
    <row r="125" spans="1:9" x14ac:dyDescent="0.25">
      <c r="A125" s="65" t="str">
        <f t="shared" si="1"/>
        <v>Cohort 201442705G4 (exclusief Den Haag)ManTotaalSyrië</v>
      </c>
      <c r="B125" s="159" t="s">
        <v>6</v>
      </c>
      <c r="C125" s="166">
        <v>42705</v>
      </c>
      <c r="D125" s="159" t="s">
        <v>15</v>
      </c>
      <c r="E125" s="159" t="s">
        <v>28</v>
      </c>
      <c r="F125" s="159" t="s">
        <v>8</v>
      </c>
      <c r="G125" s="159" t="s">
        <v>23</v>
      </c>
      <c r="H125" s="184" t="s">
        <v>0</v>
      </c>
      <c r="I125" s="26"/>
    </row>
    <row r="126" spans="1:9" x14ac:dyDescent="0.25">
      <c r="A126" s="65" t="str">
        <f t="shared" si="1"/>
        <v>Cohort 201442705G4 (exclusief Den Haag)ManTotaalEritrea</v>
      </c>
      <c r="B126" s="159" t="s">
        <v>6</v>
      </c>
      <c r="C126" s="166">
        <v>42705</v>
      </c>
      <c r="D126" s="159" t="s">
        <v>15</v>
      </c>
      <c r="E126" s="159" t="s">
        <v>28</v>
      </c>
      <c r="F126" s="159" t="s">
        <v>8</v>
      </c>
      <c r="G126" s="159" t="s">
        <v>24</v>
      </c>
      <c r="H126" s="184" t="s">
        <v>0</v>
      </c>
      <c r="I126" s="26"/>
    </row>
    <row r="127" spans="1:9" x14ac:dyDescent="0.25">
      <c r="A127" s="65" t="str">
        <f t="shared" si="1"/>
        <v>Cohort 201442705G4 (exclusief Den Haag)ManTotaalOverig</v>
      </c>
      <c r="B127" s="159" t="s">
        <v>6</v>
      </c>
      <c r="C127" s="166">
        <v>42705</v>
      </c>
      <c r="D127" s="159" t="s">
        <v>15</v>
      </c>
      <c r="E127" s="159" t="s">
        <v>28</v>
      </c>
      <c r="F127" s="159" t="s">
        <v>8</v>
      </c>
      <c r="G127" s="159" t="s">
        <v>25</v>
      </c>
      <c r="H127" s="184">
        <v>15900</v>
      </c>
      <c r="I127" s="26"/>
    </row>
    <row r="128" spans="1:9" x14ac:dyDescent="0.25">
      <c r="A128" s="65" t="str">
        <f t="shared" si="1"/>
        <v>Cohort 201442705G4 (exclusief Den Haag)Man18 tot 23 jaarTotaal</v>
      </c>
      <c r="B128" s="159" t="s">
        <v>6</v>
      </c>
      <c r="C128" s="166">
        <v>42705</v>
      </c>
      <c r="D128" s="159" t="s">
        <v>15</v>
      </c>
      <c r="E128" s="159" t="s">
        <v>28</v>
      </c>
      <c r="F128" s="159" t="s">
        <v>53</v>
      </c>
      <c r="G128" s="159" t="s">
        <v>8</v>
      </c>
      <c r="H128" s="184" t="s">
        <v>0</v>
      </c>
      <c r="I128" s="26"/>
    </row>
    <row r="129" spans="1:9" x14ac:dyDescent="0.25">
      <c r="A129" s="65" t="str">
        <f t="shared" si="1"/>
        <v>Cohort 201442705G4 (exclusief Den Haag)Man18 tot 23 jaarSyrië</v>
      </c>
      <c r="B129" s="159" t="s">
        <v>6</v>
      </c>
      <c r="C129" s="166">
        <v>42705</v>
      </c>
      <c r="D129" s="159" t="s">
        <v>15</v>
      </c>
      <c r="E129" s="159" t="s">
        <v>28</v>
      </c>
      <c r="F129" s="159" t="s">
        <v>53</v>
      </c>
      <c r="G129" s="159" t="s">
        <v>23</v>
      </c>
      <c r="H129" s="184" t="s">
        <v>0</v>
      </c>
      <c r="I129" s="26"/>
    </row>
    <row r="130" spans="1:9" x14ac:dyDescent="0.25">
      <c r="A130" s="65" t="str">
        <f t="shared" si="1"/>
        <v>Cohort 201442705G4 (exclusief Den Haag)Man18 tot 23 jaarEritrea</v>
      </c>
      <c r="B130" s="159" t="s">
        <v>6</v>
      </c>
      <c r="C130" s="166">
        <v>42705</v>
      </c>
      <c r="D130" s="159" t="s">
        <v>15</v>
      </c>
      <c r="E130" s="159" t="s">
        <v>28</v>
      </c>
      <c r="F130" s="159" t="s">
        <v>53</v>
      </c>
      <c r="G130" s="159" t="s">
        <v>24</v>
      </c>
      <c r="H130" s="184" t="s">
        <v>0</v>
      </c>
      <c r="I130" s="26"/>
    </row>
    <row r="131" spans="1:9" x14ac:dyDescent="0.25">
      <c r="A131" s="65" t="str">
        <f t="shared" si="1"/>
        <v>Cohort 201442705G4 (exclusief Den Haag)Man18 tot 23 jaarOverig</v>
      </c>
      <c r="B131" s="159" t="s">
        <v>6</v>
      </c>
      <c r="C131" s="166">
        <v>42705</v>
      </c>
      <c r="D131" s="159" t="s">
        <v>15</v>
      </c>
      <c r="E131" s="159" t="s">
        <v>28</v>
      </c>
      <c r="F131" s="159" t="s">
        <v>53</v>
      </c>
      <c r="G131" s="159" t="s">
        <v>25</v>
      </c>
      <c r="H131" s="184" t="s">
        <v>0</v>
      </c>
      <c r="I131" s="26"/>
    </row>
    <row r="132" spans="1:9" x14ac:dyDescent="0.25">
      <c r="A132" s="65" t="str">
        <f t="shared" si="1"/>
        <v>Cohort 201442705G4 (exclusief Den Haag)Man23 tot 65 jaarTotaal</v>
      </c>
      <c r="B132" s="159" t="s">
        <v>6</v>
      </c>
      <c r="C132" s="166">
        <v>42705</v>
      </c>
      <c r="D132" s="159" t="s">
        <v>15</v>
      </c>
      <c r="E132" s="159" t="s">
        <v>28</v>
      </c>
      <c r="F132" s="159" t="s">
        <v>54</v>
      </c>
      <c r="G132" s="159" t="s">
        <v>8</v>
      </c>
      <c r="H132" s="184">
        <v>15900</v>
      </c>
      <c r="I132" s="26"/>
    </row>
    <row r="133" spans="1:9" x14ac:dyDescent="0.25">
      <c r="A133" s="65" t="str">
        <f t="shared" ref="A133:A196" si="2">B133&amp;C133&amp;D133&amp;E133&amp;F133&amp;G133</f>
        <v>Cohort 201442705G4 (exclusief Den Haag)Man23 tot 65 jaarSyrië</v>
      </c>
      <c r="B133" s="159" t="s">
        <v>6</v>
      </c>
      <c r="C133" s="166">
        <v>42705</v>
      </c>
      <c r="D133" s="159" t="s">
        <v>15</v>
      </c>
      <c r="E133" s="159" t="s">
        <v>28</v>
      </c>
      <c r="F133" s="159" t="s">
        <v>54</v>
      </c>
      <c r="G133" s="159" t="s">
        <v>23</v>
      </c>
      <c r="H133" s="184" t="s">
        <v>0</v>
      </c>
      <c r="I133" s="26"/>
    </row>
    <row r="134" spans="1:9" x14ac:dyDescent="0.25">
      <c r="A134" s="65" t="str">
        <f t="shared" si="2"/>
        <v>Cohort 201442705G4 (exclusief Den Haag)Man23 tot 65 jaarEritrea</v>
      </c>
      <c r="B134" s="159" t="s">
        <v>6</v>
      </c>
      <c r="C134" s="166">
        <v>42705</v>
      </c>
      <c r="D134" s="159" t="s">
        <v>15</v>
      </c>
      <c r="E134" s="159" t="s">
        <v>28</v>
      </c>
      <c r="F134" s="159" t="s">
        <v>54</v>
      </c>
      <c r="G134" s="159" t="s">
        <v>24</v>
      </c>
      <c r="H134" s="184" t="s">
        <v>0</v>
      </c>
      <c r="I134" s="26"/>
    </row>
    <row r="135" spans="1:9" x14ac:dyDescent="0.25">
      <c r="A135" s="65" t="str">
        <f t="shared" si="2"/>
        <v>Cohort 201442705G4 (exclusief Den Haag)Man23 tot 65 jaarOverig</v>
      </c>
      <c r="B135" s="159" t="s">
        <v>6</v>
      </c>
      <c r="C135" s="166">
        <v>42705</v>
      </c>
      <c r="D135" s="159" t="s">
        <v>15</v>
      </c>
      <c r="E135" s="159" t="s">
        <v>28</v>
      </c>
      <c r="F135" s="159" t="s">
        <v>54</v>
      </c>
      <c r="G135" s="159" t="s">
        <v>25</v>
      </c>
      <c r="H135" s="184">
        <v>15900</v>
      </c>
      <c r="I135" s="26"/>
    </row>
    <row r="136" spans="1:9" x14ac:dyDescent="0.25">
      <c r="A136" s="65" t="str">
        <f t="shared" si="2"/>
        <v>Cohort 201442705G4 (exclusief Den Haag)VrouwTotaalTotaal</v>
      </c>
      <c r="B136" s="159" t="s">
        <v>6</v>
      </c>
      <c r="C136" s="166">
        <v>42705</v>
      </c>
      <c r="D136" s="159" t="s">
        <v>15</v>
      </c>
      <c r="E136" s="159" t="s">
        <v>29</v>
      </c>
      <c r="F136" s="159" t="s">
        <v>8</v>
      </c>
      <c r="G136" s="159" t="s">
        <v>8</v>
      </c>
      <c r="H136" s="184">
        <v>10300</v>
      </c>
      <c r="I136" s="26"/>
    </row>
    <row r="137" spans="1:9" x14ac:dyDescent="0.25">
      <c r="A137" s="65" t="str">
        <f t="shared" si="2"/>
        <v>Cohort 201442705G4 (exclusief Den Haag)VrouwTotaalSyrië</v>
      </c>
      <c r="B137" s="159" t="s">
        <v>6</v>
      </c>
      <c r="C137" s="166">
        <v>42705</v>
      </c>
      <c r="D137" s="159" t="s">
        <v>15</v>
      </c>
      <c r="E137" s="159" t="s">
        <v>29</v>
      </c>
      <c r="F137" s="159" t="s">
        <v>8</v>
      </c>
      <c r="G137" s="159" t="s">
        <v>23</v>
      </c>
      <c r="H137" s="184" t="s">
        <v>0</v>
      </c>
      <c r="I137" s="26"/>
    </row>
    <row r="138" spans="1:9" x14ac:dyDescent="0.25">
      <c r="A138" s="65" t="str">
        <f t="shared" si="2"/>
        <v>Cohort 201442705G4 (exclusief Den Haag)VrouwTotaalEritrea</v>
      </c>
      <c r="B138" s="159" t="s">
        <v>6</v>
      </c>
      <c r="C138" s="166">
        <v>42705</v>
      </c>
      <c r="D138" s="159" t="s">
        <v>15</v>
      </c>
      <c r="E138" s="159" t="s">
        <v>29</v>
      </c>
      <c r="F138" s="159" t="s">
        <v>8</v>
      </c>
      <c r="G138" s="159" t="s">
        <v>24</v>
      </c>
      <c r="H138" s="184" t="s">
        <v>0</v>
      </c>
      <c r="I138" s="26"/>
    </row>
    <row r="139" spans="1:9" x14ac:dyDescent="0.25">
      <c r="A139" s="65" t="str">
        <f t="shared" si="2"/>
        <v>Cohort 201442705G4 (exclusief Den Haag)VrouwTotaalOverig</v>
      </c>
      <c r="B139" s="159" t="s">
        <v>6</v>
      </c>
      <c r="C139" s="166">
        <v>42705</v>
      </c>
      <c r="D139" s="159" t="s">
        <v>15</v>
      </c>
      <c r="E139" s="159" t="s">
        <v>29</v>
      </c>
      <c r="F139" s="159" t="s">
        <v>8</v>
      </c>
      <c r="G139" s="159" t="s">
        <v>25</v>
      </c>
      <c r="H139" s="184" t="s">
        <v>0</v>
      </c>
      <c r="I139" s="26"/>
    </row>
    <row r="140" spans="1:9" x14ac:dyDescent="0.25">
      <c r="A140" s="65" t="str">
        <f t="shared" si="2"/>
        <v>Cohort 201442705G4 (exclusief Den Haag)Vrouw18 tot 23 jaarTotaal</v>
      </c>
      <c r="B140" s="159" t="s">
        <v>6</v>
      </c>
      <c r="C140" s="166">
        <v>42705</v>
      </c>
      <c r="D140" s="159" t="s">
        <v>15</v>
      </c>
      <c r="E140" s="159" t="s">
        <v>29</v>
      </c>
      <c r="F140" s="159" t="s">
        <v>53</v>
      </c>
      <c r="G140" s="159" t="s">
        <v>8</v>
      </c>
      <c r="H140" s="184" t="s">
        <v>0</v>
      </c>
      <c r="I140" s="26"/>
    </row>
    <row r="141" spans="1:9" x14ac:dyDescent="0.25">
      <c r="A141" s="65" t="str">
        <f t="shared" si="2"/>
        <v>Cohort 201442705G4 (exclusief Den Haag)Vrouw18 tot 23 jaarSyrië</v>
      </c>
      <c r="B141" s="159" t="s">
        <v>6</v>
      </c>
      <c r="C141" s="166">
        <v>42705</v>
      </c>
      <c r="D141" s="159" t="s">
        <v>15</v>
      </c>
      <c r="E141" s="159" t="s">
        <v>29</v>
      </c>
      <c r="F141" s="159" t="s">
        <v>53</v>
      </c>
      <c r="G141" s="159" t="s">
        <v>23</v>
      </c>
      <c r="H141" s="184" t="s">
        <v>0</v>
      </c>
      <c r="I141" s="26"/>
    </row>
    <row r="142" spans="1:9" x14ac:dyDescent="0.25">
      <c r="A142" s="65" t="str">
        <f t="shared" si="2"/>
        <v>Cohort 201442705G4 (exclusief Den Haag)Vrouw18 tot 23 jaarEritrea</v>
      </c>
      <c r="B142" s="159" t="s">
        <v>6</v>
      </c>
      <c r="C142" s="166">
        <v>42705</v>
      </c>
      <c r="D142" s="159" t="s">
        <v>15</v>
      </c>
      <c r="E142" s="159" t="s">
        <v>29</v>
      </c>
      <c r="F142" s="159" t="s">
        <v>53</v>
      </c>
      <c r="G142" s="159" t="s">
        <v>24</v>
      </c>
      <c r="H142" s="184" t="s">
        <v>0</v>
      </c>
      <c r="I142" s="26"/>
    </row>
    <row r="143" spans="1:9" x14ac:dyDescent="0.25">
      <c r="A143" s="65" t="str">
        <f t="shared" si="2"/>
        <v>Cohort 201442705G4 (exclusief Den Haag)Vrouw18 tot 23 jaarOverig</v>
      </c>
      <c r="B143" s="159" t="s">
        <v>6</v>
      </c>
      <c r="C143" s="166">
        <v>42705</v>
      </c>
      <c r="D143" s="159" t="s">
        <v>15</v>
      </c>
      <c r="E143" s="159" t="s">
        <v>29</v>
      </c>
      <c r="F143" s="159" t="s">
        <v>53</v>
      </c>
      <c r="G143" s="159" t="s">
        <v>25</v>
      </c>
      <c r="H143" s="184" t="s">
        <v>0</v>
      </c>
      <c r="I143" s="26"/>
    </row>
    <row r="144" spans="1:9" x14ac:dyDescent="0.25">
      <c r="A144" s="65" t="str">
        <f t="shared" si="2"/>
        <v>Cohort 201442705G4 (exclusief Den Haag)Vrouw23 tot 65 jaarTotaal</v>
      </c>
      <c r="B144" s="159" t="s">
        <v>6</v>
      </c>
      <c r="C144" s="166">
        <v>42705</v>
      </c>
      <c r="D144" s="159" t="s">
        <v>15</v>
      </c>
      <c r="E144" s="159" t="s">
        <v>29</v>
      </c>
      <c r="F144" s="159" t="s">
        <v>54</v>
      </c>
      <c r="G144" s="159" t="s">
        <v>8</v>
      </c>
      <c r="H144" s="184" t="s">
        <v>0</v>
      </c>
      <c r="I144" s="26"/>
    </row>
    <row r="145" spans="1:9" x14ac:dyDescent="0.25">
      <c r="A145" s="65" t="str">
        <f t="shared" si="2"/>
        <v>Cohort 201442705G4 (exclusief Den Haag)Vrouw23 tot 65 jaarSyrië</v>
      </c>
      <c r="B145" s="159" t="s">
        <v>6</v>
      </c>
      <c r="C145" s="166">
        <v>42705</v>
      </c>
      <c r="D145" s="159" t="s">
        <v>15</v>
      </c>
      <c r="E145" s="159" t="s">
        <v>29</v>
      </c>
      <c r="F145" s="159" t="s">
        <v>54</v>
      </c>
      <c r="G145" s="159" t="s">
        <v>23</v>
      </c>
      <c r="H145" s="184" t="s">
        <v>0</v>
      </c>
      <c r="I145" s="26"/>
    </row>
    <row r="146" spans="1:9" x14ac:dyDescent="0.25">
      <c r="A146" s="65" t="str">
        <f t="shared" si="2"/>
        <v>Cohort 201442705G4 (exclusief Den Haag)Vrouw23 tot 65 jaarEritrea</v>
      </c>
      <c r="B146" s="159" t="s">
        <v>6</v>
      </c>
      <c r="C146" s="166">
        <v>42705</v>
      </c>
      <c r="D146" s="159" t="s">
        <v>15</v>
      </c>
      <c r="E146" s="159" t="s">
        <v>29</v>
      </c>
      <c r="F146" s="159" t="s">
        <v>54</v>
      </c>
      <c r="G146" s="159" t="s">
        <v>24</v>
      </c>
      <c r="H146" s="184" t="s">
        <v>0</v>
      </c>
      <c r="I146" s="26"/>
    </row>
    <row r="147" spans="1:9" x14ac:dyDescent="0.25">
      <c r="A147" s="65" t="str">
        <f t="shared" si="2"/>
        <v>Cohort 201442705G4 (exclusief Den Haag)Vrouw23 tot 65 jaarOverig</v>
      </c>
      <c r="B147" s="159" t="s">
        <v>6</v>
      </c>
      <c r="C147" s="166">
        <v>42705</v>
      </c>
      <c r="D147" s="159" t="s">
        <v>15</v>
      </c>
      <c r="E147" s="159" t="s">
        <v>29</v>
      </c>
      <c r="F147" s="159" t="s">
        <v>54</v>
      </c>
      <c r="G147" s="159" t="s">
        <v>25</v>
      </c>
      <c r="H147" s="184" t="s">
        <v>0</v>
      </c>
      <c r="I147" s="26"/>
    </row>
    <row r="148" spans="1:9" x14ac:dyDescent="0.25">
      <c r="A148" s="65" t="str">
        <f t="shared" si="2"/>
        <v>Cohort 201542339Den HaagTotaalTotaalTotaal</v>
      </c>
      <c r="B148" s="159" t="s">
        <v>16</v>
      </c>
      <c r="C148" s="166">
        <v>42339</v>
      </c>
      <c r="D148" s="159" t="s">
        <v>7</v>
      </c>
      <c r="E148" s="159" t="s">
        <v>8</v>
      </c>
      <c r="F148" s="159" t="s">
        <v>8</v>
      </c>
      <c r="G148" s="159" t="s">
        <v>8</v>
      </c>
      <c r="H148" s="184">
        <v>10700</v>
      </c>
      <c r="I148" s="26"/>
    </row>
    <row r="149" spans="1:9" x14ac:dyDescent="0.25">
      <c r="A149" s="65" t="str">
        <f t="shared" si="2"/>
        <v>Cohort 201542339Den HaagTotaalTotaalSyrië</v>
      </c>
      <c r="B149" s="159" t="s">
        <v>16</v>
      </c>
      <c r="C149" s="166">
        <v>42339</v>
      </c>
      <c r="D149" s="159" t="s">
        <v>7</v>
      </c>
      <c r="E149" s="159" t="s">
        <v>8</v>
      </c>
      <c r="F149" s="159" t="s">
        <v>8</v>
      </c>
      <c r="G149" s="159" t="s">
        <v>23</v>
      </c>
      <c r="H149" s="184" t="s">
        <v>0</v>
      </c>
      <c r="I149" s="26"/>
    </row>
    <row r="150" spans="1:9" x14ac:dyDescent="0.25">
      <c r="A150" s="65" t="str">
        <f t="shared" si="2"/>
        <v>Cohort 201542339Den HaagTotaalTotaalEritrea</v>
      </c>
      <c r="B150" s="159" t="s">
        <v>16</v>
      </c>
      <c r="C150" s="166">
        <v>42339</v>
      </c>
      <c r="D150" s="159" t="s">
        <v>7</v>
      </c>
      <c r="E150" s="159" t="s">
        <v>8</v>
      </c>
      <c r="F150" s="159" t="s">
        <v>8</v>
      </c>
      <c r="G150" s="159" t="s">
        <v>24</v>
      </c>
      <c r="H150" s="184">
        <v>11300</v>
      </c>
      <c r="I150" s="26"/>
    </row>
    <row r="151" spans="1:9" x14ac:dyDescent="0.25">
      <c r="A151" s="65" t="str">
        <f t="shared" si="2"/>
        <v>Cohort 201542339Den HaagTotaalTotaalOverig</v>
      </c>
      <c r="B151" s="159" t="s">
        <v>16</v>
      </c>
      <c r="C151" s="166">
        <v>42339</v>
      </c>
      <c r="D151" s="159" t="s">
        <v>7</v>
      </c>
      <c r="E151" s="159" t="s">
        <v>8</v>
      </c>
      <c r="F151" s="159" t="s">
        <v>8</v>
      </c>
      <c r="G151" s="159" t="s">
        <v>25</v>
      </c>
      <c r="H151" s="184" t="s">
        <v>0</v>
      </c>
      <c r="I151" s="26"/>
    </row>
    <row r="152" spans="1:9" x14ac:dyDescent="0.25">
      <c r="A152" s="65" t="str">
        <f t="shared" si="2"/>
        <v>Cohort 201542339Den HaagTotaal18 tot 23 jaarTotaal</v>
      </c>
      <c r="B152" s="159" t="s">
        <v>16</v>
      </c>
      <c r="C152" s="166">
        <v>42339</v>
      </c>
      <c r="D152" s="159" t="s">
        <v>7</v>
      </c>
      <c r="E152" s="159" t="s">
        <v>8</v>
      </c>
      <c r="F152" s="159" t="s">
        <v>53</v>
      </c>
      <c r="G152" s="159" t="s">
        <v>8</v>
      </c>
      <c r="H152" s="184" t="s">
        <v>0</v>
      </c>
      <c r="I152" s="26"/>
    </row>
    <row r="153" spans="1:9" x14ac:dyDescent="0.25">
      <c r="A153" s="65" t="str">
        <f t="shared" si="2"/>
        <v>Cohort 201542339Den HaagTotaal18 tot 23 jaarSyrië</v>
      </c>
      <c r="B153" s="159" t="s">
        <v>16</v>
      </c>
      <c r="C153" s="166">
        <v>42339</v>
      </c>
      <c r="D153" s="159" t="s">
        <v>7</v>
      </c>
      <c r="E153" s="159" t="s">
        <v>8</v>
      </c>
      <c r="F153" s="159" t="s">
        <v>53</v>
      </c>
      <c r="G153" s="159" t="s">
        <v>23</v>
      </c>
      <c r="H153" s="184" t="s">
        <v>0</v>
      </c>
      <c r="I153" s="26"/>
    </row>
    <row r="154" spans="1:9" x14ac:dyDescent="0.25">
      <c r="A154" s="65" t="str">
        <f t="shared" si="2"/>
        <v>Cohort 201542339Den HaagTotaal18 tot 23 jaarEritrea</v>
      </c>
      <c r="B154" s="159" t="s">
        <v>16</v>
      </c>
      <c r="C154" s="166">
        <v>42339</v>
      </c>
      <c r="D154" s="159" t="s">
        <v>7</v>
      </c>
      <c r="E154" s="159" t="s">
        <v>8</v>
      </c>
      <c r="F154" s="159" t="s">
        <v>53</v>
      </c>
      <c r="G154" s="159" t="s">
        <v>24</v>
      </c>
      <c r="H154" s="184" t="s">
        <v>0</v>
      </c>
      <c r="I154" s="26"/>
    </row>
    <row r="155" spans="1:9" x14ac:dyDescent="0.25">
      <c r="A155" s="65" t="str">
        <f t="shared" si="2"/>
        <v>Cohort 201542339Den HaagTotaal18 tot 23 jaarOverig</v>
      </c>
      <c r="B155" s="159" t="s">
        <v>16</v>
      </c>
      <c r="C155" s="166">
        <v>42339</v>
      </c>
      <c r="D155" s="159" t="s">
        <v>7</v>
      </c>
      <c r="E155" s="159" t="s">
        <v>8</v>
      </c>
      <c r="F155" s="159" t="s">
        <v>53</v>
      </c>
      <c r="G155" s="159" t="s">
        <v>25</v>
      </c>
      <c r="H155" s="184" t="s">
        <v>0</v>
      </c>
      <c r="I155" s="26"/>
    </row>
    <row r="156" spans="1:9" x14ac:dyDescent="0.25">
      <c r="A156" s="65" t="str">
        <f t="shared" si="2"/>
        <v>Cohort 201542339Den HaagTotaal23 tot 65 jaarTotaal</v>
      </c>
      <c r="B156" s="159" t="s">
        <v>16</v>
      </c>
      <c r="C156" s="166">
        <v>42339</v>
      </c>
      <c r="D156" s="159" t="s">
        <v>7</v>
      </c>
      <c r="E156" s="159" t="s">
        <v>8</v>
      </c>
      <c r="F156" s="159" t="s">
        <v>54</v>
      </c>
      <c r="G156" s="159" t="s">
        <v>8</v>
      </c>
      <c r="H156" s="184">
        <v>11300</v>
      </c>
      <c r="I156" s="26"/>
    </row>
    <row r="157" spans="1:9" x14ac:dyDescent="0.25">
      <c r="A157" s="65" t="str">
        <f t="shared" si="2"/>
        <v>Cohort 201542339Den HaagTotaal23 tot 65 jaarSyrië</v>
      </c>
      <c r="B157" s="159" t="s">
        <v>16</v>
      </c>
      <c r="C157" s="166">
        <v>42339</v>
      </c>
      <c r="D157" s="159" t="s">
        <v>7</v>
      </c>
      <c r="E157" s="159" t="s">
        <v>8</v>
      </c>
      <c r="F157" s="159" t="s">
        <v>54</v>
      </c>
      <c r="G157" s="159" t="s">
        <v>23</v>
      </c>
      <c r="H157" s="184" t="s">
        <v>0</v>
      </c>
      <c r="I157" s="26"/>
    </row>
    <row r="158" spans="1:9" x14ac:dyDescent="0.25">
      <c r="A158" s="65" t="str">
        <f t="shared" si="2"/>
        <v>Cohort 201542339Den HaagTotaal23 tot 65 jaarEritrea</v>
      </c>
      <c r="B158" s="159" t="s">
        <v>16</v>
      </c>
      <c r="C158" s="166">
        <v>42339</v>
      </c>
      <c r="D158" s="159" t="s">
        <v>7</v>
      </c>
      <c r="E158" s="159" t="s">
        <v>8</v>
      </c>
      <c r="F158" s="159" t="s">
        <v>54</v>
      </c>
      <c r="G158" s="159" t="s">
        <v>24</v>
      </c>
      <c r="H158" s="184">
        <v>11900</v>
      </c>
      <c r="I158" s="26"/>
    </row>
    <row r="159" spans="1:9" x14ac:dyDescent="0.25">
      <c r="A159" s="65" t="str">
        <f t="shared" si="2"/>
        <v>Cohort 201542339Den HaagTotaal23 tot 65 jaarOverig</v>
      </c>
      <c r="B159" s="159" t="s">
        <v>16</v>
      </c>
      <c r="C159" s="166">
        <v>42339</v>
      </c>
      <c r="D159" s="159" t="s">
        <v>7</v>
      </c>
      <c r="E159" s="159" t="s">
        <v>8</v>
      </c>
      <c r="F159" s="159" t="s">
        <v>54</v>
      </c>
      <c r="G159" s="159" t="s">
        <v>25</v>
      </c>
      <c r="H159" s="184" t="s">
        <v>0</v>
      </c>
      <c r="I159" s="26"/>
    </row>
    <row r="160" spans="1:9" x14ac:dyDescent="0.25">
      <c r="A160" s="65" t="str">
        <f t="shared" si="2"/>
        <v>Cohort 201542339Den HaagManTotaalTotaal</v>
      </c>
      <c r="B160" s="159" t="s">
        <v>16</v>
      </c>
      <c r="C160" s="166">
        <v>42339</v>
      </c>
      <c r="D160" s="159" t="s">
        <v>7</v>
      </c>
      <c r="E160" s="159" t="s">
        <v>28</v>
      </c>
      <c r="F160" s="159" t="s">
        <v>8</v>
      </c>
      <c r="G160" s="159" t="s">
        <v>8</v>
      </c>
      <c r="H160" s="184">
        <v>10800</v>
      </c>
      <c r="I160" s="26"/>
    </row>
    <row r="161" spans="1:9" x14ac:dyDescent="0.25">
      <c r="A161" s="65" t="str">
        <f t="shared" si="2"/>
        <v>Cohort 201542339Den HaagManTotaalSyrië</v>
      </c>
      <c r="B161" s="159" t="s">
        <v>16</v>
      </c>
      <c r="C161" s="166">
        <v>42339</v>
      </c>
      <c r="D161" s="159" t="s">
        <v>7</v>
      </c>
      <c r="E161" s="159" t="s">
        <v>28</v>
      </c>
      <c r="F161" s="159" t="s">
        <v>8</v>
      </c>
      <c r="G161" s="159" t="s">
        <v>23</v>
      </c>
      <c r="H161" s="184" t="s">
        <v>0</v>
      </c>
      <c r="I161" s="26"/>
    </row>
    <row r="162" spans="1:9" x14ac:dyDescent="0.25">
      <c r="A162" s="65" t="str">
        <f t="shared" si="2"/>
        <v>Cohort 201542339Den HaagManTotaalEritrea</v>
      </c>
      <c r="B162" s="159" t="s">
        <v>16</v>
      </c>
      <c r="C162" s="166">
        <v>42339</v>
      </c>
      <c r="D162" s="159" t="s">
        <v>7</v>
      </c>
      <c r="E162" s="159" t="s">
        <v>28</v>
      </c>
      <c r="F162" s="159" t="s">
        <v>8</v>
      </c>
      <c r="G162" s="159" t="s">
        <v>24</v>
      </c>
      <c r="H162" s="184">
        <v>11300</v>
      </c>
      <c r="I162" s="26"/>
    </row>
    <row r="163" spans="1:9" x14ac:dyDescent="0.25">
      <c r="A163" s="65" t="str">
        <f t="shared" si="2"/>
        <v>Cohort 201542339Den HaagManTotaalOverig</v>
      </c>
      <c r="B163" s="159" t="s">
        <v>16</v>
      </c>
      <c r="C163" s="166">
        <v>42339</v>
      </c>
      <c r="D163" s="159" t="s">
        <v>7</v>
      </c>
      <c r="E163" s="159" t="s">
        <v>28</v>
      </c>
      <c r="F163" s="159" t="s">
        <v>8</v>
      </c>
      <c r="G163" s="159" t="s">
        <v>25</v>
      </c>
      <c r="H163" s="184" t="s">
        <v>0</v>
      </c>
      <c r="I163" s="26"/>
    </row>
    <row r="164" spans="1:9" x14ac:dyDescent="0.25">
      <c r="A164" s="65" t="str">
        <f t="shared" si="2"/>
        <v>Cohort 201542339Den HaagMan18 tot 23 jaarTotaal</v>
      </c>
      <c r="B164" s="159" t="s">
        <v>16</v>
      </c>
      <c r="C164" s="166">
        <v>42339</v>
      </c>
      <c r="D164" s="159" t="s">
        <v>7</v>
      </c>
      <c r="E164" s="159" t="s">
        <v>28</v>
      </c>
      <c r="F164" s="159" t="s">
        <v>53</v>
      </c>
      <c r="G164" s="159" t="s">
        <v>8</v>
      </c>
      <c r="H164" s="184" t="s">
        <v>0</v>
      </c>
      <c r="I164" s="26"/>
    </row>
    <row r="165" spans="1:9" x14ac:dyDescent="0.25">
      <c r="A165" s="65" t="str">
        <f t="shared" si="2"/>
        <v>Cohort 201542339Den HaagMan18 tot 23 jaarSyrië</v>
      </c>
      <c r="B165" s="159" t="s">
        <v>16</v>
      </c>
      <c r="C165" s="166">
        <v>42339</v>
      </c>
      <c r="D165" s="159" t="s">
        <v>7</v>
      </c>
      <c r="E165" s="159" t="s">
        <v>28</v>
      </c>
      <c r="F165" s="159" t="s">
        <v>53</v>
      </c>
      <c r="G165" s="159" t="s">
        <v>23</v>
      </c>
      <c r="H165" s="184" t="s">
        <v>0</v>
      </c>
      <c r="I165" s="26"/>
    </row>
    <row r="166" spans="1:9" x14ac:dyDescent="0.25">
      <c r="A166" s="65" t="str">
        <f t="shared" si="2"/>
        <v>Cohort 201542339Den HaagMan18 tot 23 jaarEritrea</v>
      </c>
      <c r="B166" s="159" t="s">
        <v>16</v>
      </c>
      <c r="C166" s="166">
        <v>42339</v>
      </c>
      <c r="D166" s="159" t="s">
        <v>7</v>
      </c>
      <c r="E166" s="159" t="s">
        <v>28</v>
      </c>
      <c r="F166" s="159" t="s">
        <v>53</v>
      </c>
      <c r="G166" s="159" t="s">
        <v>24</v>
      </c>
      <c r="H166" s="184" t="s">
        <v>0</v>
      </c>
      <c r="I166" s="26"/>
    </row>
    <row r="167" spans="1:9" x14ac:dyDescent="0.25">
      <c r="A167" s="65" t="str">
        <f t="shared" si="2"/>
        <v>Cohort 201542339Den HaagMan18 tot 23 jaarOverig</v>
      </c>
      <c r="B167" s="159" t="s">
        <v>16</v>
      </c>
      <c r="C167" s="166">
        <v>42339</v>
      </c>
      <c r="D167" s="159" t="s">
        <v>7</v>
      </c>
      <c r="E167" s="159" t="s">
        <v>28</v>
      </c>
      <c r="F167" s="159" t="s">
        <v>53</v>
      </c>
      <c r="G167" s="159" t="s">
        <v>25</v>
      </c>
      <c r="H167" s="184" t="s">
        <v>0</v>
      </c>
      <c r="I167" s="26"/>
    </row>
    <row r="168" spans="1:9" x14ac:dyDescent="0.25">
      <c r="A168" s="65" t="str">
        <f t="shared" si="2"/>
        <v>Cohort 201542339Den HaagMan23 tot 65 jaarTotaal</v>
      </c>
      <c r="B168" s="159" t="s">
        <v>16</v>
      </c>
      <c r="C168" s="166">
        <v>42339</v>
      </c>
      <c r="D168" s="159" t="s">
        <v>7</v>
      </c>
      <c r="E168" s="159" t="s">
        <v>28</v>
      </c>
      <c r="F168" s="159" t="s">
        <v>54</v>
      </c>
      <c r="G168" s="159" t="s">
        <v>8</v>
      </c>
      <c r="H168" s="184">
        <v>11300</v>
      </c>
      <c r="I168" s="26"/>
    </row>
    <row r="169" spans="1:9" x14ac:dyDescent="0.25">
      <c r="A169" s="65" t="str">
        <f t="shared" si="2"/>
        <v>Cohort 201542339Den HaagMan23 tot 65 jaarSyrië</v>
      </c>
      <c r="B169" s="159" t="s">
        <v>16</v>
      </c>
      <c r="C169" s="166">
        <v>42339</v>
      </c>
      <c r="D169" s="159" t="s">
        <v>7</v>
      </c>
      <c r="E169" s="159" t="s">
        <v>28</v>
      </c>
      <c r="F169" s="159" t="s">
        <v>54</v>
      </c>
      <c r="G169" s="159" t="s">
        <v>23</v>
      </c>
      <c r="H169" s="184" t="s">
        <v>0</v>
      </c>
      <c r="I169" s="26"/>
    </row>
    <row r="170" spans="1:9" x14ac:dyDescent="0.25">
      <c r="A170" s="65" t="str">
        <f t="shared" si="2"/>
        <v>Cohort 201542339Den HaagMan23 tot 65 jaarEritrea</v>
      </c>
      <c r="B170" s="159" t="s">
        <v>16</v>
      </c>
      <c r="C170" s="166">
        <v>42339</v>
      </c>
      <c r="D170" s="159" t="s">
        <v>7</v>
      </c>
      <c r="E170" s="159" t="s">
        <v>28</v>
      </c>
      <c r="F170" s="159" t="s">
        <v>54</v>
      </c>
      <c r="G170" s="159" t="s">
        <v>24</v>
      </c>
      <c r="H170" s="184" t="s">
        <v>0</v>
      </c>
      <c r="I170" s="26"/>
    </row>
    <row r="171" spans="1:9" x14ac:dyDescent="0.25">
      <c r="A171" s="65" t="str">
        <f t="shared" si="2"/>
        <v>Cohort 201542339Den HaagMan23 tot 65 jaarOverig</v>
      </c>
      <c r="B171" s="159" t="s">
        <v>16</v>
      </c>
      <c r="C171" s="166">
        <v>42339</v>
      </c>
      <c r="D171" s="159" t="s">
        <v>7</v>
      </c>
      <c r="E171" s="159" t="s">
        <v>28</v>
      </c>
      <c r="F171" s="159" t="s">
        <v>54</v>
      </c>
      <c r="G171" s="159" t="s">
        <v>25</v>
      </c>
      <c r="H171" s="184" t="s">
        <v>0</v>
      </c>
      <c r="I171" s="26"/>
    </row>
    <row r="172" spans="1:9" x14ac:dyDescent="0.25">
      <c r="A172" s="65" t="str">
        <f t="shared" si="2"/>
        <v>Cohort 201542339Den HaagVrouwTotaalTotaal</v>
      </c>
      <c r="B172" s="159" t="s">
        <v>16</v>
      </c>
      <c r="C172" s="166">
        <v>42339</v>
      </c>
      <c r="D172" s="159" t="s">
        <v>7</v>
      </c>
      <c r="E172" s="159" t="s">
        <v>29</v>
      </c>
      <c r="F172" s="159" t="s">
        <v>8</v>
      </c>
      <c r="G172" s="159" t="s">
        <v>8</v>
      </c>
      <c r="H172" s="184" t="s">
        <v>0</v>
      </c>
      <c r="I172" s="26"/>
    </row>
    <row r="173" spans="1:9" x14ac:dyDescent="0.25">
      <c r="A173" s="65" t="str">
        <f t="shared" si="2"/>
        <v>Cohort 201542339Den HaagVrouwTotaalSyrië</v>
      </c>
      <c r="B173" s="159" t="s">
        <v>16</v>
      </c>
      <c r="C173" s="166">
        <v>42339</v>
      </c>
      <c r="D173" s="159" t="s">
        <v>7</v>
      </c>
      <c r="E173" s="159" t="s">
        <v>29</v>
      </c>
      <c r="F173" s="159" t="s">
        <v>8</v>
      </c>
      <c r="G173" s="159" t="s">
        <v>23</v>
      </c>
      <c r="H173" s="184" t="s">
        <v>0</v>
      </c>
      <c r="I173" s="26"/>
    </row>
    <row r="174" spans="1:9" x14ac:dyDescent="0.25">
      <c r="A174" s="65" t="str">
        <f t="shared" si="2"/>
        <v>Cohort 201542339Den HaagVrouwTotaalEritrea</v>
      </c>
      <c r="B174" s="159" t="s">
        <v>16</v>
      </c>
      <c r="C174" s="166">
        <v>42339</v>
      </c>
      <c r="D174" s="159" t="s">
        <v>7</v>
      </c>
      <c r="E174" s="159" t="s">
        <v>29</v>
      </c>
      <c r="F174" s="159" t="s">
        <v>8</v>
      </c>
      <c r="G174" s="159" t="s">
        <v>24</v>
      </c>
      <c r="H174" s="184" t="s">
        <v>0</v>
      </c>
      <c r="I174" s="26"/>
    </row>
    <row r="175" spans="1:9" x14ac:dyDescent="0.25">
      <c r="A175" s="65" t="str">
        <f t="shared" si="2"/>
        <v>Cohort 201542339Den HaagVrouwTotaalOverig</v>
      </c>
      <c r="B175" s="159" t="s">
        <v>16</v>
      </c>
      <c r="C175" s="166">
        <v>42339</v>
      </c>
      <c r="D175" s="159" t="s">
        <v>7</v>
      </c>
      <c r="E175" s="159" t="s">
        <v>29</v>
      </c>
      <c r="F175" s="159" t="s">
        <v>8</v>
      </c>
      <c r="G175" s="159" t="s">
        <v>25</v>
      </c>
      <c r="H175" s="184" t="s">
        <v>0</v>
      </c>
      <c r="I175" s="26"/>
    </row>
    <row r="176" spans="1:9" x14ac:dyDescent="0.25">
      <c r="A176" s="65" t="str">
        <f t="shared" si="2"/>
        <v>Cohort 201542339Den HaagVrouw18 tot 23 jaarTotaal</v>
      </c>
      <c r="B176" s="159" t="s">
        <v>16</v>
      </c>
      <c r="C176" s="166">
        <v>42339</v>
      </c>
      <c r="D176" s="159" t="s">
        <v>7</v>
      </c>
      <c r="E176" s="159" t="s">
        <v>29</v>
      </c>
      <c r="F176" s="159" t="s">
        <v>53</v>
      </c>
      <c r="G176" s="159" t="s">
        <v>8</v>
      </c>
      <c r="H176" s="184" t="s">
        <v>0</v>
      </c>
      <c r="I176" s="26"/>
    </row>
    <row r="177" spans="1:9" x14ac:dyDescent="0.25">
      <c r="A177" s="65" t="str">
        <f t="shared" si="2"/>
        <v>Cohort 201542339Den HaagVrouw18 tot 23 jaarSyrië</v>
      </c>
      <c r="B177" s="159" t="s">
        <v>16</v>
      </c>
      <c r="C177" s="166">
        <v>42339</v>
      </c>
      <c r="D177" s="159" t="s">
        <v>7</v>
      </c>
      <c r="E177" s="159" t="s">
        <v>29</v>
      </c>
      <c r="F177" s="159" t="s">
        <v>53</v>
      </c>
      <c r="G177" s="159" t="s">
        <v>23</v>
      </c>
      <c r="H177" s="185" t="s">
        <v>0</v>
      </c>
      <c r="I177" s="26"/>
    </row>
    <row r="178" spans="1:9" x14ac:dyDescent="0.25">
      <c r="A178" s="65" t="str">
        <f t="shared" si="2"/>
        <v>Cohort 201542339Den HaagVrouw18 tot 23 jaarEritrea</v>
      </c>
      <c r="B178" s="159" t="s">
        <v>16</v>
      </c>
      <c r="C178" s="166">
        <v>42339</v>
      </c>
      <c r="D178" s="159" t="s">
        <v>7</v>
      </c>
      <c r="E178" s="159" t="s">
        <v>29</v>
      </c>
      <c r="F178" s="159" t="s">
        <v>53</v>
      </c>
      <c r="G178" s="159" t="s">
        <v>24</v>
      </c>
      <c r="H178" s="184" t="s">
        <v>0</v>
      </c>
      <c r="I178" s="26"/>
    </row>
    <row r="179" spans="1:9" x14ac:dyDescent="0.25">
      <c r="A179" s="65" t="str">
        <f t="shared" si="2"/>
        <v>Cohort 201542339Den HaagVrouw18 tot 23 jaarOverig</v>
      </c>
      <c r="B179" s="159" t="s">
        <v>16</v>
      </c>
      <c r="C179" s="166">
        <v>42339</v>
      </c>
      <c r="D179" s="159" t="s">
        <v>7</v>
      </c>
      <c r="E179" s="159" t="s">
        <v>29</v>
      </c>
      <c r="F179" s="159" t="s">
        <v>53</v>
      </c>
      <c r="G179" s="159" t="s">
        <v>25</v>
      </c>
      <c r="H179" s="184" t="s">
        <v>0</v>
      </c>
      <c r="I179" s="26"/>
    </row>
    <row r="180" spans="1:9" x14ac:dyDescent="0.25">
      <c r="A180" s="65" t="str">
        <f t="shared" si="2"/>
        <v>Cohort 201542339Den HaagVrouw23 tot 65 jaarTotaal</v>
      </c>
      <c r="B180" s="159" t="s">
        <v>16</v>
      </c>
      <c r="C180" s="166">
        <v>42339</v>
      </c>
      <c r="D180" s="159" t="s">
        <v>7</v>
      </c>
      <c r="E180" s="159" t="s">
        <v>29</v>
      </c>
      <c r="F180" s="159" t="s">
        <v>54</v>
      </c>
      <c r="G180" s="159" t="s">
        <v>8</v>
      </c>
      <c r="H180" s="184" t="s">
        <v>0</v>
      </c>
      <c r="I180" s="26"/>
    </row>
    <row r="181" spans="1:9" x14ac:dyDescent="0.25">
      <c r="A181" s="65" t="str">
        <f t="shared" si="2"/>
        <v>Cohort 201542339Den HaagVrouw23 tot 65 jaarSyrië</v>
      </c>
      <c r="B181" s="159" t="s">
        <v>16</v>
      </c>
      <c r="C181" s="166">
        <v>42339</v>
      </c>
      <c r="D181" s="159" t="s">
        <v>7</v>
      </c>
      <c r="E181" s="159" t="s">
        <v>29</v>
      </c>
      <c r="F181" s="159" t="s">
        <v>54</v>
      </c>
      <c r="G181" s="159" t="s">
        <v>23</v>
      </c>
      <c r="H181" s="184" t="s">
        <v>0</v>
      </c>
      <c r="I181" s="26"/>
    </row>
    <row r="182" spans="1:9" x14ac:dyDescent="0.25">
      <c r="A182" s="65" t="str">
        <f t="shared" si="2"/>
        <v>Cohort 201542339Den HaagVrouw23 tot 65 jaarEritrea</v>
      </c>
      <c r="B182" s="159" t="s">
        <v>16</v>
      </c>
      <c r="C182" s="166">
        <v>42339</v>
      </c>
      <c r="D182" s="159" t="s">
        <v>7</v>
      </c>
      <c r="E182" s="159" t="s">
        <v>29</v>
      </c>
      <c r="F182" s="159" t="s">
        <v>54</v>
      </c>
      <c r="G182" s="159" t="s">
        <v>24</v>
      </c>
      <c r="H182" s="184" t="s">
        <v>0</v>
      </c>
      <c r="I182" s="26"/>
    </row>
    <row r="183" spans="1:9" x14ac:dyDescent="0.25">
      <c r="A183" s="65" t="str">
        <f t="shared" si="2"/>
        <v>Cohort 201542339Den HaagVrouw23 tot 65 jaarOverig</v>
      </c>
      <c r="B183" s="159" t="s">
        <v>16</v>
      </c>
      <c r="C183" s="166">
        <v>42339</v>
      </c>
      <c r="D183" s="159" t="s">
        <v>7</v>
      </c>
      <c r="E183" s="159" t="s">
        <v>29</v>
      </c>
      <c r="F183" s="159" t="s">
        <v>54</v>
      </c>
      <c r="G183" s="159" t="s">
        <v>25</v>
      </c>
      <c r="H183" s="184" t="s">
        <v>0</v>
      </c>
      <c r="I183" s="26"/>
    </row>
    <row r="184" spans="1:9" x14ac:dyDescent="0.25">
      <c r="A184" s="65" t="str">
        <f t="shared" si="2"/>
        <v>Cohort 201542339G4 (exclusief Den Haag)TotaalTotaalTotaal</v>
      </c>
      <c r="B184" s="159" t="s">
        <v>16</v>
      </c>
      <c r="C184" s="166">
        <v>42339</v>
      </c>
      <c r="D184" s="159" t="s">
        <v>15</v>
      </c>
      <c r="E184" s="159" t="s">
        <v>8</v>
      </c>
      <c r="F184" s="159" t="s">
        <v>8</v>
      </c>
      <c r="G184" s="159" t="s">
        <v>8</v>
      </c>
      <c r="H184" s="184">
        <v>10300</v>
      </c>
      <c r="I184" s="26"/>
    </row>
    <row r="185" spans="1:9" x14ac:dyDescent="0.25">
      <c r="A185" s="65" t="str">
        <f t="shared" si="2"/>
        <v>Cohort 201542339G4 (exclusief Den Haag)TotaalTotaalSyrië</v>
      </c>
      <c r="B185" s="159" t="s">
        <v>16</v>
      </c>
      <c r="C185" s="166">
        <v>42339</v>
      </c>
      <c r="D185" s="159" t="s">
        <v>15</v>
      </c>
      <c r="E185" s="159" t="s">
        <v>8</v>
      </c>
      <c r="F185" s="159" t="s">
        <v>8</v>
      </c>
      <c r="G185" s="159" t="s">
        <v>23</v>
      </c>
      <c r="H185" s="184">
        <v>9800</v>
      </c>
      <c r="I185" s="26"/>
    </row>
    <row r="186" spans="1:9" x14ac:dyDescent="0.25">
      <c r="A186" s="65" t="str">
        <f t="shared" si="2"/>
        <v>Cohort 201542339G4 (exclusief Den Haag)TotaalTotaalEritrea</v>
      </c>
      <c r="B186" s="159" t="s">
        <v>16</v>
      </c>
      <c r="C186" s="166">
        <v>42339</v>
      </c>
      <c r="D186" s="159" t="s">
        <v>15</v>
      </c>
      <c r="E186" s="159" t="s">
        <v>8</v>
      </c>
      <c r="F186" s="159" t="s">
        <v>8</v>
      </c>
      <c r="G186" s="159" t="s">
        <v>24</v>
      </c>
      <c r="H186" s="184">
        <v>11100</v>
      </c>
      <c r="I186" s="26"/>
    </row>
    <row r="187" spans="1:9" x14ac:dyDescent="0.25">
      <c r="A187" s="65" t="str">
        <f t="shared" si="2"/>
        <v>Cohort 201542339G4 (exclusief Den Haag)TotaalTotaalOverig</v>
      </c>
      <c r="B187" s="159" t="s">
        <v>16</v>
      </c>
      <c r="C187" s="166">
        <v>42339</v>
      </c>
      <c r="D187" s="159" t="s">
        <v>15</v>
      </c>
      <c r="E187" s="159" t="s">
        <v>8</v>
      </c>
      <c r="F187" s="159" t="s">
        <v>8</v>
      </c>
      <c r="G187" s="159" t="s">
        <v>25</v>
      </c>
      <c r="H187" s="184">
        <v>10200</v>
      </c>
      <c r="I187" s="26"/>
    </row>
    <row r="188" spans="1:9" x14ac:dyDescent="0.25">
      <c r="A188" s="65" t="str">
        <f t="shared" si="2"/>
        <v>Cohort 201542339G4 (exclusief Den Haag)Totaal18 tot 23 jaarTotaal</v>
      </c>
      <c r="B188" s="159" t="s">
        <v>16</v>
      </c>
      <c r="C188" s="166">
        <v>42339</v>
      </c>
      <c r="D188" s="159" t="s">
        <v>15</v>
      </c>
      <c r="E188" s="159" t="s">
        <v>8</v>
      </c>
      <c r="F188" s="159" t="s">
        <v>53</v>
      </c>
      <c r="G188" s="159" t="s">
        <v>8</v>
      </c>
      <c r="H188" s="184" t="s">
        <v>0</v>
      </c>
      <c r="I188" s="26"/>
    </row>
    <row r="189" spans="1:9" x14ac:dyDescent="0.25">
      <c r="A189" s="65" t="str">
        <f t="shared" si="2"/>
        <v>Cohort 201542339G4 (exclusief Den Haag)Totaal18 tot 23 jaarSyrië</v>
      </c>
      <c r="B189" s="159" t="s">
        <v>16</v>
      </c>
      <c r="C189" s="166">
        <v>42339</v>
      </c>
      <c r="D189" s="159" t="s">
        <v>15</v>
      </c>
      <c r="E189" s="159" t="s">
        <v>8</v>
      </c>
      <c r="F189" s="159" t="s">
        <v>53</v>
      </c>
      <c r="G189" s="159" t="s">
        <v>23</v>
      </c>
      <c r="H189" s="184" t="s">
        <v>0</v>
      </c>
      <c r="I189" s="26"/>
    </row>
    <row r="190" spans="1:9" x14ac:dyDescent="0.25">
      <c r="A190" s="65" t="str">
        <f t="shared" si="2"/>
        <v>Cohort 201542339G4 (exclusief Den Haag)Totaal18 tot 23 jaarEritrea</v>
      </c>
      <c r="B190" s="159" t="s">
        <v>16</v>
      </c>
      <c r="C190" s="166">
        <v>42339</v>
      </c>
      <c r="D190" s="159" t="s">
        <v>15</v>
      </c>
      <c r="E190" s="159" t="s">
        <v>8</v>
      </c>
      <c r="F190" s="159" t="s">
        <v>53</v>
      </c>
      <c r="G190" s="159" t="s">
        <v>24</v>
      </c>
      <c r="H190" s="184" t="s">
        <v>0</v>
      </c>
      <c r="I190" s="26"/>
    </row>
    <row r="191" spans="1:9" x14ac:dyDescent="0.25">
      <c r="A191" s="65" t="str">
        <f t="shared" si="2"/>
        <v>Cohort 201542339G4 (exclusief Den Haag)Totaal18 tot 23 jaarOverig</v>
      </c>
      <c r="B191" s="159" t="s">
        <v>16</v>
      </c>
      <c r="C191" s="166">
        <v>42339</v>
      </c>
      <c r="D191" s="159" t="s">
        <v>15</v>
      </c>
      <c r="E191" s="159" t="s">
        <v>8</v>
      </c>
      <c r="F191" s="159" t="s">
        <v>53</v>
      </c>
      <c r="G191" s="159" t="s">
        <v>25</v>
      </c>
      <c r="H191" s="184" t="s">
        <v>0</v>
      </c>
      <c r="I191" s="26"/>
    </row>
    <row r="192" spans="1:9" x14ac:dyDescent="0.25">
      <c r="A192" s="65" t="str">
        <f t="shared" si="2"/>
        <v>Cohort 201542339G4 (exclusief Den Haag)Totaal23 tot 65 jaarTotaal</v>
      </c>
      <c r="B192" s="159" t="s">
        <v>16</v>
      </c>
      <c r="C192" s="166">
        <v>42339</v>
      </c>
      <c r="D192" s="159" t="s">
        <v>15</v>
      </c>
      <c r="E192" s="159" t="s">
        <v>8</v>
      </c>
      <c r="F192" s="159" t="s">
        <v>54</v>
      </c>
      <c r="G192" s="159" t="s">
        <v>8</v>
      </c>
      <c r="H192" s="184">
        <v>11000</v>
      </c>
      <c r="I192" s="26"/>
    </row>
    <row r="193" spans="1:9" x14ac:dyDescent="0.25">
      <c r="A193" s="65" t="str">
        <f t="shared" si="2"/>
        <v>Cohort 201542339G4 (exclusief Den Haag)Totaal23 tot 65 jaarSyrië</v>
      </c>
      <c r="B193" s="159" t="s">
        <v>16</v>
      </c>
      <c r="C193" s="166">
        <v>42339</v>
      </c>
      <c r="D193" s="159" t="s">
        <v>15</v>
      </c>
      <c r="E193" s="159" t="s">
        <v>8</v>
      </c>
      <c r="F193" s="159" t="s">
        <v>54</v>
      </c>
      <c r="G193" s="159" t="s">
        <v>23</v>
      </c>
      <c r="H193" s="184">
        <v>10100</v>
      </c>
      <c r="I193" s="26"/>
    </row>
    <row r="194" spans="1:9" x14ac:dyDescent="0.25">
      <c r="A194" s="65" t="str">
        <f t="shared" si="2"/>
        <v>Cohort 201542339G4 (exclusief Den Haag)Totaal23 tot 65 jaarEritrea</v>
      </c>
      <c r="B194" s="159" t="s">
        <v>16</v>
      </c>
      <c r="C194" s="166">
        <v>42339</v>
      </c>
      <c r="D194" s="159" t="s">
        <v>15</v>
      </c>
      <c r="E194" s="159" t="s">
        <v>8</v>
      </c>
      <c r="F194" s="159" t="s">
        <v>54</v>
      </c>
      <c r="G194" s="159" t="s">
        <v>24</v>
      </c>
      <c r="H194" s="184">
        <v>12000</v>
      </c>
      <c r="I194" s="26"/>
    </row>
    <row r="195" spans="1:9" x14ac:dyDescent="0.25">
      <c r="A195" s="65" t="str">
        <f t="shared" si="2"/>
        <v>Cohort 201542339G4 (exclusief Den Haag)Totaal23 tot 65 jaarOverig</v>
      </c>
      <c r="B195" s="159" t="s">
        <v>16</v>
      </c>
      <c r="C195" s="166">
        <v>42339</v>
      </c>
      <c r="D195" s="159" t="s">
        <v>15</v>
      </c>
      <c r="E195" s="159" t="s">
        <v>8</v>
      </c>
      <c r="F195" s="159" t="s">
        <v>54</v>
      </c>
      <c r="G195" s="159" t="s">
        <v>25</v>
      </c>
      <c r="H195" s="184">
        <v>11000</v>
      </c>
      <c r="I195" s="26"/>
    </row>
    <row r="196" spans="1:9" x14ac:dyDescent="0.25">
      <c r="A196" s="65" t="str">
        <f t="shared" si="2"/>
        <v>Cohort 201542339G4 (exclusief Den Haag)ManTotaalTotaal</v>
      </c>
      <c r="B196" s="159" t="s">
        <v>16</v>
      </c>
      <c r="C196" s="166">
        <v>42339</v>
      </c>
      <c r="D196" s="159" t="s">
        <v>15</v>
      </c>
      <c r="E196" s="159" t="s">
        <v>28</v>
      </c>
      <c r="F196" s="159" t="s">
        <v>8</v>
      </c>
      <c r="G196" s="159" t="s">
        <v>8</v>
      </c>
      <c r="H196" s="184">
        <v>10600</v>
      </c>
      <c r="I196" s="26"/>
    </row>
    <row r="197" spans="1:9" x14ac:dyDescent="0.25">
      <c r="A197" s="65" t="str">
        <f t="shared" ref="A197:A260" si="3">B197&amp;C197&amp;D197&amp;E197&amp;F197&amp;G197</f>
        <v>Cohort 201542339G4 (exclusief Den Haag)ManTotaalSyrië</v>
      </c>
      <c r="B197" s="159" t="s">
        <v>16</v>
      </c>
      <c r="C197" s="166">
        <v>42339</v>
      </c>
      <c r="D197" s="159" t="s">
        <v>15</v>
      </c>
      <c r="E197" s="159" t="s">
        <v>28</v>
      </c>
      <c r="F197" s="159" t="s">
        <v>8</v>
      </c>
      <c r="G197" s="159" t="s">
        <v>23</v>
      </c>
      <c r="H197" s="184">
        <v>10200</v>
      </c>
      <c r="I197" s="26"/>
    </row>
    <row r="198" spans="1:9" x14ac:dyDescent="0.25">
      <c r="A198" s="65" t="str">
        <f t="shared" si="3"/>
        <v>Cohort 201542339G4 (exclusief Den Haag)ManTotaalEritrea</v>
      </c>
      <c r="B198" s="159" t="s">
        <v>16</v>
      </c>
      <c r="C198" s="166">
        <v>42339</v>
      </c>
      <c r="D198" s="159" t="s">
        <v>15</v>
      </c>
      <c r="E198" s="159" t="s">
        <v>28</v>
      </c>
      <c r="F198" s="159" t="s">
        <v>8</v>
      </c>
      <c r="G198" s="159" t="s">
        <v>24</v>
      </c>
      <c r="H198" s="184">
        <v>10700</v>
      </c>
      <c r="I198" s="26"/>
    </row>
    <row r="199" spans="1:9" x14ac:dyDescent="0.25">
      <c r="A199" s="65" t="str">
        <f t="shared" si="3"/>
        <v>Cohort 201542339G4 (exclusief Den Haag)ManTotaalOverig</v>
      </c>
      <c r="B199" s="159" t="s">
        <v>16</v>
      </c>
      <c r="C199" s="166">
        <v>42339</v>
      </c>
      <c r="D199" s="159" t="s">
        <v>15</v>
      </c>
      <c r="E199" s="159" t="s">
        <v>28</v>
      </c>
      <c r="F199" s="159" t="s">
        <v>8</v>
      </c>
      <c r="G199" s="159" t="s">
        <v>25</v>
      </c>
      <c r="H199" s="184">
        <v>11100</v>
      </c>
      <c r="I199" s="26"/>
    </row>
    <row r="200" spans="1:9" x14ac:dyDescent="0.25">
      <c r="A200" s="65" t="str">
        <f t="shared" si="3"/>
        <v>Cohort 201542339G4 (exclusief Den Haag)Man18 tot 23 jaarTotaal</v>
      </c>
      <c r="B200" s="159" t="s">
        <v>16</v>
      </c>
      <c r="C200" s="166">
        <v>42339</v>
      </c>
      <c r="D200" s="159" t="s">
        <v>15</v>
      </c>
      <c r="E200" s="159" t="s">
        <v>28</v>
      </c>
      <c r="F200" s="159" t="s">
        <v>53</v>
      </c>
      <c r="G200" s="159" t="s">
        <v>8</v>
      </c>
      <c r="H200" s="184" t="s">
        <v>0</v>
      </c>
      <c r="I200" s="26"/>
    </row>
    <row r="201" spans="1:9" x14ac:dyDescent="0.25">
      <c r="A201" s="65" t="str">
        <f t="shared" si="3"/>
        <v>Cohort 201542339G4 (exclusief Den Haag)Man18 tot 23 jaarSyrië</v>
      </c>
      <c r="B201" s="159" t="s">
        <v>16</v>
      </c>
      <c r="C201" s="166">
        <v>42339</v>
      </c>
      <c r="D201" s="159" t="s">
        <v>15</v>
      </c>
      <c r="E201" s="159" t="s">
        <v>28</v>
      </c>
      <c r="F201" s="159" t="s">
        <v>53</v>
      </c>
      <c r="G201" s="159" t="s">
        <v>23</v>
      </c>
      <c r="H201" s="184" t="s">
        <v>0</v>
      </c>
      <c r="I201" s="26"/>
    </row>
    <row r="202" spans="1:9" x14ac:dyDescent="0.25">
      <c r="A202" s="65" t="str">
        <f t="shared" si="3"/>
        <v>Cohort 201542339G4 (exclusief Den Haag)Man18 tot 23 jaarEritrea</v>
      </c>
      <c r="B202" s="159" t="s">
        <v>16</v>
      </c>
      <c r="C202" s="166">
        <v>42339</v>
      </c>
      <c r="D202" s="159" t="s">
        <v>15</v>
      </c>
      <c r="E202" s="159" t="s">
        <v>28</v>
      </c>
      <c r="F202" s="159" t="s">
        <v>53</v>
      </c>
      <c r="G202" s="159" t="s">
        <v>24</v>
      </c>
      <c r="H202" s="184" t="s">
        <v>0</v>
      </c>
      <c r="I202" s="26"/>
    </row>
    <row r="203" spans="1:9" x14ac:dyDescent="0.25">
      <c r="A203" s="65" t="str">
        <f t="shared" si="3"/>
        <v>Cohort 201542339G4 (exclusief Den Haag)Man18 tot 23 jaarOverig</v>
      </c>
      <c r="B203" s="159" t="s">
        <v>16</v>
      </c>
      <c r="C203" s="166">
        <v>42339</v>
      </c>
      <c r="D203" s="159" t="s">
        <v>15</v>
      </c>
      <c r="E203" s="159" t="s">
        <v>28</v>
      </c>
      <c r="F203" s="159" t="s">
        <v>53</v>
      </c>
      <c r="G203" s="159" t="s">
        <v>25</v>
      </c>
      <c r="H203" s="184" t="s">
        <v>0</v>
      </c>
      <c r="I203" s="26"/>
    </row>
    <row r="204" spans="1:9" x14ac:dyDescent="0.25">
      <c r="A204" s="65" t="str">
        <f t="shared" si="3"/>
        <v>Cohort 201542339G4 (exclusief Den Haag)Man23 tot 65 jaarTotaal</v>
      </c>
      <c r="B204" s="159" t="s">
        <v>16</v>
      </c>
      <c r="C204" s="166">
        <v>42339</v>
      </c>
      <c r="D204" s="159" t="s">
        <v>15</v>
      </c>
      <c r="E204" s="159" t="s">
        <v>28</v>
      </c>
      <c r="F204" s="159" t="s">
        <v>54</v>
      </c>
      <c r="G204" s="159" t="s">
        <v>8</v>
      </c>
      <c r="H204" s="184">
        <v>11400</v>
      </c>
      <c r="I204" s="26"/>
    </row>
    <row r="205" spans="1:9" x14ac:dyDescent="0.25">
      <c r="A205" s="65" t="str">
        <f t="shared" si="3"/>
        <v>Cohort 201542339G4 (exclusief Den Haag)Man23 tot 65 jaarSyrië</v>
      </c>
      <c r="B205" s="159" t="s">
        <v>16</v>
      </c>
      <c r="C205" s="166">
        <v>42339</v>
      </c>
      <c r="D205" s="159" t="s">
        <v>15</v>
      </c>
      <c r="E205" s="159" t="s">
        <v>28</v>
      </c>
      <c r="F205" s="159" t="s">
        <v>54</v>
      </c>
      <c r="G205" s="159" t="s">
        <v>23</v>
      </c>
      <c r="H205" s="184">
        <v>10700</v>
      </c>
      <c r="I205" s="26"/>
    </row>
    <row r="206" spans="1:9" x14ac:dyDescent="0.25">
      <c r="A206" s="65" t="str">
        <f t="shared" si="3"/>
        <v>Cohort 201542339G4 (exclusief Den Haag)Man23 tot 65 jaarEritrea</v>
      </c>
      <c r="B206" s="159" t="s">
        <v>16</v>
      </c>
      <c r="C206" s="166">
        <v>42339</v>
      </c>
      <c r="D206" s="159" t="s">
        <v>15</v>
      </c>
      <c r="E206" s="159" t="s">
        <v>28</v>
      </c>
      <c r="F206" s="159" t="s">
        <v>54</v>
      </c>
      <c r="G206" s="159" t="s">
        <v>24</v>
      </c>
      <c r="H206" s="184" t="s">
        <v>0</v>
      </c>
      <c r="I206" s="26"/>
    </row>
    <row r="207" spans="1:9" x14ac:dyDescent="0.25">
      <c r="A207" s="65" t="str">
        <f t="shared" si="3"/>
        <v>Cohort 201542339G4 (exclusief Den Haag)Man23 tot 65 jaarOverig</v>
      </c>
      <c r="B207" s="159" t="s">
        <v>16</v>
      </c>
      <c r="C207" s="166">
        <v>42339</v>
      </c>
      <c r="D207" s="159" t="s">
        <v>15</v>
      </c>
      <c r="E207" s="159" t="s">
        <v>28</v>
      </c>
      <c r="F207" s="159" t="s">
        <v>54</v>
      </c>
      <c r="G207" s="159" t="s">
        <v>25</v>
      </c>
      <c r="H207" s="184">
        <v>11500</v>
      </c>
      <c r="I207" s="26"/>
    </row>
    <row r="208" spans="1:9" x14ac:dyDescent="0.25">
      <c r="A208" s="65" t="str">
        <f t="shared" si="3"/>
        <v>Cohort 201542339G4 (exclusief Den Haag)VrouwTotaalTotaal</v>
      </c>
      <c r="B208" s="159" t="s">
        <v>16</v>
      </c>
      <c r="C208" s="166">
        <v>42339</v>
      </c>
      <c r="D208" s="159" t="s">
        <v>15</v>
      </c>
      <c r="E208" s="159" t="s">
        <v>29</v>
      </c>
      <c r="F208" s="159" t="s">
        <v>8</v>
      </c>
      <c r="G208" s="159" t="s">
        <v>8</v>
      </c>
      <c r="H208" s="184">
        <v>9600</v>
      </c>
      <c r="I208" s="26"/>
    </row>
    <row r="209" spans="1:9" x14ac:dyDescent="0.25">
      <c r="A209" s="65" t="str">
        <f t="shared" si="3"/>
        <v>Cohort 201542339G4 (exclusief Den Haag)VrouwTotaalSyrië</v>
      </c>
      <c r="B209" s="159" t="s">
        <v>16</v>
      </c>
      <c r="C209" s="166">
        <v>42339</v>
      </c>
      <c r="D209" s="159" t="s">
        <v>15</v>
      </c>
      <c r="E209" s="159" t="s">
        <v>29</v>
      </c>
      <c r="F209" s="159" t="s">
        <v>8</v>
      </c>
      <c r="G209" s="159" t="s">
        <v>23</v>
      </c>
      <c r="H209" s="184" t="s">
        <v>0</v>
      </c>
      <c r="I209" s="26"/>
    </row>
    <row r="210" spans="1:9" x14ac:dyDescent="0.25">
      <c r="A210" s="65" t="str">
        <f t="shared" si="3"/>
        <v>Cohort 201542339G4 (exclusief Den Haag)VrouwTotaalEritrea</v>
      </c>
      <c r="B210" s="159" t="s">
        <v>16</v>
      </c>
      <c r="C210" s="166">
        <v>42339</v>
      </c>
      <c r="D210" s="159" t="s">
        <v>15</v>
      </c>
      <c r="E210" s="159" t="s">
        <v>29</v>
      </c>
      <c r="F210" s="159" t="s">
        <v>8</v>
      </c>
      <c r="G210" s="159" t="s">
        <v>24</v>
      </c>
      <c r="H210" s="184" t="s">
        <v>0</v>
      </c>
      <c r="I210" s="26"/>
    </row>
    <row r="211" spans="1:9" x14ac:dyDescent="0.25">
      <c r="A211" s="65" t="str">
        <f t="shared" si="3"/>
        <v>Cohort 201542339G4 (exclusief Den Haag)VrouwTotaalOverig</v>
      </c>
      <c r="B211" s="159" t="s">
        <v>16</v>
      </c>
      <c r="C211" s="166">
        <v>42339</v>
      </c>
      <c r="D211" s="159" t="s">
        <v>15</v>
      </c>
      <c r="E211" s="159" t="s">
        <v>29</v>
      </c>
      <c r="F211" s="159" t="s">
        <v>8</v>
      </c>
      <c r="G211" s="159" t="s">
        <v>25</v>
      </c>
      <c r="H211" s="184" t="s">
        <v>0</v>
      </c>
      <c r="I211" s="26"/>
    </row>
    <row r="212" spans="1:9" x14ac:dyDescent="0.25">
      <c r="A212" s="65" t="str">
        <f t="shared" si="3"/>
        <v>Cohort 201542339G4 (exclusief Den Haag)Vrouw18 tot 23 jaarTotaal</v>
      </c>
      <c r="B212" s="159" t="s">
        <v>16</v>
      </c>
      <c r="C212" s="166">
        <v>42339</v>
      </c>
      <c r="D212" s="159" t="s">
        <v>15</v>
      </c>
      <c r="E212" s="159" t="s">
        <v>29</v>
      </c>
      <c r="F212" s="159" t="s">
        <v>53</v>
      </c>
      <c r="G212" s="159" t="s">
        <v>8</v>
      </c>
      <c r="H212" s="184" t="s">
        <v>0</v>
      </c>
      <c r="I212" s="26"/>
    </row>
    <row r="213" spans="1:9" x14ac:dyDescent="0.25">
      <c r="A213" s="65" t="str">
        <f t="shared" si="3"/>
        <v>Cohort 201542339G4 (exclusief Den Haag)Vrouw18 tot 23 jaarSyrië</v>
      </c>
      <c r="B213" s="159" t="s">
        <v>16</v>
      </c>
      <c r="C213" s="166">
        <v>42339</v>
      </c>
      <c r="D213" s="159" t="s">
        <v>15</v>
      </c>
      <c r="E213" s="159" t="s">
        <v>29</v>
      </c>
      <c r="F213" s="159" t="s">
        <v>53</v>
      </c>
      <c r="G213" s="159" t="s">
        <v>23</v>
      </c>
      <c r="H213" s="184" t="s">
        <v>0</v>
      </c>
      <c r="I213" s="26"/>
    </row>
    <row r="214" spans="1:9" x14ac:dyDescent="0.25">
      <c r="A214" s="65" t="str">
        <f t="shared" si="3"/>
        <v>Cohort 201542339G4 (exclusief Den Haag)Vrouw18 tot 23 jaarEritrea</v>
      </c>
      <c r="B214" s="159" t="s">
        <v>16</v>
      </c>
      <c r="C214" s="166">
        <v>42339</v>
      </c>
      <c r="D214" s="159" t="s">
        <v>15</v>
      </c>
      <c r="E214" s="159" t="s">
        <v>29</v>
      </c>
      <c r="F214" s="159" t="s">
        <v>53</v>
      </c>
      <c r="G214" s="159" t="s">
        <v>24</v>
      </c>
      <c r="H214" s="184" t="s">
        <v>0</v>
      </c>
      <c r="I214" s="26"/>
    </row>
    <row r="215" spans="1:9" x14ac:dyDescent="0.25">
      <c r="A215" s="65" t="str">
        <f t="shared" si="3"/>
        <v>Cohort 201542339G4 (exclusief Den Haag)Vrouw18 tot 23 jaarOverig</v>
      </c>
      <c r="B215" s="159" t="s">
        <v>16</v>
      </c>
      <c r="C215" s="166">
        <v>42339</v>
      </c>
      <c r="D215" s="159" t="s">
        <v>15</v>
      </c>
      <c r="E215" s="159" t="s">
        <v>29</v>
      </c>
      <c r="F215" s="159" t="s">
        <v>53</v>
      </c>
      <c r="G215" s="159" t="s">
        <v>25</v>
      </c>
      <c r="H215" s="184" t="s">
        <v>0</v>
      </c>
      <c r="I215" s="26"/>
    </row>
    <row r="216" spans="1:9" x14ac:dyDescent="0.25">
      <c r="A216" s="65" t="str">
        <f t="shared" si="3"/>
        <v>Cohort 201542339G4 (exclusief Den Haag)Vrouw23 tot 65 jaarTotaal</v>
      </c>
      <c r="B216" s="159" t="s">
        <v>16</v>
      </c>
      <c r="C216" s="166">
        <v>42339</v>
      </c>
      <c r="D216" s="159" t="s">
        <v>15</v>
      </c>
      <c r="E216" s="159" t="s">
        <v>29</v>
      </c>
      <c r="F216" s="159" t="s">
        <v>54</v>
      </c>
      <c r="G216" s="159" t="s">
        <v>8</v>
      </c>
      <c r="H216" s="184">
        <v>9900</v>
      </c>
      <c r="I216" s="26"/>
    </row>
    <row r="217" spans="1:9" x14ac:dyDescent="0.25">
      <c r="A217" s="65" t="str">
        <f t="shared" si="3"/>
        <v>Cohort 201542339G4 (exclusief Den Haag)Vrouw23 tot 65 jaarSyrië</v>
      </c>
      <c r="B217" s="159" t="s">
        <v>16</v>
      </c>
      <c r="C217" s="166">
        <v>42339</v>
      </c>
      <c r="D217" s="159" t="s">
        <v>15</v>
      </c>
      <c r="E217" s="159" t="s">
        <v>29</v>
      </c>
      <c r="F217" s="159" t="s">
        <v>54</v>
      </c>
      <c r="G217" s="159" t="s">
        <v>23</v>
      </c>
      <c r="H217" s="184" t="s">
        <v>0</v>
      </c>
      <c r="I217" s="26"/>
    </row>
    <row r="218" spans="1:9" x14ac:dyDescent="0.25">
      <c r="A218" s="65" t="str">
        <f t="shared" si="3"/>
        <v>Cohort 201542339G4 (exclusief Den Haag)Vrouw23 tot 65 jaarEritrea</v>
      </c>
      <c r="B218" s="159" t="s">
        <v>16</v>
      </c>
      <c r="C218" s="166">
        <v>42339</v>
      </c>
      <c r="D218" s="159" t="s">
        <v>15</v>
      </c>
      <c r="E218" s="159" t="s">
        <v>29</v>
      </c>
      <c r="F218" s="159" t="s">
        <v>54</v>
      </c>
      <c r="G218" s="159" t="s">
        <v>24</v>
      </c>
      <c r="H218" s="184" t="s">
        <v>0</v>
      </c>
      <c r="I218" s="26"/>
    </row>
    <row r="219" spans="1:9" x14ac:dyDescent="0.25">
      <c r="A219" s="65" t="str">
        <f t="shared" si="3"/>
        <v>Cohort 201542339G4 (exclusief Den Haag)Vrouw23 tot 65 jaarOverig</v>
      </c>
      <c r="B219" s="159" t="s">
        <v>16</v>
      </c>
      <c r="C219" s="166">
        <v>42339</v>
      </c>
      <c r="D219" s="159" t="s">
        <v>15</v>
      </c>
      <c r="E219" s="159" t="s">
        <v>29</v>
      </c>
      <c r="F219" s="159" t="s">
        <v>54</v>
      </c>
      <c r="G219" s="159" t="s">
        <v>25</v>
      </c>
      <c r="H219" s="184" t="s">
        <v>0</v>
      </c>
      <c r="I219" s="26"/>
    </row>
    <row r="220" spans="1:9" x14ac:dyDescent="0.25">
      <c r="A220" s="65" t="str">
        <f t="shared" si="3"/>
        <v>Cohort 201542705Den HaagTotaalTotaalTotaal</v>
      </c>
      <c r="B220" s="159" t="s">
        <v>16</v>
      </c>
      <c r="C220" s="166">
        <v>42705</v>
      </c>
      <c r="D220" s="159" t="s">
        <v>7</v>
      </c>
      <c r="E220" s="159" t="s">
        <v>8</v>
      </c>
      <c r="F220" s="159" t="s">
        <v>8</v>
      </c>
      <c r="G220" s="159" t="s">
        <v>8</v>
      </c>
      <c r="H220" s="184">
        <v>15500</v>
      </c>
      <c r="I220" s="26"/>
    </row>
    <row r="221" spans="1:9" x14ac:dyDescent="0.25">
      <c r="A221" s="65" t="str">
        <f t="shared" si="3"/>
        <v>Cohort 201542705Den HaagTotaalTotaalSyrië</v>
      </c>
      <c r="B221" s="159" t="s">
        <v>16</v>
      </c>
      <c r="C221" s="166">
        <v>42705</v>
      </c>
      <c r="D221" s="159" t="s">
        <v>7</v>
      </c>
      <c r="E221" s="159" t="s">
        <v>8</v>
      </c>
      <c r="F221" s="159" t="s">
        <v>8</v>
      </c>
      <c r="G221" s="159" t="s">
        <v>23</v>
      </c>
      <c r="H221" s="184">
        <v>11500</v>
      </c>
      <c r="I221" s="26"/>
    </row>
    <row r="222" spans="1:9" x14ac:dyDescent="0.25">
      <c r="A222" s="65" t="str">
        <f t="shared" si="3"/>
        <v>Cohort 201542705Den HaagTotaalTotaalEritrea</v>
      </c>
      <c r="B222" s="159" t="s">
        <v>16</v>
      </c>
      <c r="C222" s="166">
        <v>42705</v>
      </c>
      <c r="D222" s="159" t="s">
        <v>7</v>
      </c>
      <c r="E222" s="159" t="s">
        <v>8</v>
      </c>
      <c r="F222" s="159" t="s">
        <v>8</v>
      </c>
      <c r="G222" s="159" t="s">
        <v>24</v>
      </c>
      <c r="H222" s="184">
        <v>15800</v>
      </c>
      <c r="I222" s="26"/>
    </row>
    <row r="223" spans="1:9" x14ac:dyDescent="0.25">
      <c r="A223" s="65" t="str">
        <f t="shared" si="3"/>
        <v>Cohort 201542705Den HaagTotaalTotaalOverig</v>
      </c>
      <c r="B223" s="159" t="s">
        <v>16</v>
      </c>
      <c r="C223" s="166">
        <v>42705</v>
      </c>
      <c r="D223" s="159" t="s">
        <v>7</v>
      </c>
      <c r="E223" s="159" t="s">
        <v>8</v>
      </c>
      <c r="F223" s="159" t="s">
        <v>8</v>
      </c>
      <c r="G223" s="159" t="s">
        <v>25</v>
      </c>
      <c r="H223" s="184">
        <v>14100</v>
      </c>
      <c r="I223" s="26"/>
    </row>
    <row r="224" spans="1:9" x14ac:dyDescent="0.25">
      <c r="A224" s="65" t="str">
        <f t="shared" si="3"/>
        <v>Cohort 201542705Den HaagTotaal18 tot 23 jaarTotaal</v>
      </c>
      <c r="B224" s="159" t="s">
        <v>16</v>
      </c>
      <c r="C224" s="166">
        <v>42705</v>
      </c>
      <c r="D224" s="159" t="s">
        <v>7</v>
      </c>
      <c r="E224" s="159" t="s">
        <v>8</v>
      </c>
      <c r="F224" s="159" t="s">
        <v>53</v>
      </c>
      <c r="G224" s="159" t="s">
        <v>8</v>
      </c>
      <c r="H224" s="184" t="s">
        <v>0</v>
      </c>
      <c r="I224" s="26"/>
    </row>
    <row r="225" spans="1:9" x14ac:dyDescent="0.25">
      <c r="A225" s="65" t="str">
        <f t="shared" si="3"/>
        <v>Cohort 201542705Den HaagTotaal18 tot 23 jaarSyrië</v>
      </c>
      <c r="B225" s="159" t="s">
        <v>16</v>
      </c>
      <c r="C225" s="166">
        <v>42705</v>
      </c>
      <c r="D225" s="159" t="s">
        <v>7</v>
      </c>
      <c r="E225" s="159" t="s">
        <v>8</v>
      </c>
      <c r="F225" s="159" t="s">
        <v>53</v>
      </c>
      <c r="G225" s="159" t="s">
        <v>23</v>
      </c>
      <c r="H225" s="184" t="s">
        <v>0</v>
      </c>
      <c r="I225" s="26"/>
    </row>
    <row r="226" spans="1:9" x14ac:dyDescent="0.25">
      <c r="A226" s="65" t="str">
        <f t="shared" si="3"/>
        <v>Cohort 201542705Den HaagTotaal18 tot 23 jaarEritrea</v>
      </c>
      <c r="B226" s="159" t="s">
        <v>16</v>
      </c>
      <c r="C226" s="166">
        <v>42705</v>
      </c>
      <c r="D226" s="159" t="s">
        <v>7</v>
      </c>
      <c r="E226" s="159" t="s">
        <v>8</v>
      </c>
      <c r="F226" s="159" t="s">
        <v>53</v>
      </c>
      <c r="G226" s="159" t="s">
        <v>24</v>
      </c>
      <c r="H226" s="184" t="s">
        <v>0</v>
      </c>
      <c r="I226" s="26"/>
    </row>
    <row r="227" spans="1:9" x14ac:dyDescent="0.25">
      <c r="A227" s="65" t="str">
        <f t="shared" si="3"/>
        <v>Cohort 201542705Den HaagTotaal18 tot 23 jaarOverig</v>
      </c>
      <c r="B227" s="159" t="s">
        <v>16</v>
      </c>
      <c r="C227" s="166">
        <v>42705</v>
      </c>
      <c r="D227" s="159" t="s">
        <v>7</v>
      </c>
      <c r="E227" s="159" t="s">
        <v>8</v>
      </c>
      <c r="F227" s="159" t="s">
        <v>53</v>
      </c>
      <c r="G227" s="159" t="s">
        <v>25</v>
      </c>
      <c r="H227" s="184" t="s">
        <v>0</v>
      </c>
      <c r="I227" s="26"/>
    </row>
    <row r="228" spans="1:9" x14ac:dyDescent="0.25">
      <c r="A228" s="65" t="str">
        <f t="shared" si="3"/>
        <v>Cohort 201542705Den HaagTotaal23 tot 65 jaarTotaal</v>
      </c>
      <c r="B228" s="159" t="s">
        <v>16</v>
      </c>
      <c r="C228" s="166">
        <v>42705</v>
      </c>
      <c r="D228" s="159" t="s">
        <v>7</v>
      </c>
      <c r="E228" s="159" t="s">
        <v>8</v>
      </c>
      <c r="F228" s="159" t="s">
        <v>54</v>
      </c>
      <c r="G228" s="159" t="s">
        <v>8</v>
      </c>
      <c r="H228" s="184">
        <v>15600</v>
      </c>
      <c r="I228" s="26"/>
    </row>
    <row r="229" spans="1:9" x14ac:dyDescent="0.25">
      <c r="A229" s="65" t="str">
        <f t="shared" si="3"/>
        <v>Cohort 201542705Den HaagTotaal23 tot 65 jaarSyrië</v>
      </c>
      <c r="B229" s="159" t="s">
        <v>16</v>
      </c>
      <c r="C229" s="166">
        <v>42705</v>
      </c>
      <c r="D229" s="159" t="s">
        <v>7</v>
      </c>
      <c r="E229" s="159" t="s">
        <v>8</v>
      </c>
      <c r="F229" s="159" t="s">
        <v>54</v>
      </c>
      <c r="G229" s="159" t="s">
        <v>23</v>
      </c>
      <c r="H229" s="184">
        <v>12500</v>
      </c>
      <c r="I229" s="26"/>
    </row>
    <row r="230" spans="1:9" x14ac:dyDescent="0.25">
      <c r="A230" s="65" t="str">
        <f t="shared" si="3"/>
        <v>Cohort 201542705Den HaagTotaal23 tot 65 jaarEritrea</v>
      </c>
      <c r="B230" s="159" t="s">
        <v>16</v>
      </c>
      <c r="C230" s="166">
        <v>42705</v>
      </c>
      <c r="D230" s="159" t="s">
        <v>7</v>
      </c>
      <c r="E230" s="159" t="s">
        <v>8</v>
      </c>
      <c r="F230" s="159" t="s">
        <v>54</v>
      </c>
      <c r="G230" s="159" t="s">
        <v>24</v>
      </c>
      <c r="H230" s="184">
        <v>15800</v>
      </c>
      <c r="I230" s="26"/>
    </row>
    <row r="231" spans="1:9" x14ac:dyDescent="0.25">
      <c r="A231" s="65" t="str">
        <f t="shared" si="3"/>
        <v>Cohort 201542705Den HaagTotaal23 tot 65 jaarOverig</v>
      </c>
      <c r="B231" s="159" t="s">
        <v>16</v>
      </c>
      <c r="C231" s="166">
        <v>42705</v>
      </c>
      <c r="D231" s="159" t="s">
        <v>7</v>
      </c>
      <c r="E231" s="159" t="s">
        <v>8</v>
      </c>
      <c r="F231" s="159" t="s">
        <v>54</v>
      </c>
      <c r="G231" s="159" t="s">
        <v>25</v>
      </c>
      <c r="H231" s="184" t="s">
        <v>0</v>
      </c>
      <c r="I231" s="26"/>
    </row>
    <row r="232" spans="1:9" x14ac:dyDescent="0.25">
      <c r="A232" s="65" t="str">
        <f t="shared" si="3"/>
        <v>Cohort 201542705Den HaagManTotaalTotaal</v>
      </c>
      <c r="B232" s="159" t="s">
        <v>16</v>
      </c>
      <c r="C232" s="166">
        <v>42705</v>
      </c>
      <c r="D232" s="159" t="s">
        <v>7</v>
      </c>
      <c r="E232" s="159" t="s">
        <v>28</v>
      </c>
      <c r="F232" s="159" t="s">
        <v>8</v>
      </c>
      <c r="G232" s="159" t="s">
        <v>8</v>
      </c>
      <c r="H232" s="184">
        <v>15600</v>
      </c>
      <c r="I232" s="26"/>
    </row>
    <row r="233" spans="1:9" x14ac:dyDescent="0.25">
      <c r="A233" s="65" t="str">
        <f t="shared" si="3"/>
        <v>Cohort 201542705Den HaagManTotaalSyrië</v>
      </c>
      <c r="B233" s="159" t="s">
        <v>16</v>
      </c>
      <c r="C233" s="166">
        <v>42705</v>
      </c>
      <c r="D233" s="159" t="s">
        <v>7</v>
      </c>
      <c r="E233" s="159" t="s">
        <v>28</v>
      </c>
      <c r="F233" s="159" t="s">
        <v>8</v>
      </c>
      <c r="G233" s="159" t="s">
        <v>23</v>
      </c>
      <c r="H233" s="184">
        <v>15400</v>
      </c>
      <c r="I233" s="26"/>
    </row>
    <row r="234" spans="1:9" x14ac:dyDescent="0.25">
      <c r="A234" s="65" t="str">
        <f t="shared" si="3"/>
        <v>Cohort 201542705Den HaagManTotaalEritrea</v>
      </c>
      <c r="B234" s="159" t="s">
        <v>16</v>
      </c>
      <c r="C234" s="166">
        <v>42705</v>
      </c>
      <c r="D234" s="159" t="s">
        <v>7</v>
      </c>
      <c r="E234" s="159" t="s">
        <v>28</v>
      </c>
      <c r="F234" s="159" t="s">
        <v>8</v>
      </c>
      <c r="G234" s="159" t="s">
        <v>24</v>
      </c>
      <c r="H234" s="184">
        <v>15800</v>
      </c>
      <c r="I234" s="26"/>
    </row>
    <row r="235" spans="1:9" x14ac:dyDescent="0.25">
      <c r="A235" s="65" t="str">
        <f t="shared" si="3"/>
        <v>Cohort 201542705Den HaagManTotaalOverig</v>
      </c>
      <c r="B235" s="159" t="s">
        <v>16</v>
      </c>
      <c r="C235" s="166">
        <v>42705</v>
      </c>
      <c r="D235" s="159" t="s">
        <v>7</v>
      </c>
      <c r="E235" s="159" t="s">
        <v>28</v>
      </c>
      <c r="F235" s="159" t="s">
        <v>8</v>
      </c>
      <c r="G235" s="159" t="s">
        <v>25</v>
      </c>
      <c r="H235" s="184" t="s">
        <v>0</v>
      </c>
      <c r="I235" s="26"/>
    </row>
    <row r="236" spans="1:9" x14ac:dyDescent="0.25">
      <c r="A236" s="65" t="str">
        <f t="shared" si="3"/>
        <v>Cohort 201542705Den HaagMan18 tot 23 jaarTotaal</v>
      </c>
      <c r="B236" s="159" t="s">
        <v>16</v>
      </c>
      <c r="C236" s="166">
        <v>42705</v>
      </c>
      <c r="D236" s="159" t="s">
        <v>7</v>
      </c>
      <c r="E236" s="159" t="s">
        <v>28</v>
      </c>
      <c r="F236" s="159" t="s">
        <v>53</v>
      </c>
      <c r="G236" s="159" t="s">
        <v>8</v>
      </c>
      <c r="H236" s="184" t="s">
        <v>0</v>
      </c>
      <c r="I236" s="26"/>
    </row>
    <row r="237" spans="1:9" x14ac:dyDescent="0.25">
      <c r="A237" s="65" t="str">
        <f t="shared" si="3"/>
        <v>Cohort 201542705Den HaagMan18 tot 23 jaarSyrië</v>
      </c>
      <c r="B237" s="159" t="s">
        <v>16</v>
      </c>
      <c r="C237" s="166">
        <v>42705</v>
      </c>
      <c r="D237" s="159" t="s">
        <v>7</v>
      </c>
      <c r="E237" s="159" t="s">
        <v>28</v>
      </c>
      <c r="F237" s="159" t="s">
        <v>53</v>
      </c>
      <c r="G237" s="159" t="s">
        <v>23</v>
      </c>
      <c r="H237" s="184" t="s">
        <v>0</v>
      </c>
      <c r="I237" s="26"/>
    </row>
    <row r="238" spans="1:9" x14ac:dyDescent="0.25">
      <c r="A238" s="65" t="str">
        <f t="shared" si="3"/>
        <v>Cohort 201542705Den HaagMan18 tot 23 jaarEritrea</v>
      </c>
      <c r="B238" s="159" t="s">
        <v>16</v>
      </c>
      <c r="C238" s="166">
        <v>42705</v>
      </c>
      <c r="D238" s="159" t="s">
        <v>7</v>
      </c>
      <c r="E238" s="159" t="s">
        <v>28</v>
      </c>
      <c r="F238" s="159" t="s">
        <v>53</v>
      </c>
      <c r="G238" s="159" t="s">
        <v>24</v>
      </c>
      <c r="H238" s="184" t="s">
        <v>0</v>
      </c>
      <c r="I238" s="26"/>
    </row>
    <row r="239" spans="1:9" x14ac:dyDescent="0.25">
      <c r="A239" s="65" t="str">
        <f t="shared" si="3"/>
        <v>Cohort 201542705Den HaagMan18 tot 23 jaarOverig</v>
      </c>
      <c r="B239" s="159" t="s">
        <v>16</v>
      </c>
      <c r="C239" s="166">
        <v>42705</v>
      </c>
      <c r="D239" s="159" t="s">
        <v>7</v>
      </c>
      <c r="E239" s="159" t="s">
        <v>28</v>
      </c>
      <c r="F239" s="159" t="s">
        <v>53</v>
      </c>
      <c r="G239" s="159" t="s">
        <v>25</v>
      </c>
      <c r="H239" s="184" t="s">
        <v>0</v>
      </c>
      <c r="I239" s="26"/>
    </row>
    <row r="240" spans="1:9" x14ac:dyDescent="0.25">
      <c r="A240" s="65" t="str">
        <f t="shared" si="3"/>
        <v>Cohort 201542705Den HaagMan23 tot 65 jaarTotaal</v>
      </c>
      <c r="B240" s="159" t="s">
        <v>16</v>
      </c>
      <c r="C240" s="166">
        <v>42705</v>
      </c>
      <c r="D240" s="159" t="s">
        <v>7</v>
      </c>
      <c r="E240" s="159" t="s">
        <v>28</v>
      </c>
      <c r="F240" s="159" t="s">
        <v>54</v>
      </c>
      <c r="G240" s="159" t="s">
        <v>8</v>
      </c>
      <c r="H240" s="184">
        <v>15600</v>
      </c>
      <c r="I240" s="26"/>
    </row>
    <row r="241" spans="1:9" x14ac:dyDescent="0.25">
      <c r="A241" s="65" t="str">
        <f t="shared" si="3"/>
        <v>Cohort 201542705Den HaagMan23 tot 65 jaarSyrië</v>
      </c>
      <c r="B241" s="159" t="s">
        <v>16</v>
      </c>
      <c r="C241" s="166">
        <v>42705</v>
      </c>
      <c r="D241" s="159" t="s">
        <v>7</v>
      </c>
      <c r="E241" s="159" t="s">
        <v>28</v>
      </c>
      <c r="F241" s="159" t="s">
        <v>54</v>
      </c>
      <c r="G241" s="159" t="s">
        <v>23</v>
      </c>
      <c r="H241" s="184">
        <v>15500</v>
      </c>
      <c r="I241" s="26"/>
    </row>
    <row r="242" spans="1:9" x14ac:dyDescent="0.25">
      <c r="A242" s="65" t="str">
        <f t="shared" si="3"/>
        <v>Cohort 201542705Den HaagMan23 tot 65 jaarEritrea</v>
      </c>
      <c r="B242" s="159" t="s">
        <v>16</v>
      </c>
      <c r="C242" s="166">
        <v>42705</v>
      </c>
      <c r="D242" s="159" t="s">
        <v>7</v>
      </c>
      <c r="E242" s="159" t="s">
        <v>28</v>
      </c>
      <c r="F242" s="159" t="s">
        <v>54</v>
      </c>
      <c r="G242" s="159" t="s">
        <v>24</v>
      </c>
      <c r="H242" s="184">
        <v>15800</v>
      </c>
      <c r="I242" s="26"/>
    </row>
    <row r="243" spans="1:9" x14ac:dyDescent="0.25">
      <c r="A243" s="65" t="str">
        <f t="shared" si="3"/>
        <v>Cohort 201542705Den HaagMan23 tot 65 jaarOverig</v>
      </c>
      <c r="B243" s="159" t="s">
        <v>16</v>
      </c>
      <c r="C243" s="166">
        <v>42705</v>
      </c>
      <c r="D243" s="159" t="s">
        <v>7</v>
      </c>
      <c r="E243" s="159" t="s">
        <v>28</v>
      </c>
      <c r="F243" s="159" t="s">
        <v>54</v>
      </c>
      <c r="G243" s="159" t="s">
        <v>25</v>
      </c>
      <c r="H243" s="184" t="s">
        <v>0</v>
      </c>
      <c r="I243" s="26"/>
    </row>
    <row r="244" spans="1:9" x14ac:dyDescent="0.25">
      <c r="A244" s="65" t="str">
        <f t="shared" si="3"/>
        <v>Cohort 201542705Den HaagVrouwTotaalTotaal</v>
      </c>
      <c r="B244" s="159" t="s">
        <v>16</v>
      </c>
      <c r="C244" s="166">
        <v>42705</v>
      </c>
      <c r="D244" s="159" t="s">
        <v>7</v>
      </c>
      <c r="E244" s="159" t="s">
        <v>29</v>
      </c>
      <c r="F244" s="159" t="s">
        <v>8</v>
      </c>
      <c r="G244" s="159" t="s">
        <v>8</v>
      </c>
      <c r="H244" s="184">
        <v>13600</v>
      </c>
      <c r="I244" s="26"/>
    </row>
    <row r="245" spans="1:9" x14ac:dyDescent="0.25">
      <c r="A245" s="65" t="str">
        <f t="shared" si="3"/>
        <v>Cohort 201542705Den HaagVrouwTotaalSyrië</v>
      </c>
      <c r="B245" s="159" t="s">
        <v>16</v>
      </c>
      <c r="C245" s="166">
        <v>42705</v>
      </c>
      <c r="D245" s="159" t="s">
        <v>7</v>
      </c>
      <c r="E245" s="159" t="s">
        <v>29</v>
      </c>
      <c r="F245" s="159" t="s">
        <v>8</v>
      </c>
      <c r="G245" s="159" t="s">
        <v>23</v>
      </c>
      <c r="H245" s="184" t="s">
        <v>0</v>
      </c>
      <c r="I245" s="26"/>
    </row>
    <row r="246" spans="1:9" x14ac:dyDescent="0.25">
      <c r="A246" s="65" t="str">
        <f t="shared" si="3"/>
        <v>Cohort 201542705Den HaagVrouwTotaalEritrea</v>
      </c>
      <c r="B246" s="159" t="s">
        <v>16</v>
      </c>
      <c r="C246" s="166">
        <v>42705</v>
      </c>
      <c r="D246" s="159" t="s">
        <v>7</v>
      </c>
      <c r="E246" s="159" t="s">
        <v>29</v>
      </c>
      <c r="F246" s="159" t="s">
        <v>8</v>
      </c>
      <c r="G246" s="159" t="s">
        <v>24</v>
      </c>
      <c r="H246" s="184" t="s">
        <v>0</v>
      </c>
      <c r="I246" s="26"/>
    </row>
    <row r="247" spans="1:9" x14ac:dyDescent="0.25">
      <c r="A247" s="65" t="str">
        <f t="shared" si="3"/>
        <v>Cohort 201542705Den HaagVrouwTotaalOverig</v>
      </c>
      <c r="B247" s="159" t="s">
        <v>16</v>
      </c>
      <c r="C247" s="166">
        <v>42705</v>
      </c>
      <c r="D247" s="159" t="s">
        <v>7</v>
      </c>
      <c r="E247" s="159" t="s">
        <v>29</v>
      </c>
      <c r="F247" s="159" t="s">
        <v>8</v>
      </c>
      <c r="G247" s="159" t="s">
        <v>25</v>
      </c>
      <c r="H247" s="184" t="s">
        <v>0</v>
      </c>
      <c r="I247" s="26"/>
    </row>
    <row r="248" spans="1:9" x14ac:dyDescent="0.25">
      <c r="A248" s="65" t="str">
        <f t="shared" si="3"/>
        <v>Cohort 201542705Den HaagVrouw18 tot 23 jaarTotaal</v>
      </c>
      <c r="B248" s="159" t="s">
        <v>16</v>
      </c>
      <c r="C248" s="166">
        <v>42705</v>
      </c>
      <c r="D248" s="159" t="s">
        <v>7</v>
      </c>
      <c r="E248" s="159" t="s">
        <v>29</v>
      </c>
      <c r="F248" s="159" t="s">
        <v>53</v>
      </c>
      <c r="G248" s="159" t="s">
        <v>8</v>
      </c>
      <c r="H248" s="184" t="s">
        <v>0</v>
      </c>
      <c r="I248" s="26"/>
    </row>
    <row r="249" spans="1:9" x14ac:dyDescent="0.25">
      <c r="A249" s="65" t="str">
        <f t="shared" si="3"/>
        <v>Cohort 201542705Den HaagVrouw18 tot 23 jaarSyrië</v>
      </c>
      <c r="B249" s="159" t="s">
        <v>16</v>
      </c>
      <c r="C249" s="166">
        <v>42705</v>
      </c>
      <c r="D249" s="159" t="s">
        <v>7</v>
      </c>
      <c r="E249" s="159" t="s">
        <v>29</v>
      </c>
      <c r="F249" s="159" t="s">
        <v>53</v>
      </c>
      <c r="G249" s="159" t="s">
        <v>23</v>
      </c>
      <c r="H249" s="184" t="s">
        <v>0</v>
      </c>
      <c r="I249" s="26"/>
    </row>
    <row r="250" spans="1:9" x14ac:dyDescent="0.25">
      <c r="A250" s="65" t="str">
        <f t="shared" si="3"/>
        <v>Cohort 201542705Den HaagVrouw18 tot 23 jaarEritrea</v>
      </c>
      <c r="B250" s="159" t="s">
        <v>16</v>
      </c>
      <c r="C250" s="166">
        <v>42705</v>
      </c>
      <c r="D250" s="159" t="s">
        <v>7</v>
      </c>
      <c r="E250" s="159" t="s">
        <v>29</v>
      </c>
      <c r="F250" s="159" t="s">
        <v>53</v>
      </c>
      <c r="G250" s="159" t="s">
        <v>24</v>
      </c>
      <c r="H250" s="184" t="s">
        <v>0</v>
      </c>
      <c r="I250" s="26"/>
    </row>
    <row r="251" spans="1:9" x14ac:dyDescent="0.25">
      <c r="A251" s="65" t="str">
        <f t="shared" si="3"/>
        <v>Cohort 201542705Den HaagVrouw18 tot 23 jaarOverig</v>
      </c>
      <c r="B251" s="159" t="s">
        <v>16</v>
      </c>
      <c r="C251" s="166">
        <v>42705</v>
      </c>
      <c r="D251" s="159" t="s">
        <v>7</v>
      </c>
      <c r="E251" s="159" t="s">
        <v>29</v>
      </c>
      <c r="F251" s="159" t="s">
        <v>53</v>
      </c>
      <c r="G251" s="159" t="s">
        <v>25</v>
      </c>
      <c r="H251" s="184" t="s">
        <v>0</v>
      </c>
      <c r="I251" s="26"/>
    </row>
    <row r="252" spans="1:9" x14ac:dyDescent="0.25">
      <c r="A252" s="65" t="str">
        <f t="shared" si="3"/>
        <v>Cohort 201542705Den HaagVrouw23 tot 65 jaarTotaal</v>
      </c>
      <c r="B252" s="159" t="s">
        <v>16</v>
      </c>
      <c r="C252" s="166">
        <v>42705</v>
      </c>
      <c r="D252" s="159" t="s">
        <v>7</v>
      </c>
      <c r="E252" s="159" t="s">
        <v>29</v>
      </c>
      <c r="F252" s="159" t="s">
        <v>54</v>
      </c>
      <c r="G252" s="159" t="s">
        <v>8</v>
      </c>
      <c r="H252" s="184">
        <v>13300</v>
      </c>
      <c r="I252" s="26"/>
    </row>
    <row r="253" spans="1:9" x14ac:dyDescent="0.25">
      <c r="A253" s="65" t="str">
        <f t="shared" si="3"/>
        <v>Cohort 201542705Den HaagVrouw23 tot 65 jaarSyrië</v>
      </c>
      <c r="B253" s="159" t="s">
        <v>16</v>
      </c>
      <c r="C253" s="166">
        <v>42705</v>
      </c>
      <c r="D253" s="159" t="s">
        <v>7</v>
      </c>
      <c r="E253" s="159" t="s">
        <v>29</v>
      </c>
      <c r="F253" s="159" t="s">
        <v>54</v>
      </c>
      <c r="G253" s="159" t="s">
        <v>23</v>
      </c>
      <c r="H253" s="184" t="s">
        <v>0</v>
      </c>
      <c r="I253" s="26"/>
    </row>
    <row r="254" spans="1:9" x14ac:dyDescent="0.25">
      <c r="A254" s="65" t="str">
        <f t="shared" si="3"/>
        <v>Cohort 201542705Den HaagVrouw23 tot 65 jaarEritrea</v>
      </c>
      <c r="B254" s="159" t="s">
        <v>16</v>
      </c>
      <c r="C254" s="166">
        <v>42705</v>
      </c>
      <c r="D254" s="159" t="s">
        <v>7</v>
      </c>
      <c r="E254" s="159" t="s">
        <v>29</v>
      </c>
      <c r="F254" s="159" t="s">
        <v>54</v>
      </c>
      <c r="G254" s="159" t="s">
        <v>24</v>
      </c>
      <c r="H254" s="184" t="s">
        <v>0</v>
      </c>
      <c r="I254" s="26"/>
    </row>
    <row r="255" spans="1:9" x14ac:dyDescent="0.25">
      <c r="A255" s="65" t="str">
        <f t="shared" si="3"/>
        <v>Cohort 201542705Den HaagVrouw23 tot 65 jaarOverig</v>
      </c>
      <c r="B255" s="159" t="s">
        <v>16</v>
      </c>
      <c r="C255" s="166">
        <v>42705</v>
      </c>
      <c r="D255" s="159" t="s">
        <v>7</v>
      </c>
      <c r="E255" s="159" t="s">
        <v>29</v>
      </c>
      <c r="F255" s="159" t="s">
        <v>54</v>
      </c>
      <c r="G255" s="159" t="s">
        <v>25</v>
      </c>
      <c r="H255" s="184" t="s">
        <v>0</v>
      </c>
      <c r="I255" s="26"/>
    </row>
    <row r="256" spans="1:9" x14ac:dyDescent="0.25">
      <c r="A256" s="65" t="str">
        <f t="shared" si="3"/>
        <v>Cohort 201542705G4 (exclusief Den Haag)TotaalTotaalTotaal</v>
      </c>
      <c r="B256" s="159" t="s">
        <v>16</v>
      </c>
      <c r="C256" s="166">
        <v>42705</v>
      </c>
      <c r="D256" s="159" t="s">
        <v>15</v>
      </c>
      <c r="E256" s="159" t="s">
        <v>8</v>
      </c>
      <c r="F256" s="159" t="s">
        <v>8</v>
      </c>
      <c r="G256" s="159" t="s">
        <v>8</v>
      </c>
      <c r="H256" s="184">
        <v>14400</v>
      </c>
      <c r="I256" s="26"/>
    </row>
    <row r="257" spans="1:9" x14ac:dyDescent="0.25">
      <c r="A257" s="65" t="str">
        <f t="shared" si="3"/>
        <v>Cohort 201542705G4 (exclusief Den Haag)TotaalTotaalSyrië</v>
      </c>
      <c r="B257" s="159" t="s">
        <v>16</v>
      </c>
      <c r="C257" s="166">
        <v>42705</v>
      </c>
      <c r="D257" s="159" t="s">
        <v>15</v>
      </c>
      <c r="E257" s="159" t="s">
        <v>8</v>
      </c>
      <c r="F257" s="159" t="s">
        <v>8</v>
      </c>
      <c r="G257" s="159" t="s">
        <v>23</v>
      </c>
      <c r="H257" s="184">
        <v>10300</v>
      </c>
      <c r="I257" s="26"/>
    </row>
    <row r="258" spans="1:9" x14ac:dyDescent="0.25">
      <c r="A258" s="65" t="str">
        <f t="shared" si="3"/>
        <v>Cohort 201542705G4 (exclusief Den Haag)TotaalTotaalEritrea</v>
      </c>
      <c r="B258" s="159" t="s">
        <v>16</v>
      </c>
      <c r="C258" s="166">
        <v>42705</v>
      </c>
      <c r="D258" s="159" t="s">
        <v>15</v>
      </c>
      <c r="E258" s="159" t="s">
        <v>8</v>
      </c>
      <c r="F258" s="159" t="s">
        <v>8</v>
      </c>
      <c r="G258" s="159" t="s">
        <v>24</v>
      </c>
      <c r="H258" s="184">
        <v>15700</v>
      </c>
      <c r="I258" s="26"/>
    </row>
    <row r="259" spans="1:9" x14ac:dyDescent="0.25">
      <c r="A259" s="65" t="str">
        <f t="shared" si="3"/>
        <v>Cohort 201542705G4 (exclusief Den Haag)TotaalTotaalOverig</v>
      </c>
      <c r="B259" s="159" t="s">
        <v>16</v>
      </c>
      <c r="C259" s="166">
        <v>42705</v>
      </c>
      <c r="D259" s="159" t="s">
        <v>15</v>
      </c>
      <c r="E259" s="159" t="s">
        <v>8</v>
      </c>
      <c r="F259" s="159" t="s">
        <v>8</v>
      </c>
      <c r="G259" s="159" t="s">
        <v>25</v>
      </c>
      <c r="H259" s="184">
        <v>15400</v>
      </c>
      <c r="I259" s="26"/>
    </row>
    <row r="260" spans="1:9" x14ac:dyDescent="0.25">
      <c r="A260" s="65" t="str">
        <f t="shared" si="3"/>
        <v>Cohort 201542705G4 (exclusief Den Haag)Totaal18 tot 23 jaarTotaal</v>
      </c>
      <c r="B260" s="159" t="s">
        <v>16</v>
      </c>
      <c r="C260" s="166">
        <v>42705</v>
      </c>
      <c r="D260" s="159" t="s">
        <v>15</v>
      </c>
      <c r="E260" s="159" t="s">
        <v>8</v>
      </c>
      <c r="F260" s="159" t="s">
        <v>53</v>
      </c>
      <c r="G260" s="159" t="s">
        <v>8</v>
      </c>
      <c r="H260" s="184">
        <v>9700</v>
      </c>
      <c r="I260" s="26"/>
    </row>
    <row r="261" spans="1:9" x14ac:dyDescent="0.25">
      <c r="A261" s="65" t="str">
        <f t="shared" ref="A261:A324" si="4">B261&amp;C261&amp;D261&amp;E261&amp;F261&amp;G261</f>
        <v>Cohort 201542705G4 (exclusief Den Haag)Totaal18 tot 23 jaarSyrië</v>
      </c>
      <c r="B261" s="159" t="s">
        <v>16</v>
      </c>
      <c r="C261" s="166">
        <v>42705</v>
      </c>
      <c r="D261" s="159" t="s">
        <v>15</v>
      </c>
      <c r="E261" s="159" t="s">
        <v>8</v>
      </c>
      <c r="F261" s="159" t="s">
        <v>53</v>
      </c>
      <c r="G261" s="159" t="s">
        <v>23</v>
      </c>
      <c r="H261" s="184" t="s">
        <v>0</v>
      </c>
      <c r="I261" s="26"/>
    </row>
    <row r="262" spans="1:9" x14ac:dyDescent="0.25">
      <c r="A262" s="65" t="str">
        <f t="shared" si="4"/>
        <v>Cohort 201542705G4 (exclusief Den Haag)Totaal18 tot 23 jaarEritrea</v>
      </c>
      <c r="B262" s="159" t="s">
        <v>16</v>
      </c>
      <c r="C262" s="166">
        <v>42705</v>
      </c>
      <c r="D262" s="159" t="s">
        <v>15</v>
      </c>
      <c r="E262" s="159" t="s">
        <v>8</v>
      </c>
      <c r="F262" s="159" t="s">
        <v>53</v>
      </c>
      <c r="G262" s="159" t="s">
        <v>24</v>
      </c>
      <c r="H262" s="184" t="s">
        <v>0</v>
      </c>
      <c r="I262" s="26"/>
    </row>
    <row r="263" spans="1:9" x14ac:dyDescent="0.25">
      <c r="A263" s="65" t="str">
        <f t="shared" si="4"/>
        <v>Cohort 201542705G4 (exclusief Den Haag)Totaal18 tot 23 jaarOverig</v>
      </c>
      <c r="B263" s="159" t="s">
        <v>16</v>
      </c>
      <c r="C263" s="166">
        <v>42705</v>
      </c>
      <c r="D263" s="159" t="s">
        <v>15</v>
      </c>
      <c r="E263" s="159" t="s">
        <v>8</v>
      </c>
      <c r="F263" s="159" t="s">
        <v>53</v>
      </c>
      <c r="G263" s="159" t="s">
        <v>25</v>
      </c>
      <c r="H263" s="184" t="s">
        <v>0</v>
      </c>
      <c r="I263" s="26"/>
    </row>
    <row r="264" spans="1:9" x14ac:dyDescent="0.25">
      <c r="A264" s="65" t="str">
        <f t="shared" si="4"/>
        <v>Cohort 201542705G4 (exclusief Den Haag)Totaal23 tot 65 jaarTotaal</v>
      </c>
      <c r="B264" s="159" t="s">
        <v>16</v>
      </c>
      <c r="C264" s="166">
        <v>42705</v>
      </c>
      <c r="D264" s="159" t="s">
        <v>15</v>
      </c>
      <c r="E264" s="159" t="s">
        <v>8</v>
      </c>
      <c r="F264" s="159" t="s">
        <v>54</v>
      </c>
      <c r="G264" s="159" t="s">
        <v>8</v>
      </c>
      <c r="H264" s="184">
        <v>15300</v>
      </c>
      <c r="I264" s="26"/>
    </row>
    <row r="265" spans="1:9" x14ac:dyDescent="0.25">
      <c r="A265" s="65" t="str">
        <f t="shared" si="4"/>
        <v>Cohort 201542705G4 (exclusief Den Haag)Totaal23 tot 65 jaarSyrië</v>
      </c>
      <c r="B265" s="159" t="s">
        <v>16</v>
      </c>
      <c r="C265" s="166">
        <v>42705</v>
      </c>
      <c r="D265" s="159" t="s">
        <v>15</v>
      </c>
      <c r="E265" s="159" t="s">
        <v>8</v>
      </c>
      <c r="F265" s="159" t="s">
        <v>54</v>
      </c>
      <c r="G265" s="159" t="s">
        <v>23</v>
      </c>
      <c r="H265" s="184">
        <v>10400</v>
      </c>
      <c r="I265" s="26"/>
    </row>
    <row r="266" spans="1:9" x14ac:dyDescent="0.25">
      <c r="A266" s="65" t="str">
        <f t="shared" si="4"/>
        <v>Cohort 201542705G4 (exclusief Den Haag)Totaal23 tot 65 jaarEritrea</v>
      </c>
      <c r="B266" s="159" t="s">
        <v>16</v>
      </c>
      <c r="C266" s="166">
        <v>42705</v>
      </c>
      <c r="D266" s="159" t="s">
        <v>15</v>
      </c>
      <c r="E266" s="159" t="s">
        <v>8</v>
      </c>
      <c r="F266" s="159" t="s">
        <v>54</v>
      </c>
      <c r="G266" s="159" t="s">
        <v>24</v>
      </c>
      <c r="H266" s="184">
        <v>15800</v>
      </c>
      <c r="I266" s="26"/>
    </row>
    <row r="267" spans="1:9" x14ac:dyDescent="0.25">
      <c r="A267" s="65" t="str">
        <f t="shared" si="4"/>
        <v>Cohort 201542705G4 (exclusief Den Haag)Totaal23 tot 65 jaarOverig</v>
      </c>
      <c r="B267" s="159" t="s">
        <v>16</v>
      </c>
      <c r="C267" s="166">
        <v>42705</v>
      </c>
      <c r="D267" s="159" t="s">
        <v>15</v>
      </c>
      <c r="E267" s="159" t="s">
        <v>8</v>
      </c>
      <c r="F267" s="159" t="s">
        <v>54</v>
      </c>
      <c r="G267" s="159" t="s">
        <v>25</v>
      </c>
      <c r="H267" s="184">
        <v>15500</v>
      </c>
      <c r="I267" s="26"/>
    </row>
    <row r="268" spans="1:9" x14ac:dyDescent="0.25">
      <c r="A268" s="65" t="str">
        <f t="shared" si="4"/>
        <v>Cohort 201542705G4 (exclusief Den Haag)ManTotaalTotaal</v>
      </c>
      <c r="B268" s="159" t="s">
        <v>16</v>
      </c>
      <c r="C268" s="166">
        <v>42705</v>
      </c>
      <c r="D268" s="159" t="s">
        <v>15</v>
      </c>
      <c r="E268" s="159" t="s">
        <v>28</v>
      </c>
      <c r="F268" s="159" t="s">
        <v>8</v>
      </c>
      <c r="G268" s="159" t="s">
        <v>8</v>
      </c>
      <c r="H268" s="184">
        <v>15500</v>
      </c>
      <c r="I268" s="26"/>
    </row>
    <row r="269" spans="1:9" x14ac:dyDescent="0.25">
      <c r="A269" s="65" t="str">
        <f t="shared" si="4"/>
        <v>Cohort 201542705G4 (exclusief Den Haag)ManTotaalSyrië</v>
      </c>
      <c r="B269" s="159" t="s">
        <v>16</v>
      </c>
      <c r="C269" s="166">
        <v>42705</v>
      </c>
      <c r="D269" s="159" t="s">
        <v>15</v>
      </c>
      <c r="E269" s="159" t="s">
        <v>28</v>
      </c>
      <c r="F269" s="159" t="s">
        <v>8</v>
      </c>
      <c r="G269" s="159" t="s">
        <v>23</v>
      </c>
      <c r="H269" s="184">
        <v>14800</v>
      </c>
      <c r="I269" s="26"/>
    </row>
    <row r="270" spans="1:9" x14ac:dyDescent="0.25">
      <c r="A270" s="65" t="str">
        <f t="shared" si="4"/>
        <v>Cohort 201542705G4 (exclusief Den Haag)ManTotaalEritrea</v>
      </c>
      <c r="B270" s="159" t="s">
        <v>16</v>
      </c>
      <c r="C270" s="166">
        <v>42705</v>
      </c>
      <c r="D270" s="159" t="s">
        <v>15</v>
      </c>
      <c r="E270" s="159" t="s">
        <v>28</v>
      </c>
      <c r="F270" s="159" t="s">
        <v>8</v>
      </c>
      <c r="G270" s="159" t="s">
        <v>24</v>
      </c>
      <c r="H270" s="184">
        <v>15700</v>
      </c>
      <c r="I270" s="26"/>
    </row>
    <row r="271" spans="1:9" x14ac:dyDescent="0.25">
      <c r="A271" s="65" t="str">
        <f t="shared" si="4"/>
        <v>Cohort 201542705G4 (exclusief Den Haag)ManTotaalOverig</v>
      </c>
      <c r="B271" s="159" t="s">
        <v>16</v>
      </c>
      <c r="C271" s="166">
        <v>42705</v>
      </c>
      <c r="D271" s="159" t="s">
        <v>15</v>
      </c>
      <c r="E271" s="159" t="s">
        <v>28</v>
      </c>
      <c r="F271" s="159" t="s">
        <v>8</v>
      </c>
      <c r="G271" s="159" t="s">
        <v>25</v>
      </c>
      <c r="H271" s="184">
        <v>15500</v>
      </c>
      <c r="I271" s="26"/>
    </row>
    <row r="272" spans="1:9" x14ac:dyDescent="0.25">
      <c r="A272" s="65" t="str">
        <f t="shared" si="4"/>
        <v>Cohort 201542705G4 (exclusief Den Haag)Man18 tot 23 jaarTotaal</v>
      </c>
      <c r="B272" s="159" t="s">
        <v>16</v>
      </c>
      <c r="C272" s="166">
        <v>42705</v>
      </c>
      <c r="D272" s="159" t="s">
        <v>15</v>
      </c>
      <c r="E272" s="159" t="s">
        <v>28</v>
      </c>
      <c r="F272" s="159" t="s">
        <v>53</v>
      </c>
      <c r="G272" s="159" t="s">
        <v>8</v>
      </c>
      <c r="H272" s="184">
        <v>10600</v>
      </c>
      <c r="I272" s="26"/>
    </row>
    <row r="273" spans="1:9" x14ac:dyDescent="0.25">
      <c r="A273" s="65" t="str">
        <f t="shared" si="4"/>
        <v>Cohort 201542705G4 (exclusief Den Haag)Man18 tot 23 jaarSyrië</v>
      </c>
      <c r="B273" s="159" t="s">
        <v>16</v>
      </c>
      <c r="C273" s="166">
        <v>42705</v>
      </c>
      <c r="D273" s="159" t="s">
        <v>15</v>
      </c>
      <c r="E273" s="159" t="s">
        <v>28</v>
      </c>
      <c r="F273" s="159" t="s">
        <v>53</v>
      </c>
      <c r="G273" s="159" t="s">
        <v>23</v>
      </c>
      <c r="H273" s="184" t="s">
        <v>0</v>
      </c>
      <c r="I273" s="26"/>
    </row>
    <row r="274" spans="1:9" x14ac:dyDescent="0.25">
      <c r="A274" s="65" t="str">
        <f t="shared" si="4"/>
        <v>Cohort 201542705G4 (exclusief Den Haag)Man18 tot 23 jaarEritrea</v>
      </c>
      <c r="B274" s="159" t="s">
        <v>16</v>
      </c>
      <c r="C274" s="166">
        <v>42705</v>
      </c>
      <c r="D274" s="159" t="s">
        <v>15</v>
      </c>
      <c r="E274" s="159" t="s">
        <v>28</v>
      </c>
      <c r="F274" s="159" t="s">
        <v>53</v>
      </c>
      <c r="G274" s="159" t="s">
        <v>24</v>
      </c>
      <c r="H274" s="184" t="s">
        <v>0</v>
      </c>
      <c r="I274" s="26"/>
    </row>
    <row r="275" spans="1:9" x14ac:dyDescent="0.25">
      <c r="A275" s="65" t="str">
        <f t="shared" si="4"/>
        <v>Cohort 201542705G4 (exclusief Den Haag)Man18 tot 23 jaarOverig</v>
      </c>
      <c r="B275" s="159" t="s">
        <v>16</v>
      </c>
      <c r="C275" s="166">
        <v>42705</v>
      </c>
      <c r="D275" s="159" t="s">
        <v>15</v>
      </c>
      <c r="E275" s="159" t="s">
        <v>28</v>
      </c>
      <c r="F275" s="159" t="s">
        <v>53</v>
      </c>
      <c r="G275" s="159" t="s">
        <v>25</v>
      </c>
      <c r="H275" s="184" t="s">
        <v>0</v>
      </c>
      <c r="I275" s="26"/>
    </row>
    <row r="276" spans="1:9" x14ac:dyDescent="0.25">
      <c r="A276" s="65" t="str">
        <f t="shared" si="4"/>
        <v>Cohort 201542705G4 (exclusief Den Haag)Man23 tot 65 jaarTotaal</v>
      </c>
      <c r="B276" s="159" t="s">
        <v>16</v>
      </c>
      <c r="C276" s="166">
        <v>42705</v>
      </c>
      <c r="D276" s="159" t="s">
        <v>15</v>
      </c>
      <c r="E276" s="159" t="s">
        <v>28</v>
      </c>
      <c r="F276" s="159" t="s">
        <v>54</v>
      </c>
      <c r="G276" s="159" t="s">
        <v>8</v>
      </c>
      <c r="H276" s="184">
        <v>15500</v>
      </c>
      <c r="I276" s="26"/>
    </row>
    <row r="277" spans="1:9" x14ac:dyDescent="0.25">
      <c r="A277" s="65" t="str">
        <f t="shared" si="4"/>
        <v>Cohort 201542705G4 (exclusief Den Haag)Man23 tot 65 jaarSyrië</v>
      </c>
      <c r="B277" s="159" t="s">
        <v>16</v>
      </c>
      <c r="C277" s="166">
        <v>42705</v>
      </c>
      <c r="D277" s="159" t="s">
        <v>15</v>
      </c>
      <c r="E277" s="159" t="s">
        <v>28</v>
      </c>
      <c r="F277" s="159" t="s">
        <v>54</v>
      </c>
      <c r="G277" s="159" t="s">
        <v>23</v>
      </c>
      <c r="H277" s="184">
        <v>15200</v>
      </c>
      <c r="I277" s="26"/>
    </row>
    <row r="278" spans="1:9" x14ac:dyDescent="0.25">
      <c r="A278" s="65" t="str">
        <f t="shared" si="4"/>
        <v>Cohort 201542705G4 (exclusief Den Haag)Man23 tot 65 jaarEritrea</v>
      </c>
      <c r="B278" s="159" t="s">
        <v>16</v>
      </c>
      <c r="C278" s="166">
        <v>42705</v>
      </c>
      <c r="D278" s="159" t="s">
        <v>15</v>
      </c>
      <c r="E278" s="159" t="s">
        <v>28</v>
      </c>
      <c r="F278" s="159" t="s">
        <v>54</v>
      </c>
      <c r="G278" s="159" t="s">
        <v>24</v>
      </c>
      <c r="H278" s="184">
        <v>15800</v>
      </c>
      <c r="I278" s="26"/>
    </row>
    <row r="279" spans="1:9" x14ac:dyDescent="0.25">
      <c r="A279" s="65" t="str">
        <f t="shared" si="4"/>
        <v>Cohort 201542705G4 (exclusief Den Haag)Man23 tot 65 jaarOverig</v>
      </c>
      <c r="B279" s="159" t="s">
        <v>16</v>
      </c>
      <c r="C279" s="166">
        <v>42705</v>
      </c>
      <c r="D279" s="159" t="s">
        <v>15</v>
      </c>
      <c r="E279" s="159" t="s">
        <v>28</v>
      </c>
      <c r="F279" s="159" t="s">
        <v>54</v>
      </c>
      <c r="G279" s="159" t="s">
        <v>25</v>
      </c>
      <c r="H279" s="184">
        <v>15500</v>
      </c>
      <c r="I279" s="26"/>
    </row>
    <row r="280" spans="1:9" x14ac:dyDescent="0.25">
      <c r="A280" s="65" t="str">
        <f t="shared" si="4"/>
        <v>Cohort 201542705G4 (exclusief Den Haag)VrouwTotaalTotaal</v>
      </c>
      <c r="B280" s="159" t="s">
        <v>16</v>
      </c>
      <c r="C280" s="166">
        <v>42705</v>
      </c>
      <c r="D280" s="159" t="s">
        <v>15</v>
      </c>
      <c r="E280" s="159" t="s">
        <v>29</v>
      </c>
      <c r="F280" s="159" t="s">
        <v>8</v>
      </c>
      <c r="G280" s="159" t="s">
        <v>8</v>
      </c>
      <c r="H280" s="184">
        <v>10300</v>
      </c>
      <c r="I280" s="26"/>
    </row>
    <row r="281" spans="1:9" x14ac:dyDescent="0.25">
      <c r="A281" s="65" t="str">
        <f t="shared" si="4"/>
        <v>Cohort 201542705G4 (exclusief Den Haag)VrouwTotaalSyrië</v>
      </c>
      <c r="B281" s="159" t="s">
        <v>16</v>
      </c>
      <c r="C281" s="166">
        <v>42705</v>
      </c>
      <c r="D281" s="159" t="s">
        <v>15</v>
      </c>
      <c r="E281" s="159" t="s">
        <v>29</v>
      </c>
      <c r="F281" s="159" t="s">
        <v>8</v>
      </c>
      <c r="G281" s="159" t="s">
        <v>23</v>
      </c>
      <c r="H281" s="184">
        <v>10100</v>
      </c>
      <c r="I281" s="26"/>
    </row>
    <row r="282" spans="1:9" x14ac:dyDescent="0.25">
      <c r="A282" s="65" t="str">
        <f t="shared" si="4"/>
        <v>Cohort 201542705G4 (exclusief Den Haag)VrouwTotaalEritrea</v>
      </c>
      <c r="B282" s="159" t="s">
        <v>16</v>
      </c>
      <c r="C282" s="166">
        <v>42705</v>
      </c>
      <c r="D282" s="159" t="s">
        <v>15</v>
      </c>
      <c r="E282" s="159" t="s">
        <v>29</v>
      </c>
      <c r="F282" s="159" t="s">
        <v>8</v>
      </c>
      <c r="G282" s="159" t="s">
        <v>24</v>
      </c>
      <c r="H282" s="184" t="s">
        <v>0</v>
      </c>
      <c r="I282" s="26"/>
    </row>
    <row r="283" spans="1:9" x14ac:dyDescent="0.25">
      <c r="A283" s="65" t="str">
        <f t="shared" si="4"/>
        <v>Cohort 201542705G4 (exclusief Den Haag)VrouwTotaalOverig</v>
      </c>
      <c r="B283" s="159" t="s">
        <v>16</v>
      </c>
      <c r="C283" s="166">
        <v>42705</v>
      </c>
      <c r="D283" s="159" t="s">
        <v>15</v>
      </c>
      <c r="E283" s="159" t="s">
        <v>29</v>
      </c>
      <c r="F283" s="159" t="s">
        <v>8</v>
      </c>
      <c r="G283" s="159" t="s">
        <v>25</v>
      </c>
      <c r="H283" s="184">
        <v>11400</v>
      </c>
      <c r="I283" s="26"/>
    </row>
    <row r="284" spans="1:9" x14ac:dyDescent="0.25">
      <c r="A284" s="65" t="str">
        <f t="shared" si="4"/>
        <v>Cohort 201542705G4 (exclusief Den Haag)Vrouw18 tot 23 jaarTotaal</v>
      </c>
      <c r="B284" s="159" t="s">
        <v>16</v>
      </c>
      <c r="C284" s="166">
        <v>42705</v>
      </c>
      <c r="D284" s="159" t="s">
        <v>15</v>
      </c>
      <c r="E284" s="159" t="s">
        <v>29</v>
      </c>
      <c r="F284" s="159" t="s">
        <v>53</v>
      </c>
      <c r="G284" s="159" t="s">
        <v>8</v>
      </c>
      <c r="H284" s="184" t="s">
        <v>0</v>
      </c>
      <c r="I284" s="26"/>
    </row>
    <row r="285" spans="1:9" x14ac:dyDescent="0.25">
      <c r="A285" s="65" t="str">
        <f t="shared" si="4"/>
        <v>Cohort 201542705G4 (exclusief Den Haag)Vrouw18 tot 23 jaarSyrië</v>
      </c>
      <c r="B285" s="159" t="s">
        <v>16</v>
      </c>
      <c r="C285" s="166">
        <v>42705</v>
      </c>
      <c r="D285" s="159" t="s">
        <v>15</v>
      </c>
      <c r="E285" s="159" t="s">
        <v>29</v>
      </c>
      <c r="F285" s="159" t="s">
        <v>53</v>
      </c>
      <c r="G285" s="159" t="s">
        <v>23</v>
      </c>
      <c r="H285" s="184" t="s">
        <v>0</v>
      </c>
      <c r="I285" s="26"/>
    </row>
    <row r="286" spans="1:9" x14ac:dyDescent="0.25">
      <c r="A286" s="65" t="str">
        <f t="shared" si="4"/>
        <v>Cohort 201542705G4 (exclusief Den Haag)Vrouw18 tot 23 jaarEritrea</v>
      </c>
      <c r="B286" s="159" t="s">
        <v>16</v>
      </c>
      <c r="C286" s="166">
        <v>42705</v>
      </c>
      <c r="D286" s="159" t="s">
        <v>15</v>
      </c>
      <c r="E286" s="159" t="s">
        <v>29</v>
      </c>
      <c r="F286" s="159" t="s">
        <v>53</v>
      </c>
      <c r="G286" s="159" t="s">
        <v>24</v>
      </c>
      <c r="H286" s="184" t="s">
        <v>0</v>
      </c>
      <c r="I286" s="26"/>
    </row>
    <row r="287" spans="1:9" x14ac:dyDescent="0.25">
      <c r="A287" s="65" t="str">
        <f t="shared" si="4"/>
        <v>Cohort 201542705G4 (exclusief Den Haag)Vrouw18 tot 23 jaarOverig</v>
      </c>
      <c r="B287" s="159" t="s">
        <v>16</v>
      </c>
      <c r="C287" s="166">
        <v>42705</v>
      </c>
      <c r="D287" s="159" t="s">
        <v>15</v>
      </c>
      <c r="E287" s="159" t="s">
        <v>29</v>
      </c>
      <c r="F287" s="159" t="s">
        <v>53</v>
      </c>
      <c r="G287" s="159" t="s">
        <v>25</v>
      </c>
      <c r="H287" s="184" t="s">
        <v>0</v>
      </c>
      <c r="I287" s="26"/>
    </row>
    <row r="288" spans="1:9" x14ac:dyDescent="0.25">
      <c r="A288" s="65" t="str">
        <f t="shared" si="4"/>
        <v>Cohort 201542705G4 (exclusief Den Haag)Vrouw23 tot 65 jaarTotaal</v>
      </c>
      <c r="B288" s="159" t="s">
        <v>16</v>
      </c>
      <c r="C288" s="166">
        <v>42705</v>
      </c>
      <c r="D288" s="159" t="s">
        <v>15</v>
      </c>
      <c r="E288" s="159" t="s">
        <v>29</v>
      </c>
      <c r="F288" s="159" t="s">
        <v>54</v>
      </c>
      <c r="G288" s="159" t="s">
        <v>8</v>
      </c>
      <c r="H288" s="184">
        <v>10300</v>
      </c>
      <c r="I288" s="26"/>
    </row>
    <row r="289" spans="1:9" x14ac:dyDescent="0.25">
      <c r="A289" s="65" t="str">
        <f t="shared" si="4"/>
        <v>Cohort 201542705G4 (exclusief Den Haag)Vrouw23 tot 65 jaarSyrië</v>
      </c>
      <c r="B289" s="159" t="s">
        <v>16</v>
      </c>
      <c r="C289" s="166">
        <v>42705</v>
      </c>
      <c r="D289" s="159" t="s">
        <v>15</v>
      </c>
      <c r="E289" s="159" t="s">
        <v>29</v>
      </c>
      <c r="F289" s="159" t="s">
        <v>54</v>
      </c>
      <c r="G289" s="159" t="s">
        <v>23</v>
      </c>
      <c r="H289" s="184">
        <v>10100</v>
      </c>
      <c r="I289" s="26"/>
    </row>
    <row r="290" spans="1:9" x14ac:dyDescent="0.25">
      <c r="A290" s="65" t="str">
        <f t="shared" si="4"/>
        <v>Cohort 201542705G4 (exclusief Den Haag)Vrouw23 tot 65 jaarEritrea</v>
      </c>
      <c r="B290" s="159" t="s">
        <v>16</v>
      </c>
      <c r="C290" s="166">
        <v>42705</v>
      </c>
      <c r="D290" s="159" t="s">
        <v>15</v>
      </c>
      <c r="E290" s="159" t="s">
        <v>29</v>
      </c>
      <c r="F290" s="159" t="s">
        <v>54</v>
      </c>
      <c r="G290" s="159" t="s">
        <v>24</v>
      </c>
      <c r="H290" s="184" t="s">
        <v>0</v>
      </c>
      <c r="I290" s="26"/>
    </row>
    <row r="291" spans="1:9" x14ac:dyDescent="0.25">
      <c r="A291" s="65" t="str">
        <f t="shared" si="4"/>
        <v>Cohort 201542705G4 (exclusief Den Haag)Vrouw23 tot 65 jaarOverig</v>
      </c>
      <c r="B291" s="159" t="s">
        <v>16</v>
      </c>
      <c r="C291" s="166">
        <v>42705</v>
      </c>
      <c r="D291" s="159" t="s">
        <v>15</v>
      </c>
      <c r="E291" s="159" t="s">
        <v>29</v>
      </c>
      <c r="F291" s="159" t="s">
        <v>54</v>
      </c>
      <c r="G291" s="159" t="s">
        <v>25</v>
      </c>
      <c r="H291" s="184">
        <v>14300</v>
      </c>
      <c r="I291" s="26"/>
    </row>
    <row r="292" spans="1:9" x14ac:dyDescent="0.25">
      <c r="A292" s="65" t="str">
        <f t="shared" si="4"/>
        <v>Cohort 201642705Den HaagTotaalTotaalTotaal</v>
      </c>
      <c r="B292" s="159" t="s">
        <v>17</v>
      </c>
      <c r="C292" s="166">
        <v>42705</v>
      </c>
      <c r="D292" s="159" t="s">
        <v>7</v>
      </c>
      <c r="E292" s="159" t="s">
        <v>8</v>
      </c>
      <c r="F292" s="159" t="s">
        <v>8</v>
      </c>
      <c r="G292" s="159" t="s">
        <v>8</v>
      </c>
      <c r="H292" s="184">
        <v>11500</v>
      </c>
      <c r="I292" s="26"/>
    </row>
    <row r="293" spans="1:9" x14ac:dyDescent="0.25">
      <c r="A293" s="65" t="str">
        <f t="shared" si="4"/>
        <v>Cohort 201642705Den HaagTotaalTotaalSyrië</v>
      </c>
      <c r="B293" s="159" t="s">
        <v>17</v>
      </c>
      <c r="C293" s="166">
        <v>42705</v>
      </c>
      <c r="D293" s="159" t="s">
        <v>7</v>
      </c>
      <c r="E293" s="159" t="s">
        <v>8</v>
      </c>
      <c r="F293" s="159" t="s">
        <v>8</v>
      </c>
      <c r="G293" s="159" t="s">
        <v>23</v>
      </c>
      <c r="H293" s="184">
        <v>10400</v>
      </c>
      <c r="I293" s="26"/>
    </row>
    <row r="294" spans="1:9" x14ac:dyDescent="0.25">
      <c r="A294" s="65" t="str">
        <f t="shared" si="4"/>
        <v>Cohort 201642705Den HaagTotaalTotaalEritrea</v>
      </c>
      <c r="B294" s="159" t="s">
        <v>17</v>
      </c>
      <c r="C294" s="166">
        <v>42705</v>
      </c>
      <c r="D294" s="159" t="s">
        <v>7</v>
      </c>
      <c r="E294" s="159" t="s">
        <v>8</v>
      </c>
      <c r="F294" s="159" t="s">
        <v>8</v>
      </c>
      <c r="G294" s="159" t="s">
        <v>24</v>
      </c>
      <c r="H294" s="184">
        <v>11900</v>
      </c>
      <c r="I294" s="26"/>
    </row>
    <row r="295" spans="1:9" x14ac:dyDescent="0.25">
      <c r="A295" s="65" t="str">
        <f t="shared" si="4"/>
        <v>Cohort 201642705Den HaagTotaalTotaalOverig</v>
      </c>
      <c r="B295" s="159" t="s">
        <v>17</v>
      </c>
      <c r="C295" s="166">
        <v>42705</v>
      </c>
      <c r="D295" s="159" t="s">
        <v>7</v>
      </c>
      <c r="E295" s="159" t="s">
        <v>8</v>
      </c>
      <c r="F295" s="159" t="s">
        <v>8</v>
      </c>
      <c r="G295" s="159" t="s">
        <v>25</v>
      </c>
      <c r="H295" s="184" t="s">
        <v>0</v>
      </c>
      <c r="I295" s="26"/>
    </row>
    <row r="296" spans="1:9" x14ac:dyDescent="0.25">
      <c r="A296" s="65" t="str">
        <f t="shared" si="4"/>
        <v>Cohort 201642705Den HaagTotaal18 tot 23 jaarTotaal</v>
      </c>
      <c r="B296" s="159" t="s">
        <v>17</v>
      </c>
      <c r="C296" s="166">
        <v>42705</v>
      </c>
      <c r="D296" s="159" t="s">
        <v>7</v>
      </c>
      <c r="E296" s="159" t="s">
        <v>8</v>
      </c>
      <c r="F296" s="159" t="s">
        <v>53</v>
      </c>
      <c r="G296" s="159" t="s">
        <v>8</v>
      </c>
      <c r="H296" s="184">
        <v>9700</v>
      </c>
      <c r="I296" s="26"/>
    </row>
    <row r="297" spans="1:9" x14ac:dyDescent="0.25">
      <c r="A297" s="65" t="str">
        <f t="shared" si="4"/>
        <v>Cohort 201642705Den HaagTotaal18 tot 23 jaarSyrië</v>
      </c>
      <c r="B297" s="159" t="s">
        <v>17</v>
      </c>
      <c r="C297" s="166">
        <v>42705</v>
      </c>
      <c r="D297" s="159" t="s">
        <v>7</v>
      </c>
      <c r="E297" s="159" t="s">
        <v>8</v>
      </c>
      <c r="F297" s="159" t="s">
        <v>53</v>
      </c>
      <c r="G297" s="159" t="s">
        <v>23</v>
      </c>
      <c r="H297" s="184" t="s">
        <v>0</v>
      </c>
      <c r="I297" s="26"/>
    </row>
    <row r="298" spans="1:9" x14ac:dyDescent="0.25">
      <c r="A298" s="65" t="str">
        <f t="shared" si="4"/>
        <v>Cohort 201642705Den HaagTotaal18 tot 23 jaarEritrea</v>
      </c>
      <c r="B298" s="159" t="s">
        <v>17</v>
      </c>
      <c r="C298" s="166">
        <v>42705</v>
      </c>
      <c r="D298" s="159" t="s">
        <v>7</v>
      </c>
      <c r="E298" s="159" t="s">
        <v>8</v>
      </c>
      <c r="F298" s="159" t="s">
        <v>53</v>
      </c>
      <c r="G298" s="159" t="s">
        <v>24</v>
      </c>
      <c r="H298" s="184" t="s">
        <v>0</v>
      </c>
      <c r="I298" s="26"/>
    </row>
    <row r="299" spans="1:9" x14ac:dyDescent="0.25">
      <c r="A299" s="65" t="str">
        <f t="shared" si="4"/>
        <v>Cohort 201642705Den HaagTotaal18 tot 23 jaarOverig</v>
      </c>
      <c r="B299" s="159" t="s">
        <v>17</v>
      </c>
      <c r="C299" s="166">
        <v>42705</v>
      </c>
      <c r="D299" s="159" t="s">
        <v>7</v>
      </c>
      <c r="E299" s="159" t="s">
        <v>8</v>
      </c>
      <c r="F299" s="159" t="s">
        <v>53</v>
      </c>
      <c r="G299" s="159" t="s">
        <v>25</v>
      </c>
      <c r="H299" s="184" t="s">
        <v>0</v>
      </c>
      <c r="I299" s="26"/>
    </row>
    <row r="300" spans="1:9" x14ac:dyDescent="0.25">
      <c r="A300" s="65" t="str">
        <f t="shared" si="4"/>
        <v>Cohort 201642705Den HaagTotaal23 tot 65 jaarTotaal</v>
      </c>
      <c r="B300" s="159" t="s">
        <v>17</v>
      </c>
      <c r="C300" s="166">
        <v>42705</v>
      </c>
      <c r="D300" s="159" t="s">
        <v>7</v>
      </c>
      <c r="E300" s="159" t="s">
        <v>8</v>
      </c>
      <c r="F300" s="159" t="s">
        <v>54</v>
      </c>
      <c r="G300" s="159" t="s">
        <v>8</v>
      </c>
      <c r="H300" s="184">
        <v>12100</v>
      </c>
      <c r="I300" s="26"/>
    </row>
    <row r="301" spans="1:9" x14ac:dyDescent="0.25">
      <c r="A301" s="65" t="str">
        <f t="shared" si="4"/>
        <v>Cohort 201642705Den HaagTotaal23 tot 65 jaarSyrië</v>
      </c>
      <c r="B301" s="159" t="s">
        <v>17</v>
      </c>
      <c r="C301" s="166">
        <v>42705</v>
      </c>
      <c r="D301" s="159" t="s">
        <v>7</v>
      </c>
      <c r="E301" s="159" t="s">
        <v>8</v>
      </c>
      <c r="F301" s="159" t="s">
        <v>54</v>
      </c>
      <c r="G301" s="159" t="s">
        <v>23</v>
      </c>
      <c r="H301" s="184" t="s">
        <v>0</v>
      </c>
      <c r="I301" s="26"/>
    </row>
    <row r="302" spans="1:9" x14ac:dyDescent="0.25">
      <c r="A302" s="65" t="str">
        <f t="shared" si="4"/>
        <v>Cohort 201642705Den HaagTotaal23 tot 65 jaarEritrea</v>
      </c>
      <c r="B302" s="159" t="s">
        <v>17</v>
      </c>
      <c r="C302" s="166">
        <v>42705</v>
      </c>
      <c r="D302" s="159" t="s">
        <v>7</v>
      </c>
      <c r="E302" s="159" t="s">
        <v>8</v>
      </c>
      <c r="F302" s="159" t="s">
        <v>54</v>
      </c>
      <c r="G302" s="159" t="s">
        <v>24</v>
      </c>
      <c r="H302" s="184">
        <v>12500</v>
      </c>
      <c r="I302" s="26"/>
    </row>
    <row r="303" spans="1:9" x14ac:dyDescent="0.25">
      <c r="A303" s="65" t="str">
        <f t="shared" si="4"/>
        <v>Cohort 201642705Den HaagTotaal23 tot 65 jaarOverig</v>
      </c>
      <c r="B303" s="159" t="s">
        <v>17</v>
      </c>
      <c r="C303" s="166">
        <v>42705</v>
      </c>
      <c r="D303" s="159" t="s">
        <v>7</v>
      </c>
      <c r="E303" s="159" t="s">
        <v>8</v>
      </c>
      <c r="F303" s="159" t="s">
        <v>54</v>
      </c>
      <c r="G303" s="159" t="s">
        <v>25</v>
      </c>
      <c r="H303" s="184" t="s">
        <v>0</v>
      </c>
      <c r="I303" s="26"/>
    </row>
    <row r="304" spans="1:9" x14ac:dyDescent="0.25">
      <c r="A304" s="65" t="str">
        <f t="shared" si="4"/>
        <v>Cohort 201642705Den HaagManTotaalTotaal</v>
      </c>
      <c r="B304" s="159" t="s">
        <v>17</v>
      </c>
      <c r="C304" s="166">
        <v>42705</v>
      </c>
      <c r="D304" s="159" t="s">
        <v>7</v>
      </c>
      <c r="E304" s="159" t="s">
        <v>28</v>
      </c>
      <c r="F304" s="159" t="s">
        <v>8</v>
      </c>
      <c r="G304" s="159" t="s">
        <v>8</v>
      </c>
      <c r="H304" s="184">
        <v>11800</v>
      </c>
      <c r="I304" s="26"/>
    </row>
    <row r="305" spans="1:9" x14ac:dyDescent="0.25">
      <c r="A305" s="65" t="str">
        <f t="shared" si="4"/>
        <v>Cohort 201642705Den HaagManTotaalSyrië</v>
      </c>
      <c r="B305" s="159" t="s">
        <v>17</v>
      </c>
      <c r="C305" s="166">
        <v>42705</v>
      </c>
      <c r="D305" s="159" t="s">
        <v>7</v>
      </c>
      <c r="E305" s="159" t="s">
        <v>28</v>
      </c>
      <c r="F305" s="159" t="s">
        <v>8</v>
      </c>
      <c r="G305" s="159" t="s">
        <v>23</v>
      </c>
      <c r="H305" s="184" t="s">
        <v>0</v>
      </c>
      <c r="I305" s="26"/>
    </row>
    <row r="306" spans="1:9" x14ac:dyDescent="0.25">
      <c r="A306" s="65" t="str">
        <f t="shared" si="4"/>
        <v>Cohort 201642705Den HaagManTotaalEritrea</v>
      </c>
      <c r="B306" s="159" t="s">
        <v>17</v>
      </c>
      <c r="C306" s="166">
        <v>42705</v>
      </c>
      <c r="D306" s="159" t="s">
        <v>7</v>
      </c>
      <c r="E306" s="159" t="s">
        <v>28</v>
      </c>
      <c r="F306" s="159" t="s">
        <v>8</v>
      </c>
      <c r="G306" s="159" t="s">
        <v>24</v>
      </c>
      <c r="H306" s="184">
        <v>11500</v>
      </c>
      <c r="I306" s="26"/>
    </row>
    <row r="307" spans="1:9" x14ac:dyDescent="0.25">
      <c r="A307" s="65" t="str">
        <f t="shared" si="4"/>
        <v>Cohort 201642705Den HaagManTotaalOverig</v>
      </c>
      <c r="B307" s="159" t="s">
        <v>17</v>
      </c>
      <c r="C307" s="166">
        <v>42705</v>
      </c>
      <c r="D307" s="159" t="s">
        <v>7</v>
      </c>
      <c r="E307" s="159" t="s">
        <v>28</v>
      </c>
      <c r="F307" s="159" t="s">
        <v>8</v>
      </c>
      <c r="G307" s="159" t="s">
        <v>25</v>
      </c>
      <c r="H307" s="184" t="s">
        <v>0</v>
      </c>
      <c r="I307" s="26"/>
    </row>
    <row r="308" spans="1:9" x14ac:dyDescent="0.25">
      <c r="A308" s="65" t="str">
        <f t="shared" si="4"/>
        <v>Cohort 201642705Den HaagMan18 tot 23 jaarTotaal</v>
      </c>
      <c r="B308" s="159" t="s">
        <v>17</v>
      </c>
      <c r="C308" s="166">
        <v>42705</v>
      </c>
      <c r="D308" s="159" t="s">
        <v>7</v>
      </c>
      <c r="E308" s="159" t="s">
        <v>28</v>
      </c>
      <c r="F308" s="159" t="s">
        <v>53</v>
      </c>
      <c r="G308" s="159" t="s">
        <v>8</v>
      </c>
      <c r="H308" s="184" t="s">
        <v>0</v>
      </c>
      <c r="I308" s="26"/>
    </row>
    <row r="309" spans="1:9" x14ac:dyDescent="0.25">
      <c r="A309" s="65" t="str">
        <f t="shared" si="4"/>
        <v>Cohort 201642705Den HaagMan18 tot 23 jaarSyrië</v>
      </c>
      <c r="B309" s="159" t="s">
        <v>17</v>
      </c>
      <c r="C309" s="166">
        <v>42705</v>
      </c>
      <c r="D309" s="159" t="s">
        <v>7</v>
      </c>
      <c r="E309" s="159" t="s">
        <v>28</v>
      </c>
      <c r="F309" s="159" t="s">
        <v>53</v>
      </c>
      <c r="G309" s="159" t="s">
        <v>23</v>
      </c>
      <c r="H309" s="184" t="s">
        <v>0</v>
      </c>
      <c r="I309" s="26"/>
    </row>
    <row r="310" spans="1:9" x14ac:dyDescent="0.25">
      <c r="A310" s="65" t="str">
        <f t="shared" si="4"/>
        <v>Cohort 201642705Den HaagMan18 tot 23 jaarEritrea</v>
      </c>
      <c r="B310" s="159" t="s">
        <v>17</v>
      </c>
      <c r="C310" s="166">
        <v>42705</v>
      </c>
      <c r="D310" s="159" t="s">
        <v>7</v>
      </c>
      <c r="E310" s="159" t="s">
        <v>28</v>
      </c>
      <c r="F310" s="159" t="s">
        <v>53</v>
      </c>
      <c r="G310" s="159" t="s">
        <v>24</v>
      </c>
      <c r="H310" s="184" t="s">
        <v>0</v>
      </c>
      <c r="I310" s="26"/>
    </row>
    <row r="311" spans="1:9" x14ac:dyDescent="0.25">
      <c r="A311" s="65" t="str">
        <f t="shared" si="4"/>
        <v>Cohort 201642705Den HaagMan18 tot 23 jaarOverig</v>
      </c>
      <c r="B311" s="159" t="s">
        <v>17</v>
      </c>
      <c r="C311" s="166">
        <v>42705</v>
      </c>
      <c r="D311" s="159" t="s">
        <v>7</v>
      </c>
      <c r="E311" s="159" t="s">
        <v>28</v>
      </c>
      <c r="F311" s="159" t="s">
        <v>53</v>
      </c>
      <c r="G311" s="159" t="s">
        <v>25</v>
      </c>
      <c r="H311" s="184" t="s">
        <v>0</v>
      </c>
      <c r="I311" s="26"/>
    </row>
    <row r="312" spans="1:9" x14ac:dyDescent="0.25">
      <c r="A312" s="65" t="str">
        <f t="shared" si="4"/>
        <v>Cohort 201642705Den HaagMan23 tot 65 jaarTotaal</v>
      </c>
      <c r="B312" s="159" t="s">
        <v>17</v>
      </c>
      <c r="C312" s="166">
        <v>42705</v>
      </c>
      <c r="D312" s="159" t="s">
        <v>7</v>
      </c>
      <c r="E312" s="159" t="s">
        <v>28</v>
      </c>
      <c r="F312" s="159" t="s">
        <v>54</v>
      </c>
      <c r="G312" s="159" t="s">
        <v>8</v>
      </c>
      <c r="H312" s="184">
        <v>12600</v>
      </c>
      <c r="I312" s="26"/>
    </row>
    <row r="313" spans="1:9" x14ac:dyDescent="0.25">
      <c r="A313" s="65" t="str">
        <f t="shared" si="4"/>
        <v>Cohort 201642705Den HaagMan23 tot 65 jaarSyrië</v>
      </c>
      <c r="B313" s="159" t="s">
        <v>17</v>
      </c>
      <c r="C313" s="166">
        <v>42705</v>
      </c>
      <c r="D313" s="159" t="s">
        <v>7</v>
      </c>
      <c r="E313" s="159" t="s">
        <v>28</v>
      </c>
      <c r="F313" s="159" t="s">
        <v>54</v>
      </c>
      <c r="G313" s="159" t="s">
        <v>23</v>
      </c>
      <c r="H313" s="184" t="s">
        <v>0</v>
      </c>
      <c r="I313" s="26"/>
    </row>
    <row r="314" spans="1:9" x14ac:dyDescent="0.25">
      <c r="A314" s="65" t="str">
        <f t="shared" si="4"/>
        <v>Cohort 201642705Den HaagMan23 tot 65 jaarEritrea</v>
      </c>
      <c r="B314" s="159" t="s">
        <v>17</v>
      </c>
      <c r="C314" s="166">
        <v>42705</v>
      </c>
      <c r="D314" s="159" t="s">
        <v>7</v>
      </c>
      <c r="E314" s="159" t="s">
        <v>28</v>
      </c>
      <c r="F314" s="159" t="s">
        <v>54</v>
      </c>
      <c r="G314" s="159" t="s">
        <v>24</v>
      </c>
      <c r="H314" s="184" t="s">
        <v>0</v>
      </c>
      <c r="I314" s="26"/>
    </row>
    <row r="315" spans="1:9" x14ac:dyDescent="0.25">
      <c r="A315" s="65" t="str">
        <f t="shared" si="4"/>
        <v>Cohort 201642705Den HaagMan23 tot 65 jaarOverig</v>
      </c>
      <c r="B315" s="159" t="s">
        <v>17</v>
      </c>
      <c r="C315" s="166">
        <v>42705</v>
      </c>
      <c r="D315" s="159" t="s">
        <v>7</v>
      </c>
      <c r="E315" s="159" t="s">
        <v>28</v>
      </c>
      <c r="F315" s="159" t="s">
        <v>54</v>
      </c>
      <c r="G315" s="159" t="s">
        <v>25</v>
      </c>
      <c r="H315" s="184" t="s">
        <v>0</v>
      </c>
      <c r="I315" s="26"/>
    </row>
    <row r="316" spans="1:9" x14ac:dyDescent="0.25">
      <c r="A316" s="65" t="str">
        <f t="shared" si="4"/>
        <v>Cohort 201642705Den HaagVrouwTotaalTotaal</v>
      </c>
      <c r="B316" s="159" t="s">
        <v>17</v>
      </c>
      <c r="C316" s="166">
        <v>42705</v>
      </c>
      <c r="D316" s="159" t="s">
        <v>7</v>
      </c>
      <c r="E316" s="159" t="s">
        <v>29</v>
      </c>
      <c r="F316" s="159" t="s">
        <v>8</v>
      </c>
      <c r="G316" s="159" t="s">
        <v>8</v>
      </c>
      <c r="H316" s="184">
        <v>11500</v>
      </c>
      <c r="I316" s="26"/>
    </row>
    <row r="317" spans="1:9" x14ac:dyDescent="0.25">
      <c r="A317" s="65" t="str">
        <f t="shared" si="4"/>
        <v>Cohort 201642705Den HaagVrouwTotaalSyrië</v>
      </c>
      <c r="B317" s="159" t="s">
        <v>17</v>
      </c>
      <c r="C317" s="166">
        <v>42705</v>
      </c>
      <c r="D317" s="159" t="s">
        <v>7</v>
      </c>
      <c r="E317" s="159" t="s">
        <v>29</v>
      </c>
      <c r="F317" s="159" t="s">
        <v>8</v>
      </c>
      <c r="G317" s="159" t="s">
        <v>23</v>
      </c>
      <c r="H317" s="184" t="s">
        <v>0</v>
      </c>
      <c r="I317" s="26"/>
    </row>
    <row r="318" spans="1:9" x14ac:dyDescent="0.25">
      <c r="A318" s="65" t="str">
        <f t="shared" si="4"/>
        <v>Cohort 201642705Den HaagVrouwTotaalEritrea</v>
      </c>
      <c r="B318" s="159" t="s">
        <v>17</v>
      </c>
      <c r="C318" s="166">
        <v>42705</v>
      </c>
      <c r="D318" s="159" t="s">
        <v>7</v>
      </c>
      <c r="E318" s="159" t="s">
        <v>29</v>
      </c>
      <c r="F318" s="159" t="s">
        <v>8</v>
      </c>
      <c r="G318" s="159" t="s">
        <v>24</v>
      </c>
      <c r="H318" s="184" t="s">
        <v>0</v>
      </c>
      <c r="I318" s="26"/>
    </row>
    <row r="319" spans="1:9" x14ac:dyDescent="0.25">
      <c r="A319" s="65" t="str">
        <f t="shared" si="4"/>
        <v>Cohort 201642705Den HaagVrouwTotaalOverig</v>
      </c>
      <c r="B319" s="159" t="s">
        <v>17</v>
      </c>
      <c r="C319" s="166">
        <v>42705</v>
      </c>
      <c r="D319" s="159" t="s">
        <v>7</v>
      </c>
      <c r="E319" s="159" t="s">
        <v>29</v>
      </c>
      <c r="F319" s="159" t="s">
        <v>8</v>
      </c>
      <c r="G319" s="159" t="s">
        <v>25</v>
      </c>
      <c r="H319" s="184" t="s">
        <v>0</v>
      </c>
      <c r="I319" s="26"/>
    </row>
    <row r="320" spans="1:9" x14ac:dyDescent="0.25">
      <c r="A320" s="65" t="str">
        <f t="shared" si="4"/>
        <v>Cohort 201642705Den HaagVrouw18 tot 23 jaarTotaal</v>
      </c>
      <c r="B320" s="159" t="s">
        <v>17</v>
      </c>
      <c r="C320" s="166">
        <v>42705</v>
      </c>
      <c r="D320" s="159" t="s">
        <v>7</v>
      </c>
      <c r="E320" s="159" t="s">
        <v>29</v>
      </c>
      <c r="F320" s="159" t="s">
        <v>53</v>
      </c>
      <c r="G320" s="159" t="s">
        <v>8</v>
      </c>
      <c r="H320" s="184" t="s">
        <v>0</v>
      </c>
      <c r="I320" s="26"/>
    </row>
    <row r="321" spans="1:9" x14ac:dyDescent="0.25">
      <c r="A321" s="65" t="str">
        <f t="shared" si="4"/>
        <v>Cohort 201642705Den HaagVrouw18 tot 23 jaarSyrië</v>
      </c>
      <c r="B321" s="159" t="s">
        <v>17</v>
      </c>
      <c r="C321" s="166">
        <v>42705</v>
      </c>
      <c r="D321" s="159" t="s">
        <v>7</v>
      </c>
      <c r="E321" s="159" t="s">
        <v>29</v>
      </c>
      <c r="F321" s="159" t="s">
        <v>53</v>
      </c>
      <c r="G321" s="159" t="s">
        <v>23</v>
      </c>
      <c r="H321" s="184" t="s">
        <v>0</v>
      </c>
      <c r="I321" s="26"/>
    </row>
    <row r="322" spans="1:9" x14ac:dyDescent="0.25">
      <c r="A322" s="65" t="str">
        <f t="shared" si="4"/>
        <v>Cohort 201642705Den HaagVrouw18 tot 23 jaarEritrea</v>
      </c>
      <c r="B322" s="159" t="s">
        <v>17</v>
      </c>
      <c r="C322" s="166">
        <v>42705</v>
      </c>
      <c r="D322" s="159" t="s">
        <v>7</v>
      </c>
      <c r="E322" s="159" t="s">
        <v>29</v>
      </c>
      <c r="F322" s="159" t="s">
        <v>53</v>
      </c>
      <c r="G322" s="159" t="s">
        <v>24</v>
      </c>
      <c r="H322" s="184" t="s">
        <v>0</v>
      </c>
      <c r="I322" s="26"/>
    </row>
    <row r="323" spans="1:9" x14ac:dyDescent="0.25">
      <c r="A323" s="65" t="str">
        <f t="shared" si="4"/>
        <v>Cohort 201642705Den HaagVrouw18 tot 23 jaarOverig</v>
      </c>
      <c r="B323" s="159" t="s">
        <v>17</v>
      </c>
      <c r="C323" s="166">
        <v>42705</v>
      </c>
      <c r="D323" s="159" t="s">
        <v>7</v>
      </c>
      <c r="E323" s="159" t="s">
        <v>29</v>
      </c>
      <c r="F323" s="159" t="s">
        <v>53</v>
      </c>
      <c r="G323" s="159" t="s">
        <v>25</v>
      </c>
      <c r="H323" s="184" t="s">
        <v>0</v>
      </c>
      <c r="I323" s="26"/>
    </row>
    <row r="324" spans="1:9" x14ac:dyDescent="0.25">
      <c r="A324" s="65" t="str">
        <f t="shared" si="4"/>
        <v>Cohort 201642705Den HaagVrouw23 tot 65 jaarTotaal</v>
      </c>
      <c r="B324" s="159" t="s">
        <v>17</v>
      </c>
      <c r="C324" s="166">
        <v>42705</v>
      </c>
      <c r="D324" s="159" t="s">
        <v>7</v>
      </c>
      <c r="E324" s="159" t="s">
        <v>29</v>
      </c>
      <c r="F324" s="159" t="s">
        <v>54</v>
      </c>
      <c r="G324" s="159" t="s">
        <v>8</v>
      </c>
      <c r="H324" s="184">
        <v>11600</v>
      </c>
      <c r="I324" s="26"/>
    </row>
    <row r="325" spans="1:9" x14ac:dyDescent="0.25">
      <c r="A325" s="65" t="str">
        <f t="shared" ref="A325:A388" si="5">B325&amp;C325&amp;D325&amp;E325&amp;F325&amp;G325</f>
        <v>Cohort 201642705Den HaagVrouw23 tot 65 jaarSyrië</v>
      </c>
      <c r="B325" s="159" t="s">
        <v>17</v>
      </c>
      <c r="C325" s="166">
        <v>42705</v>
      </c>
      <c r="D325" s="159" t="s">
        <v>7</v>
      </c>
      <c r="E325" s="159" t="s">
        <v>29</v>
      </c>
      <c r="F325" s="159" t="s">
        <v>54</v>
      </c>
      <c r="G325" s="159" t="s">
        <v>23</v>
      </c>
      <c r="H325" s="184" t="s">
        <v>0</v>
      </c>
      <c r="I325" s="26"/>
    </row>
    <row r="326" spans="1:9" x14ac:dyDescent="0.25">
      <c r="A326" s="65" t="str">
        <f t="shared" si="5"/>
        <v>Cohort 201642705Den HaagVrouw23 tot 65 jaarEritrea</v>
      </c>
      <c r="B326" s="159" t="s">
        <v>17</v>
      </c>
      <c r="C326" s="166">
        <v>42705</v>
      </c>
      <c r="D326" s="159" t="s">
        <v>7</v>
      </c>
      <c r="E326" s="159" t="s">
        <v>29</v>
      </c>
      <c r="F326" s="159" t="s">
        <v>54</v>
      </c>
      <c r="G326" s="159" t="s">
        <v>24</v>
      </c>
      <c r="H326" s="184" t="s">
        <v>0</v>
      </c>
      <c r="I326" s="26"/>
    </row>
    <row r="327" spans="1:9" x14ac:dyDescent="0.25">
      <c r="A327" s="65" t="str">
        <f t="shared" si="5"/>
        <v>Cohort 201642705Den HaagVrouw23 tot 65 jaarOverig</v>
      </c>
      <c r="B327" s="159" t="s">
        <v>17</v>
      </c>
      <c r="C327" s="166">
        <v>42705</v>
      </c>
      <c r="D327" s="159" t="s">
        <v>7</v>
      </c>
      <c r="E327" s="159" t="s">
        <v>29</v>
      </c>
      <c r="F327" s="159" t="s">
        <v>54</v>
      </c>
      <c r="G327" s="159" t="s">
        <v>25</v>
      </c>
      <c r="H327" s="184" t="s">
        <v>0</v>
      </c>
      <c r="I327" s="26"/>
    </row>
    <row r="328" spans="1:9" x14ac:dyDescent="0.25">
      <c r="A328" s="65" t="str">
        <f t="shared" si="5"/>
        <v>Cohort 201642705G4 (exclusief Den Haag)TotaalTotaalTotaal</v>
      </c>
      <c r="B328" s="159" t="s">
        <v>17</v>
      </c>
      <c r="C328" s="166">
        <v>42705</v>
      </c>
      <c r="D328" s="159" t="s">
        <v>15</v>
      </c>
      <c r="E328" s="159" t="s">
        <v>8</v>
      </c>
      <c r="F328" s="159" t="s">
        <v>8</v>
      </c>
      <c r="G328" s="159" t="s">
        <v>8</v>
      </c>
      <c r="H328" s="184">
        <v>9900</v>
      </c>
      <c r="I328" s="26"/>
    </row>
    <row r="329" spans="1:9" x14ac:dyDescent="0.25">
      <c r="A329" s="65" t="str">
        <f t="shared" si="5"/>
        <v>Cohort 201642705G4 (exclusief Den Haag)TotaalTotaalSyrië</v>
      </c>
      <c r="B329" s="159" t="s">
        <v>17</v>
      </c>
      <c r="C329" s="166">
        <v>42705</v>
      </c>
      <c r="D329" s="159" t="s">
        <v>15</v>
      </c>
      <c r="E329" s="159" t="s">
        <v>8</v>
      </c>
      <c r="F329" s="159" t="s">
        <v>8</v>
      </c>
      <c r="G329" s="159" t="s">
        <v>23</v>
      </c>
      <c r="H329" s="184">
        <v>9800</v>
      </c>
      <c r="I329" s="26"/>
    </row>
    <row r="330" spans="1:9" x14ac:dyDescent="0.25">
      <c r="A330" s="65" t="str">
        <f t="shared" si="5"/>
        <v>Cohort 201642705G4 (exclusief Den Haag)TotaalTotaalEritrea</v>
      </c>
      <c r="B330" s="159" t="s">
        <v>17</v>
      </c>
      <c r="C330" s="166">
        <v>42705</v>
      </c>
      <c r="D330" s="159" t="s">
        <v>15</v>
      </c>
      <c r="E330" s="159" t="s">
        <v>8</v>
      </c>
      <c r="F330" s="159" t="s">
        <v>8</v>
      </c>
      <c r="G330" s="159" t="s">
        <v>24</v>
      </c>
      <c r="H330" s="184">
        <v>9600</v>
      </c>
      <c r="I330" s="26"/>
    </row>
    <row r="331" spans="1:9" x14ac:dyDescent="0.25">
      <c r="A331" s="65" t="str">
        <f t="shared" si="5"/>
        <v>Cohort 201642705G4 (exclusief Den Haag)TotaalTotaalOverig</v>
      </c>
      <c r="B331" s="159" t="s">
        <v>17</v>
      </c>
      <c r="C331" s="166">
        <v>42705</v>
      </c>
      <c r="D331" s="159" t="s">
        <v>15</v>
      </c>
      <c r="E331" s="159" t="s">
        <v>8</v>
      </c>
      <c r="F331" s="159" t="s">
        <v>8</v>
      </c>
      <c r="G331" s="159" t="s">
        <v>25</v>
      </c>
      <c r="H331" s="184">
        <v>10500</v>
      </c>
      <c r="I331" s="26"/>
    </row>
    <row r="332" spans="1:9" x14ac:dyDescent="0.25">
      <c r="A332" s="65" t="str">
        <f t="shared" si="5"/>
        <v>Cohort 201642705G4 (exclusief Den Haag)Totaal18 tot 23 jaarTotaal</v>
      </c>
      <c r="B332" s="159" t="s">
        <v>17</v>
      </c>
      <c r="C332" s="166">
        <v>42705</v>
      </c>
      <c r="D332" s="159" t="s">
        <v>15</v>
      </c>
      <c r="E332" s="159" t="s">
        <v>8</v>
      </c>
      <c r="F332" s="159" t="s">
        <v>53</v>
      </c>
      <c r="G332" s="159" t="s">
        <v>8</v>
      </c>
      <c r="H332" s="184">
        <v>7700</v>
      </c>
      <c r="I332" s="26"/>
    </row>
    <row r="333" spans="1:9" x14ac:dyDescent="0.25">
      <c r="A333" s="65" t="str">
        <f t="shared" si="5"/>
        <v>Cohort 201642705G4 (exclusief Den Haag)Totaal18 tot 23 jaarSyrië</v>
      </c>
      <c r="B333" s="159" t="s">
        <v>17</v>
      </c>
      <c r="C333" s="166">
        <v>42705</v>
      </c>
      <c r="D333" s="159" t="s">
        <v>15</v>
      </c>
      <c r="E333" s="159" t="s">
        <v>8</v>
      </c>
      <c r="F333" s="159" t="s">
        <v>53</v>
      </c>
      <c r="G333" s="159" t="s">
        <v>23</v>
      </c>
      <c r="H333" s="184">
        <v>6900</v>
      </c>
      <c r="I333" s="26"/>
    </row>
    <row r="334" spans="1:9" x14ac:dyDescent="0.25">
      <c r="A334" s="65" t="str">
        <f t="shared" si="5"/>
        <v>Cohort 201642705G4 (exclusief Den Haag)Totaal18 tot 23 jaarEritrea</v>
      </c>
      <c r="B334" s="159" t="s">
        <v>17</v>
      </c>
      <c r="C334" s="166">
        <v>42705</v>
      </c>
      <c r="D334" s="159" t="s">
        <v>15</v>
      </c>
      <c r="E334" s="159" t="s">
        <v>8</v>
      </c>
      <c r="F334" s="159" t="s">
        <v>53</v>
      </c>
      <c r="G334" s="159" t="s">
        <v>24</v>
      </c>
      <c r="H334" s="184" t="s">
        <v>0</v>
      </c>
      <c r="I334" s="26"/>
    </row>
    <row r="335" spans="1:9" x14ac:dyDescent="0.25">
      <c r="A335" s="65" t="str">
        <f t="shared" si="5"/>
        <v>Cohort 201642705G4 (exclusief Den Haag)Totaal18 tot 23 jaarOverig</v>
      </c>
      <c r="B335" s="159" t="s">
        <v>17</v>
      </c>
      <c r="C335" s="166">
        <v>42705</v>
      </c>
      <c r="D335" s="159" t="s">
        <v>15</v>
      </c>
      <c r="E335" s="159" t="s">
        <v>8</v>
      </c>
      <c r="F335" s="159" t="s">
        <v>53</v>
      </c>
      <c r="G335" s="159" t="s">
        <v>25</v>
      </c>
      <c r="H335" s="184" t="s">
        <v>0</v>
      </c>
      <c r="I335" s="26"/>
    </row>
    <row r="336" spans="1:9" x14ac:dyDescent="0.25">
      <c r="A336" s="65" t="str">
        <f t="shared" si="5"/>
        <v>Cohort 201642705G4 (exclusief Den Haag)Totaal23 tot 65 jaarTotaal</v>
      </c>
      <c r="B336" s="159" t="s">
        <v>17</v>
      </c>
      <c r="C336" s="166">
        <v>42705</v>
      </c>
      <c r="D336" s="159" t="s">
        <v>15</v>
      </c>
      <c r="E336" s="159" t="s">
        <v>8</v>
      </c>
      <c r="F336" s="159" t="s">
        <v>54</v>
      </c>
      <c r="G336" s="159" t="s">
        <v>8</v>
      </c>
      <c r="H336" s="184">
        <v>10200</v>
      </c>
      <c r="I336" s="26"/>
    </row>
    <row r="337" spans="1:9" x14ac:dyDescent="0.25">
      <c r="A337" s="65" t="str">
        <f t="shared" si="5"/>
        <v>Cohort 201642705G4 (exclusief Den Haag)Totaal23 tot 65 jaarSyrië</v>
      </c>
      <c r="B337" s="159" t="s">
        <v>17</v>
      </c>
      <c r="C337" s="166">
        <v>42705</v>
      </c>
      <c r="D337" s="159" t="s">
        <v>15</v>
      </c>
      <c r="E337" s="159" t="s">
        <v>8</v>
      </c>
      <c r="F337" s="159" t="s">
        <v>54</v>
      </c>
      <c r="G337" s="159" t="s">
        <v>23</v>
      </c>
      <c r="H337" s="184">
        <v>9900</v>
      </c>
      <c r="I337" s="26"/>
    </row>
    <row r="338" spans="1:9" x14ac:dyDescent="0.25">
      <c r="A338" s="65" t="str">
        <f t="shared" si="5"/>
        <v>Cohort 201642705G4 (exclusief Den Haag)Totaal23 tot 65 jaarEritrea</v>
      </c>
      <c r="B338" s="159" t="s">
        <v>17</v>
      </c>
      <c r="C338" s="166">
        <v>42705</v>
      </c>
      <c r="D338" s="159" t="s">
        <v>15</v>
      </c>
      <c r="E338" s="159" t="s">
        <v>8</v>
      </c>
      <c r="F338" s="159" t="s">
        <v>54</v>
      </c>
      <c r="G338" s="159" t="s">
        <v>24</v>
      </c>
      <c r="H338" s="184">
        <v>11000</v>
      </c>
      <c r="I338" s="26"/>
    </row>
    <row r="339" spans="1:9" x14ac:dyDescent="0.25">
      <c r="A339" s="65" t="str">
        <f t="shared" si="5"/>
        <v>Cohort 201642705G4 (exclusief Den Haag)Totaal23 tot 65 jaarOverig</v>
      </c>
      <c r="B339" s="159" t="s">
        <v>17</v>
      </c>
      <c r="C339" s="166">
        <v>42705</v>
      </c>
      <c r="D339" s="159" t="s">
        <v>15</v>
      </c>
      <c r="E339" s="159" t="s">
        <v>8</v>
      </c>
      <c r="F339" s="159" t="s">
        <v>54</v>
      </c>
      <c r="G339" s="159" t="s">
        <v>25</v>
      </c>
      <c r="H339" s="184">
        <v>11500</v>
      </c>
      <c r="I339" s="26"/>
    </row>
    <row r="340" spans="1:9" x14ac:dyDescent="0.25">
      <c r="A340" s="65" t="str">
        <f t="shared" si="5"/>
        <v>Cohort 201642705G4 (exclusief Den Haag)ManTotaalTotaal</v>
      </c>
      <c r="B340" s="159" t="s">
        <v>17</v>
      </c>
      <c r="C340" s="166">
        <v>42705</v>
      </c>
      <c r="D340" s="159" t="s">
        <v>15</v>
      </c>
      <c r="E340" s="159" t="s">
        <v>28</v>
      </c>
      <c r="F340" s="159" t="s">
        <v>8</v>
      </c>
      <c r="G340" s="159" t="s">
        <v>8</v>
      </c>
      <c r="H340" s="184">
        <v>9900</v>
      </c>
      <c r="I340" s="26"/>
    </row>
    <row r="341" spans="1:9" x14ac:dyDescent="0.25">
      <c r="A341" s="65" t="str">
        <f t="shared" si="5"/>
        <v>Cohort 201642705G4 (exclusief Den Haag)ManTotaalSyrië</v>
      </c>
      <c r="B341" s="159" t="s">
        <v>17</v>
      </c>
      <c r="C341" s="166">
        <v>42705</v>
      </c>
      <c r="D341" s="159" t="s">
        <v>15</v>
      </c>
      <c r="E341" s="159" t="s">
        <v>28</v>
      </c>
      <c r="F341" s="159" t="s">
        <v>8</v>
      </c>
      <c r="G341" s="159" t="s">
        <v>23</v>
      </c>
      <c r="H341" s="184">
        <v>9900</v>
      </c>
      <c r="I341" s="26"/>
    </row>
    <row r="342" spans="1:9" x14ac:dyDescent="0.25">
      <c r="A342" s="65" t="str">
        <f t="shared" si="5"/>
        <v>Cohort 201642705G4 (exclusief Den Haag)ManTotaalEritrea</v>
      </c>
      <c r="B342" s="159" t="s">
        <v>17</v>
      </c>
      <c r="C342" s="166">
        <v>42705</v>
      </c>
      <c r="D342" s="159" t="s">
        <v>15</v>
      </c>
      <c r="E342" s="159" t="s">
        <v>28</v>
      </c>
      <c r="F342" s="159" t="s">
        <v>8</v>
      </c>
      <c r="G342" s="159" t="s">
        <v>24</v>
      </c>
      <c r="H342" s="184">
        <v>9400</v>
      </c>
      <c r="I342" s="26"/>
    </row>
    <row r="343" spans="1:9" x14ac:dyDescent="0.25">
      <c r="A343" s="65" t="str">
        <f t="shared" si="5"/>
        <v>Cohort 201642705G4 (exclusief Den Haag)ManTotaalOverig</v>
      </c>
      <c r="B343" s="159" t="s">
        <v>17</v>
      </c>
      <c r="C343" s="166">
        <v>42705</v>
      </c>
      <c r="D343" s="159" t="s">
        <v>15</v>
      </c>
      <c r="E343" s="159" t="s">
        <v>28</v>
      </c>
      <c r="F343" s="159" t="s">
        <v>8</v>
      </c>
      <c r="G343" s="159" t="s">
        <v>25</v>
      </c>
      <c r="H343" s="184">
        <v>12100</v>
      </c>
      <c r="I343" s="26"/>
    </row>
    <row r="344" spans="1:9" x14ac:dyDescent="0.25">
      <c r="A344" s="65" t="str">
        <f t="shared" si="5"/>
        <v>Cohort 201642705G4 (exclusief Den Haag)Man18 tot 23 jaarTotaal</v>
      </c>
      <c r="B344" s="159" t="s">
        <v>17</v>
      </c>
      <c r="C344" s="166">
        <v>42705</v>
      </c>
      <c r="D344" s="159" t="s">
        <v>15</v>
      </c>
      <c r="E344" s="159" t="s">
        <v>28</v>
      </c>
      <c r="F344" s="159" t="s">
        <v>53</v>
      </c>
      <c r="G344" s="159" t="s">
        <v>8</v>
      </c>
      <c r="H344" s="184">
        <v>8000</v>
      </c>
      <c r="I344" s="26"/>
    </row>
    <row r="345" spans="1:9" x14ac:dyDescent="0.25">
      <c r="A345" s="65" t="str">
        <f t="shared" si="5"/>
        <v>Cohort 201642705G4 (exclusief Den Haag)Man18 tot 23 jaarSyrië</v>
      </c>
      <c r="B345" s="159" t="s">
        <v>17</v>
      </c>
      <c r="C345" s="166">
        <v>42705</v>
      </c>
      <c r="D345" s="159" t="s">
        <v>15</v>
      </c>
      <c r="E345" s="159" t="s">
        <v>28</v>
      </c>
      <c r="F345" s="159" t="s">
        <v>53</v>
      </c>
      <c r="G345" s="159" t="s">
        <v>23</v>
      </c>
      <c r="H345" s="184" t="s">
        <v>0</v>
      </c>
      <c r="I345" s="26"/>
    </row>
    <row r="346" spans="1:9" x14ac:dyDescent="0.25">
      <c r="A346" s="65" t="str">
        <f t="shared" si="5"/>
        <v>Cohort 201642705G4 (exclusief Den Haag)Man18 tot 23 jaarEritrea</v>
      </c>
      <c r="B346" s="159" t="s">
        <v>17</v>
      </c>
      <c r="C346" s="166">
        <v>42705</v>
      </c>
      <c r="D346" s="159" t="s">
        <v>15</v>
      </c>
      <c r="E346" s="159" t="s">
        <v>28</v>
      </c>
      <c r="F346" s="159" t="s">
        <v>53</v>
      </c>
      <c r="G346" s="159" t="s">
        <v>24</v>
      </c>
      <c r="H346" s="184" t="s">
        <v>0</v>
      </c>
      <c r="I346" s="26"/>
    </row>
    <row r="347" spans="1:9" x14ac:dyDescent="0.25">
      <c r="A347" s="65" t="str">
        <f t="shared" si="5"/>
        <v>Cohort 201642705G4 (exclusief Den Haag)Man18 tot 23 jaarOverig</v>
      </c>
      <c r="B347" s="159" t="s">
        <v>17</v>
      </c>
      <c r="C347" s="166">
        <v>42705</v>
      </c>
      <c r="D347" s="159" t="s">
        <v>15</v>
      </c>
      <c r="E347" s="159" t="s">
        <v>28</v>
      </c>
      <c r="F347" s="159" t="s">
        <v>53</v>
      </c>
      <c r="G347" s="159" t="s">
        <v>25</v>
      </c>
      <c r="H347" s="184" t="s">
        <v>0</v>
      </c>
      <c r="I347" s="26"/>
    </row>
    <row r="348" spans="1:9" x14ac:dyDescent="0.25">
      <c r="A348" s="65" t="str">
        <f t="shared" si="5"/>
        <v>Cohort 201642705G4 (exclusief Den Haag)Man23 tot 65 jaarTotaal</v>
      </c>
      <c r="B348" s="159" t="s">
        <v>17</v>
      </c>
      <c r="C348" s="166">
        <v>42705</v>
      </c>
      <c r="D348" s="159" t="s">
        <v>15</v>
      </c>
      <c r="E348" s="159" t="s">
        <v>28</v>
      </c>
      <c r="F348" s="159" t="s">
        <v>54</v>
      </c>
      <c r="G348" s="159" t="s">
        <v>8</v>
      </c>
      <c r="H348" s="184">
        <v>10500</v>
      </c>
      <c r="I348" s="26"/>
    </row>
    <row r="349" spans="1:9" x14ac:dyDescent="0.25">
      <c r="A349" s="65" t="str">
        <f t="shared" si="5"/>
        <v>Cohort 201642705G4 (exclusief Den Haag)Man23 tot 65 jaarSyrië</v>
      </c>
      <c r="B349" s="159" t="s">
        <v>17</v>
      </c>
      <c r="C349" s="166">
        <v>42705</v>
      </c>
      <c r="D349" s="159" t="s">
        <v>15</v>
      </c>
      <c r="E349" s="159" t="s">
        <v>28</v>
      </c>
      <c r="F349" s="159" t="s">
        <v>54</v>
      </c>
      <c r="G349" s="159" t="s">
        <v>23</v>
      </c>
      <c r="H349" s="184">
        <v>10100</v>
      </c>
      <c r="I349" s="26"/>
    </row>
    <row r="350" spans="1:9" x14ac:dyDescent="0.25">
      <c r="A350" s="65" t="str">
        <f t="shared" si="5"/>
        <v>Cohort 201642705G4 (exclusief Den Haag)Man23 tot 65 jaarEritrea</v>
      </c>
      <c r="B350" s="159" t="s">
        <v>17</v>
      </c>
      <c r="C350" s="166">
        <v>42705</v>
      </c>
      <c r="D350" s="159" t="s">
        <v>15</v>
      </c>
      <c r="E350" s="159" t="s">
        <v>28</v>
      </c>
      <c r="F350" s="159" t="s">
        <v>54</v>
      </c>
      <c r="G350" s="159" t="s">
        <v>24</v>
      </c>
      <c r="H350" s="184">
        <v>10700</v>
      </c>
      <c r="I350" s="26"/>
    </row>
    <row r="351" spans="1:9" x14ac:dyDescent="0.25">
      <c r="A351" s="65" t="str">
        <f t="shared" si="5"/>
        <v>Cohort 201642705G4 (exclusief Den Haag)Man23 tot 65 jaarOverig</v>
      </c>
      <c r="B351" s="159" t="s">
        <v>17</v>
      </c>
      <c r="C351" s="166">
        <v>42705</v>
      </c>
      <c r="D351" s="159" t="s">
        <v>15</v>
      </c>
      <c r="E351" s="159" t="s">
        <v>28</v>
      </c>
      <c r="F351" s="159" t="s">
        <v>54</v>
      </c>
      <c r="G351" s="159" t="s">
        <v>25</v>
      </c>
      <c r="H351" s="184">
        <v>12600</v>
      </c>
      <c r="I351" s="26"/>
    </row>
    <row r="352" spans="1:9" x14ac:dyDescent="0.25">
      <c r="A352" s="65" t="str">
        <f t="shared" si="5"/>
        <v>Cohort 201642705G4 (exclusief Den Haag)VrouwTotaalTotaal</v>
      </c>
      <c r="B352" s="159" t="s">
        <v>17</v>
      </c>
      <c r="C352" s="166">
        <v>42705</v>
      </c>
      <c r="D352" s="159" t="s">
        <v>15</v>
      </c>
      <c r="E352" s="159" t="s">
        <v>29</v>
      </c>
      <c r="F352" s="159" t="s">
        <v>8</v>
      </c>
      <c r="G352" s="159" t="s">
        <v>8</v>
      </c>
      <c r="H352" s="184">
        <v>9700</v>
      </c>
      <c r="I352" s="26"/>
    </row>
    <row r="353" spans="1:9" x14ac:dyDescent="0.25">
      <c r="A353" s="65" t="str">
        <f t="shared" si="5"/>
        <v>Cohort 201642705G4 (exclusief Den Haag)VrouwTotaalSyrië</v>
      </c>
      <c r="B353" s="159" t="s">
        <v>17</v>
      </c>
      <c r="C353" s="166">
        <v>42705</v>
      </c>
      <c r="D353" s="159" t="s">
        <v>15</v>
      </c>
      <c r="E353" s="159" t="s">
        <v>29</v>
      </c>
      <c r="F353" s="159" t="s">
        <v>8</v>
      </c>
      <c r="G353" s="159" t="s">
        <v>23</v>
      </c>
      <c r="H353" s="184">
        <v>9600</v>
      </c>
      <c r="I353" s="26"/>
    </row>
    <row r="354" spans="1:9" x14ac:dyDescent="0.25">
      <c r="A354" s="65" t="str">
        <f t="shared" si="5"/>
        <v>Cohort 201642705G4 (exclusief Den Haag)VrouwTotaalEritrea</v>
      </c>
      <c r="B354" s="159" t="s">
        <v>17</v>
      </c>
      <c r="C354" s="166">
        <v>42705</v>
      </c>
      <c r="D354" s="159" t="s">
        <v>15</v>
      </c>
      <c r="E354" s="159" t="s">
        <v>29</v>
      </c>
      <c r="F354" s="159" t="s">
        <v>8</v>
      </c>
      <c r="G354" s="159" t="s">
        <v>24</v>
      </c>
      <c r="H354" s="184">
        <v>10600</v>
      </c>
      <c r="I354" s="26"/>
    </row>
    <row r="355" spans="1:9" x14ac:dyDescent="0.25">
      <c r="A355" s="65" t="str">
        <f t="shared" si="5"/>
        <v>Cohort 201642705G4 (exclusief Den Haag)VrouwTotaalOverig</v>
      </c>
      <c r="B355" s="159" t="s">
        <v>17</v>
      </c>
      <c r="C355" s="166">
        <v>42705</v>
      </c>
      <c r="D355" s="159" t="s">
        <v>15</v>
      </c>
      <c r="E355" s="159" t="s">
        <v>29</v>
      </c>
      <c r="F355" s="159" t="s">
        <v>8</v>
      </c>
      <c r="G355" s="159" t="s">
        <v>25</v>
      </c>
      <c r="H355" s="184" t="s">
        <v>0</v>
      </c>
      <c r="I355" s="26"/>
    </row>
    <row r="356" spans="1:9" x14ac:dyDescent="0.25">
      <c r="A356" s="65" t="str">
        <f t="shared" si="5"/>
        <v>Cohort 201642705G4 (exclusief Den Haag)Vrouw18 tot 23 jaarTotaal</v>
      </c>
      <c r="B356" s="159" t="s">
        <v>17</v>
      </c>
      <c r="C356" s="166">
        <v>42705</v>
      </c>
      <c r="D356" s="159" t="s">
        <v>15</v>
      </c>
      <c r="E356" s="159" t="s">
        <v>29</v>
      </c>
      <c r="F356" s="159" t="s">
        <v>53</v>
      </c>
      <c r="G356" s="159" t="s">
        <v>8</v>
      </c>
      <c r="H356" s="184" t="s">
        <v>0</v>
      </c>
      <c r="I356" s="26"/>
    </row>
    <row r="357" spans="1:9" x14ac:dyDescent="0.25">
      <c r="A357" s="65" t="str">
        <f t="shared" si="5"/>
        <v>Cohort 201642705G4 (exclusief Den Haag)Vrouw18 tot 23 jaarSyrië</v>
      </c>
      <c r="B357" s="159" t="s">
        <v>17</v>
      </c>
      <c r="C357" s="166">
        <v>42705</v>
      </c>
      <c r="D357" s="159" t="s">
        <v>15</v>
      </c>
      <c r="E357" s="159" t="s">
        <v>29</v>
      </c>
      <c r="F357" s="159" t="s">
        <v>53</v>
      </c>
      <c r="G357" s="159" t="s">
        <v>23</v>
      </c>
      <c r="H357" s="184" t="s">
        <v>0</v>
      </c>
      <c r="I357" s="26"/>
    </row>
    <row r="358" spans="1:9" x14ac:dyDescent="0.25">
      <c r="A358" s="65" t="str">
        <f t="shared" si="5"/>
        <v>Cohort 201642705G4 (exclusief Den Haag)Vrouw18 tot 23 jaarEritrea</v>
      </c>
      <c r="B358" s="159" t="s">
        <v>17</v>
      </c>
      <c r="C358" s="166">
        <v>42705</v>
      </c>
      <c r="D358" s="159" t="s">
        <v>15</v>
      </c>
      <c r="E358" s="159" t="s">
        <v>29</v>
      </c>
      <c r="F358" s="159" t="s">
        <v>53</v>
      </c>
      <c r="G358" s="159" t="s">
        <v>24</v>
      </c>
      <c r="H358" s="184" t="s">
        <v>0</v>
      </c>
      <c r="I358" s="26"/>
    </row>
    <row r="359" spans="1:9" x14ac:dyDescent="0.25">
      <c r="A359" s="65" t="str">
        <f t="shared" si="5"/>
        <v>Cohort 201642705G4 (exclusief Den Haag)Vrouw18 tot 23 jaarOverig</v>
      </c>
      <c r="B359" s="159" t="s">
        <v>17</v>
      </c>
      <c r="C359" s="166">
        <v>42705</v>
      </c>
      <c r="D359" s="159" t="s">
        <v>15</v>
      </c>
      <c r="E359" s="159" t="s">
        <v>29</v>
      </c>
      <c r="F359" s="159" t="s">
        <v>53</v>
      </c>
      <c r="G359" s="159" t="s">
        <v>25</v>
      </c>
      <c r="H359" s="184" t="s">
        <v>0</v>
      </c>
      <c r="I359" s="26"/>
    </row>
    <row r="360" spans="1:9" x14ac:dyDescent="0.25">
      <c r="A360" s="65" t="str">
        <f t="shared" si="5"/>
        <v>Cohort 201642705G4 (exclusief Den Haag)Vrouw23 tot 65 jaarTotaal</v>
      </c>
      <c r="B360" s="159" t="s">
        <v>17</v>
      </c>
      <c r="C360" s="166">
        <v>42705</v>
      </c>
      <c r="D360" s="159" t="s">
        <v>15</v>
      </c>
      <c r="E360" s="159" t="s">
        <v>29</v>
      </c>
      <c r="F360" s="159" t="s">
        <v>54</v>
      </c>
      <c r="G360" s="159" t="s">
        <v>8</v>
      </c>
      <c r="H360" s="184">
        <v>9900</v>
      </c>
      <c r="I360" s="26"/>
    </row>
    <row r="361" spans="1:9" x14ac:dyDescent="0.25">
      <c r="A361" s="65" t="str">
        <f t="shared" si="5"/>
        <v>Cohort 201642705G4 (exclusief Den Haag)Vrouw23 tot 65 jaarSyrië</v>
      </c>
      <c r="B361" s="159" t="s">
        <v>17</v>
      </c>
      <c r="C361" s="166">
        <v>42705</v>
      </c>
      <c r="D361" s="159" t="s">
        <v>15</v>
      </c>
      <c r="E361" s="159" t="s">
        <v>29</v>
      </c>
      <c r="F361" s="159" t="s">
        <v>54</v>
      </c>
      <c r="G361" s="159" t="s">
        <v>23</v>
      </c>
      <c r="H361" s="184">
        <v>9900</v>
      </c>
      <c r="I361" s="26"/>
    </row>
    <row r="362" spans="1:9" x14ac:dyDescent="0.25">
      <c r="A362" s="65" t="str">
        <f t="shared" si="5"/>
        <v>Cohort 201642705G4 (exclusief Den Haag)Vrouw23 tot 65 jaarEritrea</v>
      </c>
      <c r="B362" s="159" t="s">
        <v>17</v>
      </c>
      <c r="C362" s="166">
        <v>42705</v>
      </c>
      <c r="D362" s="159" t="s">
        <v>15</v>
      </c>
      <c r="E362" s="159" t="s">
        <v>29</v>
      </c>
      <c r="F362" s="159" t="s">
        <v>54</v>
      </c>
      <c r="G362" s="159" t="s">
        <v>24</v>
      </c>
      <c r="H362" s="184">
        <v>11200</v>
      </c>
      <c r="I362" s="26"/>
    </row>
    <row r="363" spans="1:9" x14ac:dyDescent="0.25">
      <c r="A363" s="65" t="str">
        <f t="shared" si="5"/>
        <v>Cohort 201642705G4 (exclusief Den Haag)Vrouw23 tot 65 jaarOverig</v>
      </c>
      <c r="B363" s="159" t="s">
        <v>17</v>
      </c>
      <c r="C363" s="166">
        <v>42705</v>
      </c>
      <c r="D363" s="159" t="s">
        <v>15</v>
      </c>
      <c r="E363" s="159" t="s">
        <v>29</v>
      </c>
      <c r="F363" s="159" t="s">
        <v>54</v>
      </c>
      <c r="G363" s="159" t="s">
        <v>25</v>
      </c>
      <c r="H363" s="184" t="s">
        <v>0</v>
      </c>
      <c r="I363" s="26"/>
    </row>
    <row r="364" spans="1:9" x14ac:dyDescent="0.25">
      <c r="A364" s="65" t="str">
        <f t="shared" si="5"/>
        <v>Totaal42339Den HaagTotaalTotaalTotaal</v>
      </c>
      <c r="B364" s="159" t="s">
        <v>8</v>
      </c>
      <c r="C364" s="166">
        <v>42339</v>
      </c>
      <c r="D364" s="159" t="s">
        <v>7</v>
      </c>
      <c r="E364" s="159" t="s">
        <v>8</v>
      </c>
      <c r="F364" s="159" t="s">
        <v>8</v>
      </c>
      <c r="G364" s="159" t="s">
        <v>8</v>
      </c>
      <c r="H364" s="184">
        <v>11000</v>
      </c>
      <c r="I364" s="26"/>
    </row>
    <row r="365" spans="1:9" x14ac:dyDescent="0.25">
      <c r="A365" s="65" t="str">
        <f t="shared" si="5"/>
        <v>Totaal42339Den HaagTotaalTotaalSyrië</v>
      </c>
      <c r="B365" s="159" t="s">
        <v>8</v>
      </c>
      <c r="C365" s="166">
        <v>42339</v>
      </c>
      <c r="D365" s="159" t="s">
        <v>7</v>
      </c>
      <c r="E365" s="159" t="s">
        <v>8</v>
      </c>
      <c r="F365" s="159" t="s">
        <v>8</v>
      </c>
      <c r="G365" s="159" t="s">
        <v>23</v>
      </c>
      <c r="H365" s="184" t="s">
        <v>0</v>
      </c>
      <c r="I365" s="26"/>
    </row>
    <row r="366" spans="1:9" x14ac:dyDescent="0.25">
      <c r="A366" s="65" t="str">
        <f t="shared" si="5"/>
        <v>Totaal42339Den HaagTotaalTotaalEritrea</v>
      </c>
      <c r="B366" s="159" t="s">
        <v>8</v>
      </c>
      <c r="C366" s="166">
        <v>42339</v>
      </c>
      <c r="D366" s="159" t="s">
        <v>7</v>
      </c>
      <c r="E366" s="159" t="s">
        <v>8</v>
      </c>
      <c r="F366" s="159" t="s">
        <v>8</v>
      </c>
      <c r="G366" s="159" t="s">
        <v>24</v>
      </c>
      <c r="H366" s="184">
        <v>11400</v>
      </c>
      <c r="I366" s="26"/>
    </row>
    <row r="367" spans="1:9" x14ac:dyDescent="0.25">
      <c r="A367" s="65" t="str">
        <f t="shared" si="5"/>
        <v>Totaal42339Den HaagTotaalTotaalOverig</v>
      </c>
      <c r="B367" s="159" t="s">
        <v>8</v>
      </c>
      <c r="C367" s="166">
        <v>42339</v>
      </c>
      <c r="D367" s="159" t="s">
        <v>7</v>
      </c>
      <c r="E367" s="159" t="s">
        <v>8</v>
      </c>
      <c r="F367" s="159" t="s">
        <v>8</v>
      </c>
      <c r="G367" s="159" t="s">
        <v>25</v>
      </c>
      <c r="H367" s="184">
        <v>10200</v>
      </c>
      <c r="I367" s="26"/>
    </row>
    <row r="368" spans="1:9" x14ac:dyDescent="0.25">
      <c r="A368" s="65" t="str">
        <f t="shared" si="5"/>
        <v>Totaal42339Den HaagTotaal18 tot 23 jaarTotaal</v>
      </c>
      <c r="B368" s="159" t="s">
        <v>8</v>
      </c>
      <c r="C368" s="166">
        <v>42339</v>
      </c>
      <c r="D368" s="159" t="s">
        <v>7</v>
      </c>
      <c r="E368" s="159" t="s">
        <v>8</v>
      </c>
      <c r="F368" s="159" t="s">
        <v>53</v>
      </c>
      <c r="G368" s="159" t="s">
        <v>8</v>
      </c>
      <c r="H368" s="184" t="s">
        <v>0</v>
      </c>
      <c r="I368" s="26"/>
    </row>
    <row r="369" spans="1:9" x14ac:dyDescent="0.25">
      <c r="A369" s="65" t="str">
        <f t="shared" si="5"/>
        <v>Totaal42339Den HaagTotaal18 tot 23 jaarSyrië</v>
      </c>
      <c r="B369" s="159" t="s">
        <v>8</v>
      </c>
      <c r="C369" s="166">
        <v>42339</v>
      </c>
      <c r="D369" s="159" t="s">
        <v>7</v>
      </c>
      <c r="E369" s="159" t="s">
        <v>8</v>
      </c>
      <c r="F369" s="159" t="s">
        <v>53</v>
      </c>
      <c r="G369" s="159" t="s">
        <v>23</v>
      </c>
      <c r="H369" s="184" t="s">
        <v>0</v>
      </c>
      <c r="I369" s="26"/>
    </row>
    <row r="370" spans="1:9" x14ac:dyDescent="0.25">
      <c r="A370" s="65" t="str">
        <f t="shared" si="5"/>
        <v>Totaal42339Den HaagTotaal18 tot 23 jaarEritrea</v>
      </c>
      <c r="B370" s="159" t="s">
        <v>8</v>
      </c>
      <c r="C370" s="166">
        <v>42339</v>
      </c>
      <c r="D370" s="159" t="s">
        <v>7</v>
      </c>
      <c r="E370" s="159" t="s">
        <v>8</v>
      </c>
      <c r="F370" s="159" t="s">
        <v>53</v>
      </c>
      <c r="G370" s="159" t="s">
        <v>24</v>
      </c>
      <c r="H370" s="184" t="s">
        <v>0</v>
      </c>
      <c r="I370" s="26"/>
    </row>
    <row r="371" spans="1:9" x14ac:dyDescent="0.25">
      <c r="A371" s="65" t="str">
        <f t="shared" si="5"/>
        <v>Totaal42339Den HaagTotaal18 tot 23 jaarOverig</v>
      </c>
      <c r="B371" s="159" t="s">
        <v>8</v>
      </c>
      <c r="C371" s="166">
        <v>42339</v>
      </c>
      <c r="D371" s="159" t="s">
        <v>7</v>
      </c>
      <c r="E371" s="159" t="s">
        <v>8</v>
      </c>
      <c r="F371" s="159" t="s">
        <v>53</v>
      </c>
      <c r="G371" s="159" t="s">
        <v>25</v>
      </c>
      <c r="H371" s="184" t="s">
        <v>0</v>
      </c>
      <c r="I371" s="26"/>
    </row>
    <row r="372" spans="1:9" x14ac:dyDescent="0.25">
      <c r="A372" s="65" t="str">
        <f t="shared" si="5"/>
        <v>Totaal42339Den HaagTotaal23 tot 65 jaarTotaal</v>
      </c>
      <c r="B372" s="159" t="s">
        <v>8</v>
      </c>
      <c r="C372" s="166">
        <v>42339</v>
      </c>
      <c r="D372" s="159" t="s">
        <v>7</v>
      </c>
      <c r="E372" s="159" t="s">
        <v>8</v>
      </c>
      <c r="F372" s="159" t="s">
        <v>54</v>
      </c>
      <c r="G372" s="159" t="s">
        <v>8</v>
      </c>
      <c r="H372" s="184">
        <v>11700</v>
      </c>
      <c r="I372" s="26"/>
    </row>
    <row r="373" spans="1:9" x14ac:dyDescent="0.25">
      <c r="A373" s="65" t="str">
        <f t="shared" si="5"/>
        <v>Totaal42339Den HaagTotaal23 tot 65 jaarSyrië</v>
      </c>
      <c r="B373" s="159" t="s">
        <v>8</v>
      </c>
      <c r="C373" s="166">
        <v>42339</v>
      </c>
      <c r="D373" s="159" t="s">
        <v>7</v>
      </c>
      <c r="E373" s="159" t="s">
        <v>8</v>
      </c>
      <c r="F373" s="159" t="s">
        <v>54</v>
      </c>
      <c r="G373" s="159" t="s">
        <v>23</v>
      </c>
      <c r="H373" s="184" t="s">
        <v>0</v>
      </c>
      <c r="I373" s="26"/>
    </row>
    <row r="374" spans="1:9" x14ac:dyDescent="0.25">
      <c r="A374" s="65" t="str">
        <f t="shared" si="5"/>
        <v>Totaal42339Den HaagTotaal23 tot 65 jaarEritrea</v>
      </c>
      <c r="B374" s="159" t="s">
        <v>8</v>
      </c>
      <c r="C374" s="166">
        <v>42339</v>
      </c>
      <c r="D374" s="159" t="s">
        <v>7</v>
      </c>
      <c r="E374" s="159" t="s">
        <v>8</v>
      </c>
      <c r="F374" s="159" t="s">
        <v>54</v>
      </c>
      <c r="G374" s="159" t="s">
        <v>24</v>
      </c>
      <c r="H374" s="184">
        <v>12000</v>
      </c>
      <c r="I374" s="26"/>
    </row>
    <row r="375" spans="1:9" x14ac:dyDescent="0.25">
      <c r="A375" s="65" t="str">
        <f t="shared" si="5"/>
        <v>Totaal42339Den HaagTotaal23 tot 65 jaarOverig</v>
      </c>
      <c r="B375" s="159" t="s">
        <v>8</v>
      </c>
      <c r="C375" s="166">
        <v>42339</v>
      </c>
      <c r="D375" s="159" t="s">
        <v>7</v>
      </c>
      <c r="E375" s="159" t="s">
        <v>8</v>
      </c>
      <c r="F375" s="159" t="s">
        <v>54</v>
      </c>
      <c r="G375" s="159" t="s">
        <v>25</v>
      </c>
      <c r="H375" s="184" t="s">
        <v>0</v>
      </c>
      <c r="I375" s="26"/>
    </row>
    <row r="376" spans="1:9" x14ac:dyDescent="0.25">
      <c r="A376" s="65" t="str">
        <f t="shared" si="5"/>
        <v>Totaal42339Den HaagManTotaalTotaal</v>
      </c>
      <c r="B376" s="159" t="s">
        <v>8</v>
      </c>
      <c r="C376" s="166">
        <v>42339</v>
      </c>
      <c r="D376" s="159" t="s">
        <v>7</v>
      </c>
      <c r="E376" s="159" t="s">
        <v>28</v>
      </c>
      <c r="F376" s="159" t="s">
        <v>8</v>
      </c>
      <c r="G376" s="159" t="s">
        <v>8</v>
      </c>
      <c r="H376" s="184">
        <v>11400</v>
      </c>
      <c r="I376" s="26"/>
    </row>
    <row r="377" spans="1:9" x14ac:dyDescent="0.25">
      <c r="A377" s="65" t="str">
        <f t="shared" si="5"/>
        <v>Totaal42339Den HaagManTotaalSyrië</v>
      </c>
      <c r="B377" s="159" t="s">
        <v>8</v>
      </c>
      <c r="C377" s="166">
        <v>42339</v>
      </c>
      <c r="D377" s="159" t="s">
        <v>7</v>
      </c>
      <c r="E377" s="159" t="s">
        <v>28</v>
      </c>
      <c r="F377" s="159" t="s">
        <v>8</v>
      </c>
      <c r="G377" s="159" t="s">
        <v>23</v>
      </c>
      <c r="H377" s="184" t="s">
        <v>0</v>
      </c>
      <c r="I377" s="26"/>
    </row>
    <row r="378" spans="1:9" x14ac:dyDescent="0.25">
      <c r="A378" s="65" t="str">
        <f t="shared" si="5"/>
        <v>Totaal42339Den HaagManTotaalEritrea</v>
      </c>
      <c r="B378" s="159" t="s">
        <v>8</v>
      </c>
      <c r="C378" s="166">
        <v>42339</v>
      </c>
      <c r="D378" s="159" t="s">
        <v>7</v>
      </c>
      <c r="E378" s="159" t="s">
        <v>28</v>
      </c>
      <c r="F378" s="159" t="s">
        <v>8</v>
      </c>
      <c r="G378" s="159" t="s">
        <v>24</v>
      </c>
      <c r="H378" s="184">
        <v>11400</v>
      </c>
      <c r="I378" s="26"/>
    </row>
    <row r="379" spans="1:9" x14ac:dyDescent="0.25">
      <c r="A379" s="65" t="str">
        <f t="shared" si="5"/>
        <v>Totaal42339Den HaagManTotaalOverig</v>
      </c>
      <c r="B379" s="159" t="s">
        <v>8</v>
      </c>
      <c r="C379" s="166">
        <v>42339</v>
      </c>
      <c r="D379" s="159" t="s">
        <v>7</v>
      </c>
      <c r="E379" s="159" t="s">
        <v>28</v>
      </c>
      <c r="F379" s="159" t="s">
        <v>8</v>
      </c>
      <c r="G379" s="159" t="s">
        <v>25</v>
      </c>
      <c r="H379" s="184" t="s">
        <v>0</v>
      </c>
      <c r="I379" s="26"/>
    </row>
    <row r="380" spans="1:9" x14ac:dyDescent="0.25">
      <c r="A380" s="65" t="str">
        <f t="shared" si="5"/>
        <v>Totaal42339Den HaagMan18 tot 23 jaarTotaal</v>
      </c>
      <c r="B380" s="159" t="s">
        <v>8</v>
      </c>
      <c r="C380" s="166">
        <v>42339</v>
      </c>
      <c r="D380" s="159" t="s">
        <v>7</v>
      </c>
      <c r="E380" s="159" t="s">
        <v>28</v>
      </c>
      <c r="F380" s="159" t="s">
        <v>53</v>
      </c>
      <c r="G380" s="159" t="s">
        <v>8</v>
      </c>
      <c r="H380" s="184" t="s">
        <v>0</v>
      </c>
      <c r="I380" s="26"/>
    </row>
    <row r="381" spans="1:9" x14ac:dyDescent="0.25">
      <c r="A381" s="65" t="str">
        <f t="shared" si="5"/>
        <v>Totaal42339Den HaagMan18 tot 23 jaarSyrië</v>
      </c>
      <c r="B381" s="159" t="s">
        <v>8</v>
      </c>
      <c r="C381" s="166">
        <v>42339</v>
      </c>
      <c r="D381" s="159" t="s">
        <v>7</v>
      </c>
      <c r="E381" s="159" t="s">
        <v>28</v>
      </c>
      <c r="F381" s="159" t="s">
        <v>53</v>
      </c>
      <c r="G381" s="159" t="s">
        <v>23</v>
      </c>
      <c r="H381" s="184" t="s">
        <v>0</v>
      </c>
      <c r="I381" s="26"/>
    </row>
    <row r="382" spans="1:9" x14ac:dyDescent="0.25">
      <c r="A382" s="65" t="str">
        <f t="shared" si="5"/>
        <v>Totaal42339Den HaagMan18 tot 23 jaarEritrea</v>
      </c>
      <c r="B382" s="159" t="s">
        <v>8</v>
      </c>
      <c r="C382" s="166">
        <v>42339</v>
      </c>
      <c r="D382" s="159" t="s">
        <v>7</v>
      </c>
      <c r="E382" s="159" t="s">
        <v>28</v>
      </c>
      <c r="F382" s="159" t="s">
        <v>53</v>
      </c>
      <c r="G382" s="159" t="s">
        <v>24</v>
      </c>
      <c r="H382" s="184" t="s">
        <v>0</v>
      </c>
      <c r="I382" s="26"/>
    </row>
    <row r="383" spans="1:9" x14ac:dyDescent="0.25">
      <c r="A383" s="65" t="str">
        <f t="shared" si="5"/>
        <v>Totaal42339Den HaagMan18 tot 23 jaarOverig</v>
      </c>
      <c r="B383" s="159" t="s">
        <v>8</v>
      </c>
      <c r="C383" s="166">
        <v>42339</v>
      </c>
      <c r="D383" s="159" t="s">
        <v>7</v>
      </c>
      <c r="E383" s="159" t="s">
        <v>28</v>
      </c>
      <c r="F383" s="159" t="s">
        <v>53</v>
      </c>
      <c r="G383" s="159" t="s">
        <v>25</v>
      </c>
      <c r="H383" s="184" t="s">
        <v>0</v>
      </c>
      <c r="I383" s="26"/>
    </row>
    <row r="384" spans="1:9" x14ac:dyDescent="0.25">
      <c r="A384" s="65" t="str">
        <f t="shared" si="5"/>
        <v>Totaal42339Den HaagMan23 tot 65 jaarTotaal</v>
      </c>
      <c r="B384" s="159" t="s">
        <v>8</v>
      </c>
      <c r="C384" s="166">
        <v>42339</v>
      </c>
      <c r="D384" s="159" t="s">
        <v>7</v>
      </c>
      <c r="E384" s="159" t="s">
        <v>28</v>
      </c>
      <c r="F384" s="159" t="s">
        <v>54</v>
      </c>
      <c r="G384" s="159" t="s">
        <v>8</v>
      </c>
      <c r="H384" s="184">
        <v>12200</v>
      </c>
      <c r="I384" s="26"/>
    </row>
    <row r="385" spans="1:9" x14ac:dyDescent="0.25">
      <c r="A385" s="65" t="str">
        <f t="shared" si="5"/>
        <v>Totaal42339Den HaagMan23 tot 65 jaarSyrië</v>
      </c>
      <c r="B385" s="159" t="s">
        <v>8</v>
      </c>
      <c r="C385" s="166">
        <v>42339</v>
      </c>
      <c r="D385" s="159" t="s">
        <v>7</v>
      </c>
      <c r="E385" s="159" t="s">
        <v>28</v>
      </c>
      <c r="F385" s="159" t="s">
        <v>54</v>
      </c>
      <c r="G385" s="159" t="s">
        <v>23</v>
      </c>
      <c r="H385" s="184" t="s">
        <v>0</v>
      </c>
      <c r="I385" s="26"/>
    </row>
    <row r="386" spans="1:9" x14ac:dyDescent="0.25">
      <c r="A386" s="65" t="str">
        <f t="shared" si="5"/>
        <v>Totaal42339Den HaagMan23 tot 65 jaarEritrea</v>
      </c>
      <c r="B386" s="159" t="s">
        <v>8</v>
      </c>
      <c r="C386" s="166">
        <v>42339</v>
      </c>
      <c r="D386" s="159" t="s">
        <v>7</v>
      </c>
      <c r="E386" s="159" t="s">
        <v>28</v>
      </c>
      <c r="F386" s="159" t="s">
        <v>54</v>
      </c>
      <c r="G386" s="159" t="s">
        <v>24</v>
      </c>
      <c r="H386" s="184" t="s">
        <v>0</v>
      </c>
      <c r="I386" s="26"/>
    </row>
    <row r="387" spans="1:9" x14ac:dyDescent="0.25">
      <c r="A387" s="65" t="str">
        <f t="shared" si="5"/>
        <v>Totaal42339Den HaagMan23 tot 65 jaarOverig</v>
      </c>
      <c r="B387" s="159" t="s">
        <v>8</v>
      </c>
      <c r="C387" s="166">
        <v>42339</v>
      </c>
      <c r="D387" s="159" t="s">
        <v>7</v>
      </c>
      <c r="E387" s="159" t="s">
        <v>28</v>
      </c>
      <c r="F387" s="159" t="s">
        <v>54</v>
      </c>
      <c r="G387" s="159" t="s">
        <v>25</v>
      </c>
      <c r="H387" s="184" t="s">
        <v>0</v>
      </c>
      <c r="I387" s="26"/>
    </row>
    <row r="388" spans="1:9" x14ac:dyDescent="0.25">
      <c r="A388" s="65" t="str">
        <f t="shared" si="5"/>
        <v>Totaal42339Den HaagVrouwTotaalTotaal</v>
      </c>
      <c r="B388" s="159" t="s">
        <v>8</v>
      </c>
      <c r="C388" s="166">
        <v>42339</v>
      </c>
      <c r="D388" s="159" t="s">
        <v>7</v>
      </c>
      <c r="E388" s="159" t="s">
        <v>29</v>
      </c>
      <c r="F388" s="159" t="s">
        <v>8</v>
      </c>
      <c r="G388" s="159" t="s">
        <v>8</v>
      </c>
      <c r="H388" s="184">
        <v>10200</v>
      </c>
      <c r="I388" s="26"/>
    </row>
    <row r="389" spans="1:9" x14ac:dyDescent="0.25">
      <c r="A389" s="65" t="str">
        <f t="shared" ref="A389:A452" si="6">B389&amp;C389&amp;D389&amp;E389&amp;F389&amp;G389</f>
        <v>Totaal42339Den HaagVrouwTotaalSyrië</v>
      </c>
      <c r="B389" s="159" t="s">
        <v>8</v>
      </c>
      <c r="C389" s="166">
        <v>42339</v>
      </c>
      <c r="D389" s="159" t="s">
        <v>7</v>
      </c>
      <c r="E389" s="159" t="s">
        <v>29</v>
      </c>
      <c r="F389" s="159" t="s">
        <v>8</v>
      </c>
      <c r="G389" s="159" t="s">
        <v>23</v>
      </c>
      <c r="H389" s="184" t="s">
        <v>0</v>
      </c>
      <c r="I389" s="26"/>
    </row>
    <row r="390" spans="1:9" x14ac:dyDescent="0.25">
      <c r="A390" s="65" t="str">
        <f t="shared" si="6"/>
        <v>Totaal42339Den HaagVrouwTotaalEritrea</v>
      </c>
      <c r="B390" s="159" t="s">
        <v>8</v>
      </c>
      <c r="C390" s="166">
        <v>42339</v>
      </c>
      <c r="D390" s="159" t="s">
        <v>7</v>
      </c>
      <c r="E390" s="159" t="s">
        <v>29</v>
      </c>
      <c r="F390" s="159" t="s">
        <v>8</v>
      </c>
      <c r="G390" s="159" t="s">
        <v>24</v>
      </c>
      <c r="H390" s="184" t="s">
        <v>0</v>
      </c>
      <c r="I390" s="26"/>
    </row>
    <row r="391" spans="1:9" x14ac:dyDescent="0.25">
      <c r="A391" s="65" t="str">
        <f t="shared" si="6"/>
        <v>Totaal42339Den HaagVrouwTotaalOverig</v>
      </c>
      <c r="B391" s="159" t="s">
        <v>8</v>
      </c>
      <c r="C391" s="166">
        <v>42339</v>
      </c>
      <c r="D391" s="159" t="s">
        <v>7</v>
      </c>
      <c r="E391" s="159" t="s">
        <v>29</v>
      </c>
      <c r="F391" s="159" t="s">
        <v>8</v>
      </c>
      <c r="G391" s="159" t="s">
        <v>25</v>
      </c>
      <c r="H391" s="184" t="s">
        <v>0</v>
      </c>
      <c r="I391" s="26"/>
    </row>
    <row r="392" spans="1:9" x14ac:dyDescent="0.25">
      <c r="A392" s="65" t="str">
        <f t="shared" si="6"/>
        <v>Totaal42339Den HaagVrouw18 tot 23 jaarTotaal</v>
      </c>
      <c r="B392" s="159" t="s">
        <v>8</v>
      </c>
      <c r="C392" s="166">
        <v>42339</v>
      </c>
      <c r="D392" s="159" t="s">
        <v>7</v>
      </c>
      <c r="E392" s="159" t="s">
        <v>29</v>
      </c>
      <c r="F392" s="159" t="s">
        <v>53</v>
      </c>
      <c r="G392" s="159" t="s">
        <v>8</v>
      </c>
      <c r="H392" s="184" t="s">
        <v>0</v>
      </c>
      <c r="I392" s="26"/>
    </row>
    <row r="393" spans="1:9" x14ac:dyDescent="0.25">
      <c r="A393" s="65" t="str">
        <f t="shared" si="6"/>
        <v>Totaal42339Den HaagVrouw18 tot 23 jaarSyrië</v>
      </c>
      <c r="B393" s="159" t="s">
        <v>8</v>
      </c>
      <c r="C393" s="166">
        <v>42339</v>
      </c>
      <c r="D393" s="159" t="s">
        <v>7</v>
      </c>
      <c r="E393" s="159" t="s">
        <v>29</v>
      </c>
      <c r="F393" s="159" t="s">
        <v>53</v>
      </c>
      <c r="G393" s="159" t="s">
        <v>23</v>
      </c>
      <c r="H393" s="184" t="s">
        <v>0</v>
      </c>
      <c r="I393" s="26"/>
    </row>
    <row r="394" spans="1:9" x14ac:dyDescent="0.25">
      <c r="A394" s="65" t="str">
        <f t="shared" si="6"/>
        <v>Totaal42339Den HaagVrouw18 tot 23 jaarEritrea</v>
      </c>
      <c r="B394" s="159" t="s">
        <v>8</v>
      </c>
      <c r="C394" s="166">
        <v>42339</v>
      </c>
      <c r="D394" s="159" t="s">
        <v>7</v>
      </c>
      <c r="E394" s="159" t="s">
        <v>29</v>
      </c>
      <c r="F394" s="159" t="s">
        <v>53</v>
      </c>
      <c r="G394" s="159" t="s">
        <v>24</v>
      </c>
      <c r="H394" s="184" t="s">
        <v>0</v>
      </c>
      <c r="I394" s="26"/>
    </row>
    <row r="395" spans="1:9" x14ac:dyDescent="0.25">
      <c r="A395" s="65" t="str">
        <f t="shared" si="6"/>
        <v>Totaal42339Den HaagVrouw18 tot 23 jaarOverig</v>
      </c>
      <c r="B395" s="159" t="s">
        <v>8</v>
      </c>
      <c r="C395" s="166">
        <v>42339</v>
      </c>
      <c r="D395" s="159" t="s">
        <v>7</v>
      </c>
      <c r="E395" s="159" t="s">
        <v>29</v>
      </c>
      <c r="F395" s="159" t="s">
        <v>53</v>
      </c>
      <c r="G395" s="159" t="s">
        <v>25</v>
      </c>
      <c r="H395" s="184" t="s">
        <v>0</v>
      </c>
      <c r="I395" s="26"/>
    </row>
    <row r="396" spans="1:9" x14ac:dyDescent="0.25">
      <c r="A396" s="65" t="str">
        <f t="shared" si="6"/>
        <v>Totaal42339Den HaagVrouw23 tot 65 jaarTotaal</v>
      </c>
      <c r="B396" s="159" t="s">
        <v>8</v>
      </c>
      <c r="C396" s="166">
        <v>42339</v>
      </c>
      <c r="D396" s="159" t="s">
        <v>7</v>
      </c>
      <c r="E396" s="159" t="s">
        <v>29</v>
      </c>
      <c r="F396" s="159" t="s">
        <v>54</v>
      </c>
      <c r="G396" s="159" t="s">
        <v>8</v>
      </c>
      <c r="H396" s="184" t="s">
        <v>0</v>
      </c>
      <c r="I396" s="26"/>
    </row>
    <row r="397" spans="1:9" x14ac:dyDescent="0.25">
      <c r="A397" s="65" t="str">
        <f t="shared" si="6"/>
        <v>Totaal42339Den HaagVrouw23 tot 65 jaarSyrië</v>
      </c>
      <c r="B397" s="159" t="s">
        <v>8</v>
      </c>
      <c r="C397" s="166">
        <v>42339</v>
      </c>
      <c r="D397" s="159" t="s">
        <v>7</v>
      </c>
      <c r="E397" s="159" t="s">
        <v>29</v>
      </c>
      <c r="F397" s="159" t="s">
        <v>54</v>
      </c>
      <c r="G397" s="159" t="s">
        <v>23</v>
      </c>
      <c r="H397" s="184" t="s">
        <v>0</v>
      </c>
      <c r="I397" s="26"/>
    </row>
    <row r="398" spans="1:9" x14ac:dyDescent="0.25">
      <c r="A398" s="65" t="str">
        <f t="shared" si="6"/>
        <v>Totaal42339Den HaagVrouw23 tot 65 jaarEritrea</v>
      </c>
      <c r="B398" s="159" t="s">
        <v>8</v>
      </c>
      <c r="C398" s="166">
        <v>42339</v>
      </c>
      <c r="D398" s="159" t="s">
        <v>7</v>
      </c>
      <c r="E398" s="159" t="s">
        <v>29</v>
      </c>
      <c r="F398" s="159" t="s">
        <v>54</v>
      </c>
      <c r="G398" s="159" t="s">
        <v>24</v>
      </c>
      <c r="H398" s="184" t="s">
        <v>0</v>
      </c>
      <c r="I398" s="26"/>
    </row>
    <row r="399" spans="1:9" x14ac:dyDescent="0.25">
      <c r="A399" s="65" t="str">
        <f t="shared" si="6"/>
        <v>Totaal42339Den HaagVrouw23 tot 65 jaarOverig</v>
      </c>
      <c r="B399" s="159" t="s">
        <v>8</v>
      </c>
      <c r="C399" s="166">
        <v>42339</v>
      </c>
      <c r="D399" s="159" t="s">
        <v>7</v>
      </c>
      <c r="E399" s="159" t="s">
        <v>29</v>
      </c>
      <c r="F399" s="159" t="s">
        <v>54</v>
      </c>
      <c r="G399" s="159" t="s">
        <v>25</v>
      </c>
      <c r="H399" s="184" t="s">
        <v>0</v>
      </c>
      <c r="I399" s="26"/>
    </row>
    <row r="400" spans="1:9" x14ac:dyDescent="0.25">
      <c r="A400" s="65" t="str">
        <f t="shared" si="6"/>
        <v>Totaal42339G4 (exclusief Den Haag)TotaalTotaalTotaal</v>
      </c>
      <c r="B400" s="159" t="s">
        <v>8</v>
      </c>
      <c r="C400" s="166">
        <v>42339</v>
      </c>
      <c r="D400" s="159" t="s">
        <v>15</v>
      </c>
      <c r="E400" s="159" t="s">
        <v>8</v>
      </c>
      <c r="F400" s="159" t="s">
        <v>8</v>
      </c>
      <c r="G400" s="159" t="s">
        <v>8</v>
      </c>
      <c r="H400" s="184">
        <v>11500</v>
      </c>
      <c r="I400" s="26"/>
    </row>
    <row r="401" spans="1:9" x14ac:dyDescent="0.25">
      <c r="A401" s="65" t="str">
        <f t="shared" si="6"/>
        <v>Totaal42339G4 (exclusief Den Haag)TotaalTotaalSyrië</v>
      </c>
      <c r="B401" s="159" t="s">
        <v>8</v>
      </c>
      <c r="C401" s="166">
        <v>42339</v>
      </c>
      <c r="D401" s="159" t="s">
        <v>15</v>
      </c>
      <c r="E401" s="159" t="s">
        <v>8</v>
      </c>
      <c r="F401" s="159" t="s">
        <v>8</v>
      </c>
      <c r="G401" s="159" t="s">
        <v>23</v>
      </c>
      <c r="H401" s="184">
        <v>10100</v>
      </c>
      <c r="I401" s="26"/>
    </row>
    <row r="402" spans="1:9" x14ac:dyDescent="0.25">
      <c r="A402" s="65" t="str">
        <f t="shared" si="6"/>
        <v>Totaal42339G4 (exclusief Den Haag)TotaalTotaalEritrea</v>
      </c>
      <c r="B402" s="159" t="s">
        <v>8</v>
      </c>
      <c r="C402" s="166">
        <v>42339</v>
      </c>
      <c r="D402" s="159" t="s">
        <v>15</v>
      </c>
      <c r="E402" s="159" t="s">
        <v>8</v>
      </c>
      <c r="F402" s="159" t="s">
        <v>8</v>
      </c>
      <c r="G402" s="159" t="s">
        <v>24</v>
      </c>
      <c r="H402" s="184">
        <v>11700</v>
      </c>
      <c r="I402" s="26"/>
    </row>
    <row r="403" spans="1:9" x14ac:dyDescent="0.25">
      <c r="A403" s="65" t="str">
        <f t="shared" si="6"/>
        <v>Totaal42339G4 (exclusief Den Haag)TotaalTotaalOverig</v>
      </c>
      <c r="B403" s="159" t="s">
        <v>8</v>
      </c>
      <c r="C403" s="166">
        <v>42339</v>
      </c>
      <c r="D403" s="159" t="s">
        <v>15</v>
      </c>
      <c r="E403" s="159" t="s">
        <v>8</v>
      </c>
      <c r="F403" s="159" t="s">
        <v>8</v>
      </c>
      <c r="G403" s="159" t="s">
        <v>25</v>
      </c>
      <c r="H403" s="184">
        <v>12600</v>
      </c>
      <c r="I403" s="26"/>
    </row>
    <row r="404" spans="1:9" x14ac:dyDescent="0.25">
      <c r="A404" s="65" t="str">
        <f t="shared" si="6"/>
        <v>Totaal42339G4 (exclusief Den Haag)Totaal18 tot 23 jaarTotaal</v>
      </c>
      <c r="B404" s="159" t="s">
        <v>8</v>
      </c>
      <c r="C404" s="166">
        <v>42339</v>
      </c>
      <c r="D404" s="159" t="s">
        <v>15</v>
      </c>
      <c r="E404" s="159" t="s">
        <v>8</v>
      </c>
      <c r="F404" s="159" t="s">
        <v>53</v>
      </c>
      <c r="G404" s="159" t="s">
        <v>8</v>
      </c>
      <c r="H404" s="184">
        <v>7200</v>
      </c>
      <c r="I404" s="26"/>
    </row>
    <row r="405" spans="1:9" x14ac:dyDescent="0.25">
      <c r="A405" s="65" t="str">
        <f t="shared" si="6"/>
        <v>Totaal42339G4 (exclusief Den Haag)Totaal18 tot 23 jaarSyrië</v>
      </c>
      <c r="B405" s="159" t="s">
        <v>8</v>
      </c>
      <c r="C405" s="166">
        <v>42339</v>
      </c>
      <c r="D405" s="159" t="s">
        <v>15</v>
      </c>
      <c r="E405" s="159" t="s">
        <v>8</v>
      </c>
      <c r="F405" s="159" t="s">
        <v>53</v>
      </c>
      <c r="G405" s="159" t="s">
        <v>23</v>
      </c>
      <c r="H405" s="184" t="s">
        <v>0</v>
      </c>
      <c r="I405" s="26"/>
    </row>
    <row r="406" spans="1:9" x14ac:dyDescent="0.25">
      <c r="A406" s="65" t="str">
        <f t="shared" si="6"/>
        <v>Totaal42339G4 (exclusief Den Haag)Totaal18 tot 23 jaarEritrea</v>
      </c>
      <c r="B406" s="159" t="s">
        <v>8</v>
      </c>
      <c r="C406" s="166">
        <v>42339</v>
      </c>
      <c r="D406" s="159" t="s">
        <v>15</v>
      </c>
      <c r="E406" s="159" t="s">
        <v>8</v>
      </c>
      <c r="F406" s="159" t="s">
        <v>53</v>
      </c>
      <c r="G406" s="159" t="s">
        <v>24</v>
      </c>
      <c r="H406" s="184" t="s">
        <v>0</v>
      </c>
      <c r="I406" s="26"/>
    </row>
    <row r="407" spans="1:9" x14ac:dyDescent="0.25">
      <c r="A407" s="65" t="str">
        <f t="shared" si="6"/>
        <v>Totaal42339G4 (exclusief Den Haag)Totaal18 tot 23 jaarOverig</v>
      </c>
      <c r="B407" s="159" t="s">
        <v>8</v>
      </c>
      <c r="C407" s="166">
        <v>42339</v>
      </c>
      <c r="D407" s="159" t="s">
        <v>15</v>
      </c>
      <c r="E407" s="159" t="s">
        <v>8</v>
      </c>
      <c r="F407" s="159" t="s">
        <v>53</v>
      </c>
      <c r="G407" s="159" t="s">
        <v>25</v>
      </c>
      <c r="H407" s="184" t="s">
        <v>0</v>
      </c>
      <c r="I407" s="26"/>
    </row>
    <row r="408" spans="1:9" x14ac:dyDescent="0.25">
      <c r="A408" s="65" t="str">
        <f t="shared" si="6"/>
        <v>Totaal42339G4 (exclusief Den Haag)Totaal23 tot 65 jaarTotaal</v>
      </c>
      <c r="B408" s="159" t="s">
        <v>8</v>
      </c>
      <c r="C408" s="166">
        <v>42339</v>
      </c>
      <c r="D408" s="159" t="s">
        <v>15</v>
      </c>
      <c r="E408" s="159" t="s">
        <v>8</v>
      </c>
      <c r="F408" s="159" t="s">
        <v>54</v>
      </c>
      <c r="G408" s="159" t="s">
        <v>8</v>
      </c>
      <c r="H408" s="184">
        <v>12200</v>
      </c>
      <c r="I408" s="26"/>
    </row>
    <row r="409" spans="1:9" x14ac:dyDescent="0.25">
      <c r="A409" s="65" t="str">
        <f t="shared" si="6"/>
        <v>Totaal42339G4 (exclusief Den Haag)Totaal23 tot 65 jaarSyrië</v>
      </c>
      <c r="B409" s="159" t="s">
        <v>8</v>
      </c>
      <c r="C409" s="166">
        <v>42339</v>
      </c>
      <c r="D409" s="159" t="s">
        <v>15</v>
      </c>
      <c r="E409" s="159" t="s">
        <v>8</v>
      </c>
      <c r="F409" s="159" t="s">
        <v>54</v>
      </c>
      <c r="G409" s="159" t="s">
        <v>23</v>
      </c>
      <c r="H409" s="184">
        <v>10500</v>
      </c>
      <c r="I409" s="26"/>
    </row>
    <row r="410" spans="1:9" x14ac:dyDescent="0.25">
      <c r="A410" s="65" t="str">
        <f t="shared" si="6"/>
        <v>Totaal42339G4 (exclusief Den Haag)Totaal23 tot 65 jaarEritrea</v>
      </c>
      <c r="B410" s="159" t="s">
        <v>8</v>
      </c>
      <c r="C410" s="166">
        <v>42339</v>
      </c>
      <c r="D410" s="159" t="s">
        <v>15</v>
      </c>
      <c r="E410" s="159" t="s">
        <v>8</v>
      </c>
      <c r="F410" s="159" t="s">
        <v>54</v>
      </c>
      <c r="G410" s="159" t="s">
        <v>24</v>
      </c>
      <c r="H410" s="184">
        <v>12500</v>
      </c>
      <c r="I410" s="26"/>
    </row>
    <row r="411" spans="1:9" x14ac:dyDescent="0.25">
      <c r="A411" s="65" t="str">
        <f t="shared" si="6"/>
        <v>Totaal42339G4 (exclusief Den Haag)Totaal23 tot 65 jaarOverig</v>
      </c>
      <c r="B411" s="159" t="s">
        <v>8</v>
      </c>
      <c r="C411" s="166">
        <v>42339</v>
      </c>
      <c r="D411" s="159" t="s">
        <v>15</v>
      </c>
      <c r="E411" s="159" t="s">
        <v>8</v>
      </c>
      <c r="F411" s="159" t="s">
        <v>54</v>
      </c>
      <c r="G411" s="159" t="s">
        <v>25</v>
      </c>
      <c r="H411" s="184">
        <v>13200</v>
      </c>
      <c r="I411" s="26"/>
    </row>
    <row r="412" spans="1:9" x14ac:dyDescent="0.25">
      <c r="A412" s="65" t="str">
        <f t="shared" si="6"/>
        <v>Totaal42339G4 (exclusief Den Haag)ManTotaalTotaal</v>
      </c>
      <c r="B412" s="159" t="s">
        <v>8</v>
      </c>
      <c r="C412" s="166">
        <v>42339</v>
      </c>
      <c r="D412" s="159" t="s">
        <v>15</v>
      </c>
      <c r="E412" s="159" t="s">
        <v>28</v>
      </c>
      <c r="F412" s="159" t="s">
        <v>8</v>
      </c>
      <c r="G412" s="159" t="s">
        <v>8</v>
      </c>
      <c r="H412" s="184">
        <v>12200</v>
      </c>
      <c r="I412" s="26"/>
    </row>
    <row r="413" spans="1:9" x14ac:dyDescent="0.25">
      <c r="A413" s="65" t="str">
        <f t="shared" si="6"/>
        <v>Totaal42339G4 (exclusief Den Haag)ManTotaalSyrië</v>
      </c>
      <c r="B413" s="159" t="s">
        <v>8</v>
      </c>
      <c r="C413" s="166">
        <v>42339</v>
      </c>
      <c r="D413" s="159" t="s">
        <v>15</v>
      </c>
      <c r="E413" s="159" t="s">
        <v>28</v>
      </c>
      <c r="F413" s="159" t="s">
        <v>8</v>
      </c>
      <c r="G413" s="159" t="s">
        <v>23</v>
      </c>
      <c r="H413" s="184">
        <v>11000</v>
      </c>
      <c r="I413" s="26"/>
    </row>
    <row r="414" spans="1:9" x14ac:dyDescent="0.25">
      <c r="A414" s="65" t="str">
        <f t="shared" si="6"/>
        <v>Totaal42339G4 (exclusief Den Haag)ManTotaalEritrea</v>
      </c>
      <c r="B414" s="159" t="s">
        <v>8</v>
      </c>
      <c r="C414" s="166">
        <v>42339</v>
      </c>
      <c r="D414" s="159" t="s">
        <v>15</v>
      </c>
      <c r="E414" s="159" t="s">
        <v>28</v>
      </c>
      <c r="F414" s="159" t="s">
        <v>8</v>
      </c>
      <c r="G414" s="159" t="s">
        <v>24</v>
      </c>
      <c r="H414" s="184">
        <v>11700</v>
      </c>
      <c r="I414" s="26"/>
    </row>
    <row r="415" spans="1:9" x14ac:dyDescent="0.25">
      <c r="A415" s="65" t="str">
        <f t="shared" si="6"/>
        <v>Totaal42339G4 (exclusief Den Haag)ManTotaalOverig</v>
      </c>
      <c r="B415" s="159" t="s">
        <v>8</v>
      </c>
      <c r="C415" s="166">
        <v>42339</v>
      </c>
      <c r="D415" s="159" t="s">
        <v>15</v>
      </c>
      <c r="E415" s="159" t="s">
        <v>28</v>
      </c>
      <c r="F415" s="159" t="s">
        <v>8</v>
      </c>
      <c r="G415" s="159" t="s">
        <v>25</v>
      </c>
      <c r="H415" s="184">
        <v>14600</v>
      </c>
      <c r="I415" s="26"/>
    </row>
    <row r="416" spans="1:9" x14ac:dyDescent="0.25">
      <c r="A416" s="65" t="str">
        <f t="shared" si="6"/>
        <v>Totaal42339G4 (exclusief Den Haag)Man18 tot 23 jaarTotaal</v>
      </c>
      <c r="B416" s="159" t="s">
        <v>8</v>
      </c>
      <c r="C416" s="166">
        <v>42339</v>
      </c>
      <c r="D416" s="159" t="s">
        <v>15</v>
      </c>
      <c r="E416" s="159" t="s">
        <v>28</v>
      </c>
      <c r="F416" s="159" t="s">
        <v>53</v>
      </c>
      <c r="G416" s="159" t="s">
        <v>8</v>
      </c>
      <c r="H416" s="184" t="s">
        <v>0</v>
      </c>
      <c r="I416" s="26"/>
    </row>
    <row r="417" spans="1:9" x14ac:dyDescent="0.25">
      <c r="A417" s="65" t="str">
        <f t="shared" si="6"/>
        <v>Totaal42339G4 (exclusief Den Haag)Man18 tot 23 jaarSyrië</v>
      </c>
      <c r="B417" s="159" t="s">
        <v>8</v>
      </c>
      <c r="C417" s="166">
        <v>42339</v>
      </c>
      <c r="D417" s="159" t="s">
        <v>15</v>
      </c>
      <c r="E417" s="159" t="s">
        <v>28</v>
      </c>
      <c r="F417" s="159" t="s">
        <v>53</v>
      </c>
      <c r="G417" s="159" t="s">
        <v>23</v>
      </c>
      <c r="H417" s="184" t="s">
        <v>0</v>
      </c>
      <c r="I417" s="26"/>
    </row>
    <row r="418" spans="1:9" x14ac:dyDescent="0.25">
      <c r="A418" s="65" t="str">
        <f t="shared" si="6"/>
        <v>Totaal42339G4 (exclusief Den Haag)Man18 tot 23 jaarEritrea</v>
      </c>
      <c r="B418" s="159" t="s">
        <v>8</v>
      </c>
      <c r="C418" s="166">
        <v>42339</v>
      </c>
      <c r="D418" s="159" t="s">
        <v>15</v>
      </c>
      <c r="E418" s="159" t="s">
        <v>28</v>
      </c>
      <c r="F418" s="159" t="s">
        <v>53</v>
      </c>
      <c r="G418" s="159" t="s">
        <v>24</v>
      </c>
      <c r="H418" s="184" t="s">
        <v>0</v>
      </c>
      <c r="I418" s="26"/>
    </row>
    <row r="419" spans="1:9" x14ac:dyDescent="0.25">
      <c r="A419" s="65" t="str">
        <f t="shared" si="6"/>
        <v>Totaal42339G4 (exclusief Den Haag)Man18 tot 23 jaarOverig</v>
      </c>
      <c r="B419" s="159" t="s">
        <v>8</v>
      </c>
      <c r="C419" s="166">
        <v>42339</v>
      </c>
      <c r="D419" s="159" t="s">
        <v>15</v>
      </c>
      <c r="E419" s="159" t="s">
        <v>28</v>
      </c>
      <c r="F419" s="159" t="s">
        <v>53</v>
      </c>
      <c r="G419" s="159" t="s">
        <v>25</v>
      </c>
      <c r="H419" s="184" t="s">
        <v>0</v>
      </c>
      <c r="I419" s="26"/>
    </row>
    <row r="420" spans="1:9" x14ac:dyDescent="0.25">
      <c r="A420" s="65" t="str">
        <f t="shared" si="6"/>
        <v>Totaal42339G4 (exclusief Den Haag)Man23 tot 65 jaarTotaal</v>
      </c>
      <c r="B420" s="159" t="s">
        <v>8</v>
      </c>
      <c r="C420" s="166">
        <v>42339</v>
      </c>
      <c r="D420" s="159" t="s">
        <v>15</v>
      </c>
      <c r="E420" s="159" t="s">
        <v>28</v>
      </c>
      <c r="F420" s="159" t="s">
        <v>54</v>
      </c>
      <c r="G420" s="159" t="s">
        <v>8</v>
      </c>
      <c r="H420" s="184">
        <v>12800</v>
      </c>
      <c r="I420" s="26"/>
    </row>
    <row r="421" spans="1:9" x14ac:dyDescent="0.25">
      <c r="A421" s="65" t="str">
        <f t="shared" si="6"/>
        <v>Totaal42339G4 (exclusief Den Haag)Man23 tot 65 jaarSyrië</v>
      </c>
      <c r="B421" s="159" t="s">
        <v>8</v>
      </c>
      <c r="C421" s="166">
        <v>42339</v>
      </c>
      <c r="D421" s="159" t="s">
        <v>15</v>
      </c>
      <c r="E421" s="159" t="s">
        <v>28</v>
      </c>
      <c r="F421" s="159" t="s">
        <v>54</v>
      </c>
      <c r="G421" s="159" t="s">
        <v>23</v>
      </c>
      <c r="H421" s="184">
        <v>11500</v>
      </c>
      <c r="I421" s="26"/>
    </row>
    <row r="422" spans="1:9" x14ac:dyDescent="0.25">
      <c r="A422" s="65" t="str">
        <f t="shared" si="6"/>
        <v>Totaal42339G4 (exclusief Den Haag)Man23 tot 65 jaarEritrea</v>
      </c>
      <c r="B422" s="159" t="s">
        <v>8</v>
      </c>
      <c r="C422" s="166">
        <v>42339</v>
      </c>
      <c r="D422" s="159" t="s">
        <v>15</v>
      </c>
      <c r="E422" s="159" t="s">
        <v>28</v>
      </c>
      <c r="F422" s="159" t="s">
        <v>54</v>
      </c>
      <c r="G422" s="159" t="s">
        <v>24</v>
      </c>
      <c r="H422" s="184">
        <v>12700</v>
      </c>
      <c r="I422" s="26"/>
    </row>
    <row r="423" spans="1:9" x14ac:dyDescent="0.25">
      <c r="A423" s="65" t="str">
        <f t="shared" si="6"/>
        <v>Totaal42339G4 (exclusief Den Haag)Man23 tot 65 jaarOverig</v>
      </c>
      <c r="B423" s="159" t="s">
        <v>8</v>
      </c>
      <c r="C423" s="166">
        <v>42339</v>
      </c>
      <c r="D423" s="159" t="s">
        <v>15</v>
      </c>
      <c r="E423" s="159" t="s">
        <v>28</v>
      </c>
      <c r="F423" s="159" t="s">
        <v>54</v>
      </c>
      <c r="G423" s="159" t="s">
        <v>25</v>
      </c>
      <c r="H423" s="184">
        <v>14800</v>
      </c>
      <c r="I423" s="26"/>
    </row>
    <row r="424" spans="1:9" x14ac:dyDescent="0.25">
      <c r="A424" s="65" t="str">
        <f t="shared" si="6"/>
        <v>Totaal42339G4 (exclusief Den Haag)VrouwTotaalTotaal</v>
      </c>
      <c r="B424" s="159" t="s">
        <v>8</v>
      </c>
      <c r="C424" s="166">
        <v>42339</v>
      </c>
      <c r="D424" s="159" t="s">
        <v>15</v>
      </c>
      <c r="E424" s="159" t="s">
        <v>29</v>
      </c>
      <c r="F424" s="159" t="s">
        <v>8</v>
      </c>
      <c r="G424" s="159" t="s">
        <v>8</v>
      </c>
      <c r="H424" s="184">
        <v>10100</v>
      </c>
      <c r="I424" s="26"/>
    </row>
    <row r="425" spans="1:9" x14ac:dyDescent="0.25">
      <c r="A425" s="65" t="str">
        <f t="shared" si="6"/>
        <v>Totaal42339G4 (exclusief Den Haag)VrouwTotaalSyrië</v>
      </c>
      <c r="B425" s="159" t="s">
        <v>8</v>
      </c>
      <c r="C425" s="166">
        <v>42339</v>
      </c>
      <c r="D425" s="159" t="s">
        <v>15</v>
      </c>
      <c r="E425" s="159" t="s">
        <v>29</v>
      </c>
      <c r="F425" s="159" t="s">
        <v>8</v>
      </c>
      <c r="G425" s="159" t="s">
        <v>23</v>
      </c>
      <c r="H425" s="184" t="s">
        <v>0</v>
      </c>
      <c r="I425" s="26"/>
    </row>
    <row r="426" spans="1:9" x14ac:dyDescent="0.25">
      <c r="A426" s="65" t="str">
        <f t="shared" si="6"/>
        <v>Totaal42339G4 (exclusief Den Haag)VrouwTotaalEritrea</v>
      </c>
      <c r="B426" s="159" t="s">
        <v>8</v>
      </c>
      <c r="C426" s="166">
        <v>42339</v>
      </c>
      <c r="D426" s="159" t="s">
        <v>15</v>
      </c>
      <c r="E426" s="159" t="s">
        <v>29</v>
      </c>
      <c r="F426" s="159" t="s">
        <v>8</v>
      </c>
      <c r="G426" s="159" t="s">
        <v>24</v>
      </c>
      <c r="H426" s="184" t="s">
        <v>0</v>
      </c>
      <c r="I426" s="26"/>
    </row>
    <row r="427" spans="1:9" x14ac:dyDescent="0.25">
      <c r="A427" s="65" t="str">
        <f t="shared" si="6"/>
        <v>Totaal42339G4 (exclusief Den Haag)VrouwTotaalOverig</v>
      </c>
      <c r="B427" s="159" t="s">
        <v>8</v>
      </c>
      <c r="C427" s="166">
        <v>42339</v>
      </c>
      <c r="D427" s="159" t="s">
        <v>15</v>
      </c>
      <c r="E427" s="159" t="s">
        <v>29</v>
      </c>
      <c r="F427" s="159" t="s">
        <v>8</v>
      </c>
      <c r="G427" s="159" t="s">
        <v>25</v>
      </c>
      <c r="H427" s="184">
        <v>10200</v>
      </c>
      <c r="I427" s="26"/>
    </row>
    <row r="428" spans="1:9" x14ac:dyDescent="0.25">
      <c r="A428" s="65" t="str">
        <f t="shared" si="6"/>
        <v>Totaal42339G4 (exclusief Den Haag)Vrouw18 tot 23 jaarTotaal</v>
      </c>
      <c r="B428" s="159" t="s">
        <v>8</v>
      </c>
      <c r="C428" s="166">
        <v>42339</v>
      </c>
      <c r="D428" s="159" t="s">
        <v>15</v>
      </c>
      <c r="E428" s="159" t="s">
        <v>29</v>
      </c>
      <c r="F428" s="159" t="s">
        <v>53</v>
      </c>
      <c r="G428" s="159" t="s">
        <v>8</v>
      </c>
      <c r="H428" s="184" t="s">
        <v>0</v>
      </c>
      <c r="I428" s="26"/>
    </row>
    <row r="429" spans="1:9" x14ac:dyDescent="0.25">
      <c r="A429" s="65" t="str">
        <f t="shared" si="6"/>
        <v>Totaal42339G4 (exclusief Den Haag)Vrouw18 tot 23 jaarSyrië</v>
      </c>
      <c r="B429" s="159" t="s">
        <v>8</v>
      </c>
      <c r="C429" s="166">
        <v>42339</v>
      </c>
      <c r="D429" s="159" t="s">
        <v>15</v>
      </c>
      <c r="E429" s="159" t="s">
        <v>29</v>
      </c>
      <c r="F429" s="159" t="s">
        <v>53</v>
      </c>
      <c r="G429" s="159" t="s">
        <v>23</v>
      </c>
      <c r="H429" s="184" t="s">
        <v>0</v>
      </c>
      <c r="I429" s="26"/>
    </row>
    <row r="430" spans="1:9" x14ac:dyDescent="0.25">
      <c r="A430" s="65" t="str">
        <f t="shared" si="6"/>
        <v>Totaal42339G4 (exclusief Den Haag)Vrouw18 tot 23 jaarEritrea</v>
      </c>
      <c r="B430" s="159" t="s">
        <v>8</v>
      </c>
      <c r="C430" s="166">
        <v>42339</v>
      </c>
      <c r="D430" s="159" t="s">
        <v>15</v>
      </c>
      <c r="E430" s="159" t="s">
        <v>29</v>
      </c>
      <c r="F430" s="159" t="s">
        <v>53</v>
      </c>
      <c r="G430" s="159" t="s">
        <v>24</v>
      </c>
      <c r="H430" s="184" t="s">
        <v>0</v>
      </c>
      <c r="I430" s="26"/>
    </row>
    <row r="431" spans="1:9" x14ac:dyDescent="0.25">
      <c r="A431" s="65" t="str">
        <f t="shared" si="6"/>
        <v>Totaal42339G4 (exclusief Den Haag)Vrouw18 tot 23 jaarOverig</v>
      </c>
      <c r="B431" s="159" t="s">
        <v>8</v>
      </c>
      <c r="C431" s="166">
        <v>42339</v>
      </c>
      <c r="D431" s="159" t="s">
        <v>15</v>
      </c>
      <c r="E431" s="159" t="s">
        <v>29</v>
      </c>
      <c r="F431" s="159" t="s">
        <v>53</v>
      </c>
      <c r="G431" s="159" t="s">
        <v>25</v>
      </c>
      <c r="H431" s="184" t="s">
        <v>0</v>
      </c>
      <c r="I431" s="26"/>
    </row>
    <row r="432" spans="1:9" x14ac:dyDescent="0.25">
      <c r="A432" s="65" t="str">
        <f t="shared" si="6"/>
        <v>Totaal42339G4 (exclusief Den Haag)Vrouw23 tot 65 jaarTotaal</v>
      </c>
      <c r="B432" s="159" t="s">
        <v>8</v>
      </c>
      <c r="C432" s="166">
        <v>42339</v>
      </c>
      <c r="D432" s="159" t="s">
        <v>15</v>
      </c>
      <c r="E432" s="159" t="s">
        <v>29</v>
      </c>
      <c r="F432" s="159" t="s">
        <v>54</v>
      </c>
      <c r="G432" s="159" t="s">
        <v>8</v>
      </c>
      <c r="H432" s="184">
        <v>10200</v>
      </c>
      <c r="I432" s="26"/>
    </row>
    <row r="433" spans="1:9" x14ac:dyDescent="0.25">
      <c r="A433" s="65" t="str">
        <f t="shared" si="6"/>
        <v>Totaal42339G4 (exclusief Den Haag)Vrouw23 tot 65 jaarSyrië</v>
      </c>
      <c r="B433" s="159" t="s">
        <v>8</v>
      </c>
      <c r="C433" s="166">
        <v>42339</v>
      </c>
      <c r="D433" s="159" t="s">
        <v>15</v>
      </c>
      <c r="E433" s="159" t="s">
        <v>29</v>
      </c>
      <c r="F433" s="159" t="s">
        <v>54</v>
      </c>
      <c r="G433" s="159" t="s">
        <v>23</v>
      </c>
      <c r="H433" s="184" t="s">
        <v>0</v>
      </c>
      <c r="I433" s="26"/>
    </row>
    <row r="434" spans="1:9" x14ac:dyDescent="0.25">
      <c r="A434" s="65" t="str">
        <f t="shared" si="6"/>
        <v>Totaal42339G4 (exclusief Den Haag)Vrouw23 tot 65 jaarEritrea</v>
      </c>
      <c r="B434" s="159" t="s">
        <v>8</v>
      </c>
      <c r="C434" s="166">
        <v>42339</v>
      </c>
      <c r="D434" s="159" t="s">
        <v>15</v>
      </c>
      <c r="E434" s="159" t="s">
        <v>29</v>
      </c>
      <c r="F434" s="159" t="s">
        <v>54</v>
      </c>
      <c r="G434" s="159" t="s">
        <v>24</v>
      </c>
      <c r="H434" s="184" t="s">
        <v>0</v>
      </c>
      <c r="I434" s="26"/>
    </row>
    <row r="435" spans="1:9" x14ac:dyDescent="0.25">
      <c r="A435" s="65" t="str">
        <f t="shared" si="6"/>
        <v>Totaal42339G4 (exclusief Den Haag)Vrouw23 tot 65 jaarOverig</v>
      </c>
      <c r="B435" s="159" t="s">
        <v>8</v>
      </c>
      <c r="C435" s="166">
        <v>42339</v>
      </c>
      <c r="D435" s="159" t="s">
        <v>15</v>
      </c>
      <c r="E435" s="159" t="s">
        <v>29</v>
      </c>
      <c r="F435" s="159" t="s">
        <v>54</v>
      </c>
      <c r="G435" s="159" t="s">
        <v>25</v>
      </c>
      <c r="H435" s="184">
        <v>11100</v>
      </c>
      <c r="I435" s="26"/>
    </row>
    <row r="436" spans="1:9" x14ac:dyDescent="0.25">
      <c r="A436" s="65" t="str">
        <f t="shared" si="6"/>
        <v>Totaal42705Den HaagTotaalTotaalTotaal</v>
      </c>
      <c r="B436" s="159" t="s">
        <v>8</v>
      </c>
      <c r="C436" s="166">
        <v>42705</v>
      </c>
      <c r="D436" s="159" t="s">
        <v>7</v>
      </c>
      <c r="E436" s="159" t="s">
        <v>8</v>
      </c>
      <c r="F436" s="159" t="s">
        <v>8</v>
      </c>
      <c r="G436" s="159" t="s">
        <v>8</v>
      </c>
      <c r="H436" s="184">
        <v>13600</v>
      </c>
      <c r="I436" s="26"/>
    </row>
    <row r="437" spans="1:9" x14ac:dyDescent="0.25">
      <c r="A437" s="65" t="str">
        <f t="shared" si="6"/>
        <v>Totaal42705Den HaagTotaalTotaalSyrië</v>
      </c>
      <c r="B437" s="159" t="s">
        <v>8</v>
      </c>
      <c r="C437" s="166">
        <v>42705</v>
      </c>
      <c r="D437" s="159" t="s">
        <v>7</v>
      </c>
      <c r="E437" s="159" t="s">
        <v>8</v>
      </c>
      <c r="F437" s="159" t="s">
        <v>8</v>
      </c>
      <c r="G437" s="159" t="s">
        <v>23</v>
      </c>
      <c r="H437" s="184">
        <v>11000</v>
      </c>
      <c r="I437" s="26"/>
    </row>
    <row r="438" spans="1:9" x14ac:dyDescent="0.25">
      <c r="A438" s="65" t="str">
        <f t="shared" si="6"/>
        <v>Totaal42705Den HaagTotaalTotaalEritrea</v>
      </c>
      <c r="B438" s="159" t="s">
        <v>8</v>
      </c>
      <c r="C438" s="166">
        <v>42705</v>
      </c>
      <c r="D438" s="159" t="s">
        <v>7</v>
      </c>
      <c r="E438" s="159" t="s">
        <v>8</v>
      </c>
      <c r="F438" s="159" t="s">
        <v>8</v>
      </c>
      <c r="G438" s="159" t="s">
        <v>24</v>
      </c>
      <c r="H438" s="184">
        <v>14700</v>
      </c>
      <c r="I438" s="26"/>
    </row>
    <row r="439" spans="1:9" x14ac:dyDescent="0.25">
      <c r="A439" s="65" t="str">
        <f t="shared" si="6"/>
        <v>Totaal42705Den HaagTotaalTotaalOverig</v>
      </c>
      <c r="B439" s="159" t="s">
        <v>8</v>
      </c>
      <c r="C439" s="166">
        <v>42705</v>
      </c>
      <c r="D439" s="159" t="s">
        <v>7</v>
      </c>
      <c r="E439" s="159" t="s">
        <v>8</v>
      </c>
      <c r="F439" s="159" t="s">
        <v>8</v>
      </c>
      <c r="G439" s="159" t="s">
        <v>25</v>
      </c>
      <c r="H439" s="184">
        <v>13000</v>
      </c>
      <c r="I439" s="26"/>
    </row>
    <row r="440" spans="1:9" x14ac:dyDescent="0.25">
      <c r="A440" s="65" t="str">
        <f t="shared" si="6"/>
        <v>Totaal42705Den HaagTotaal18 tot 23 jaarTotaal</v>
      </c>
      <c r="B440" s="159" t="s">
        <v>8</v>
      </c>
      <c r="C440" s="166">
        <v>42705</v>
      </c>
      <c r="D440" s="159" t="s">
        <v>7</v>
      </c>
      <c r="E440" s="159" t="s">
        <v>8</v>
      </c>
      <c r="F440" s="159" t="s">
        <v>53</v>
      </c>
      <c r="G440" s="159" t="s">
        <v>8</v>
      </c>
      <c r="H440" s="184">
        <v>10300</v>
      </c>
      <c r="I440" s="26"/>
    </row>
    <row r="441" spans="1:9" x14ac:dyDescent="0.25">
      <c r="A441" s="65" t="str">
        <f t="shared" si="6"/>
        <v>Totaal42705Den HaagTotaal18 tot 23 jaarSyrië</v>
      </c>
      <c r="B441" s="159" t="s">
        <v>8</v>
      </c>
      <c r="C441" s="166">
        <v>42705</v>
      </c>
      <c r="D441" s="159" t="s">
        <v>7</v>
      </c>
      <c r="E441" s="159" t="s">
        <v>8</v>
      </c>
      <c r="F441" s="159" t="s">
        <v>53</v>
      </c>
      <c r="G441" s="159" t="s">
        <v>23</v>
      </c>
      <c r="H441" s="184" t="s">
        <v>0</v>
      </c>
      <c r="I441" s="26"/>
    </row>
    <row r="442" spans="1:9" x14ac:dyDescent="0.25">
      <c r="A442" s="65" t="str">
        <f t="shared" si="6"/>
        <v>Totaal42705Den HaagTotaal18 tot 23 jaarEritrea</v>
      </c>
      <c r="B442" s="159" t="s">
        <v>8</v>
      </c>
      <c r="C442" s="166">
        <v>42705</v>
      </c>
      <c r="D442" s="159" t="s">
        <v>7</v>
      </c>
      <c r="E442" s="159" t="s">
        <v>8</v>
      </c>
      <c r="F442" s="159" t="s">
        <v>53</v>
      </c>
      <c r="G442" s="159" t="s">
        <v>24</v>
      </c>
      <c r="H442" s="184">
        <v>11100</v>
      </c>
      <c r="I442" s="26"/>
    </row>
    <row r="443" spans="1:9" x14ac:dyDescent="0.25">
      <c r="A443" s="65" t="str">
        <f t="shared" si="6"/>
        <v>Totaal42705Den HaagTotaal18 tot 23 jaarOverig</v>
      </c>
      <c r="B443" s="159" t="s">
        <v>8</v>
      </c>
      <c r="C443" s="166">
        <v>42705</v>
      </c>
      <c r="D443" s="159" t="s">
        <v>7</v>
      </c>
      <c r="E443" s="159" t="s">
        <v>8</v>
      </c>
      <c r="F443" s="159" t="s">
        <v>53</v>
      </c>
      <c r="G443" s="159" t="s">
        <v>25</v>
      </c>
      <c r="H443" s="184" t="s">
        <v>0</v>
      </c>
      <c r="I443" s="26"/>
    </row>
    <row r="444" spans="1:9" x14ac:dyDescent="0.25">
      <c r="A444" s="65" t="str">
        <f t="shared" si="6"/>
        <v>Totaal42705Den HaagTotaal23 tot 65 jaarTotaal</v>
      </c>
      <c r="B444" s="159" t="s">
        <v>8</v>
      </c>
      <c r="C444" s="166">
        <v>42705</v>
      </c>
      <c r="D444" s="159" t="s">
        <v>7</v>
      </c>
      <c r="E444" s="159" t="s">
        <v>8</v>
      </c>
      <c r="F444" s="159" t="s">
        <v>54</v>
      </c>
      <c r="G444" s="159" t="s">
        <v>8</v>
      </c>
      <c r="H444" s="184">
        <v>14400</v>
      </c>
      <c r="I444" s="26"/>
    </row>
    <row r="445" spans="1:9" x14ac:dyDescent="0.25">
      <c r="A445" s="65" t="str">
        <f t="shared" si="6"/>
        <v>Totaal42705Den HaagTotaal23 tot 65 jaarSyrië</v>
      </c>
      <c r="B445" s="159" t="s">
        <v>8</v>
      </c>
      <c r="C445" s="166">
        <v>42705</v>
      </c>
      <c r="D445" s="159" t="s">
        <v>7</v>
      </c>
      <c r="E445" s="159" t="s">
        <v>8</v>
      </c>
      <c r="F445" s="159" t="s">
        <v>54</v>
      </c>
      <c r="G445" s="159" t="s">
        <v>23</v>
      </c>
      <c r="H445" s="184">
        <v>11300</v>
      </c>
      <c r="I445" s="26"/>
    </row>
    <row r="446" spans="1:9" x14ac:dyDescent="0.25">
      <c r="A446" s="65" t="str">
        <f t="shared" si="6"/>
        <v>Totaal42705Den HaagTotaal23 tot 65 jaarEritrea</v>
      </c>
      <c r="B446" s="159" t="s">
        <v>8</v>
      </c>
      <c r="C446" s="166">
        <v>42705</v>
      </c>
      <c r="D446" s="159" t="s">
        <v>7</v>
      </c>
      <c r="E446" s="159" t="s">
        <v>8</v>
      </c>
      <c r="F446" s="159" t="s">
        <v>54</v>
      </c>
      <c r="G446" s="159" t="s">
        <v>24</v>
      </c>
      <c r="H446" s="184">
        <v>15400</v>
      </c>
      <c r="I446" s="26"/>
    </row>
    <row r="447" spans="1:9" x14ac:dyDescent="0.25">
      <c r="A447" s="65" t="str">
        <f t="shared" si="6"/>
        <v>Totaal42705Den HaagTotaal23 tot 65 jaarOverig</v>
      </c>
      <c r="B447" s="159" t="s">
        <v>8</v>
      </c>
      <c r="C447" s="166">
        <v>42705</v>
      </c>
      <c r="D447" s="159" t="s">
        <v>7</v>
      </c>
      <c r="E447" s="159" t="s">
        <v>8</v>
      </c>
      <c r="F447" s="159" t="s">
        <v>54</v>
      </c>
      <c r="G447" s="159" t="s">
        <v>25</v>
      </c>
      <c r="H447" s="184">
        <v>14300</v>
      </c>
      <c r="I447" s="26"/>
    </row>
    <row r="448" spans="1:9" x14ac:dyDescent="0.25">
      <c r="A448" s="65" t="str">
        <f t="shared" si="6"/>
        <v>Totaal42705Den HaagManTotaalTotaal</v>
      </c>
      <c r="B448" s="159" t="s">
        <v>8</v>
      </c>
      <c r="C448" s="166">
        <v>42705</v>
      </c>
      <c r="D448" s="159" t="s">
        <v>7</v>
      </c>
      <c r="E448" s="159" t="s">
        <v>28</v>
      </c>
      <c r="F448" s="159" t="s">
        <v>8</v>
      </c>
      <c r="G448" s="159" t="s">
        <v>8</v>
      </c>
      <c r="H448" s="184">
        <v>14600</v>
      </c>
      <c r="I448" s="26"/>
    </row>
    <row r="449" spans="1:9" x14ac:dyDescent="0.25">
      <c r="A449" s="65" t="str">
        <f t="shared" si="6"/>
        <v>Totaal42705Den HaagManTotaalSyrië</v>
      </c>
      <c r="B449" s="159" t="s">
        <v>8</v>
      </c>
      <c r="C449" s="166">
        <v>42705</v>
      </c>
      <c r="D449" s="159" t="s">
        <v>7</v>
      </c>
      <c r="E449" s="159" t="s">
        <v>28</v>
      </c>
      <c r="F449" s="159" t="s">
        <v>8</v>
      </c>
      <c r="G449" s="159" t="s">
        <v>23</v>
      </c>
      <c r="H449" s="184">
        <v>13900</v>
      </c>
      <c r="I449" s="26"/>
    </row>
    <row r="450" spans="1:9" x14ac:dyDescent="0.25">
      <c r="A450" s="65" t="str">
        <f t="shared" si="6"/>
        <v>Totaal42705Den HaagManTotaalEritrea</v>
      </c>
      <c r="B450" s="159" t="s">
        <v>8</v>
      </c>
      <c r="C450" s="166">
        <v>42705</v>
      </c>
      <c r="D450" s="159" t="s">
        <v>7</v>
      </c>
      <c r="E450" s="159" t="s">
        <v>28</v>
      </c>
      <c r="F450" s="159" t="s">
        <v>8</v>
      </c>
      <c r="G450" s="159" t="s">
        <v>24</v>
      </c>
      <c r="H450" s="184">
        <v>15200</v>
      </c>
      <c r="I450" s="26"/>
    </row>
    <row r="451" spans="1:9" x14ac:dyDescent="0.25">
      <c r="A451" s="65" t="str">
        <f t="shared" si="6"/>
        <v>Totaal42705Den HaagManTotaalOverig</v>
      </c>
      <c r="B451" s="159" t="s">
        <v>8</v>
      </c>
      <c r="C451" s="166">
        <v>42705</v>
      </c>
      <c r="D451" s="159" t="s">
        <v>7</v>
      </c>
      <c r="E451" s="159" t="s">
        <v>28</v>
      </c>
      <c r="F451" s="159" t="s">
        <v>8</v>
      </c>
      <c r="G451" s="159" t="s">
        <v>25</v>
      </c>
      <c r="H451" s="184">
        <v>14300</v>
      </c>
      <c r="I451" s="26"/>
    </row>
    <row r="452" spans="1:9" x14ac:dyDescent="0.25">
      <c r="A452" s="65" t="str">
        <f t="shared" si="6"/>
        <v>Totaal42705Den HaagMan18 tot 23 jaarTotaal</v>
      </c>
      <c r="B452" s="159" t="s">
        <v>8</v>
      </c>
      <c r="C452" s="166">
        <v>42705</v>
      </c>
      <c r="D452" s="159" t="s">
        <v>7</v>
      </c>
      <c r="E452" s="159" t="s">
        <v>28</v>
      </c>
      <c r="F452" s="159" t="s">
        <v>53</v>
      </c>
      <c r="G452" s="159" t="s">
        <v>8</v>
      </c>
      <c r="H452" s="184">
        <v>10400</v>
      </c>
      <c r="I452" s="26"/>
    </row>
    <row r="453" spans="1:9" x14ac:dyDescent="0.25">
      <c r="A453" s="65" t="str">
        <f t="shared" ref="A453:A507" si="7">B453&amp;C453&amp;D453&amp;E453&amp;F453&amp;G453</f>
        <v>Totaal42705Den HaagMan18 tot 23 jaarSyrië</v>
      </c>
      <c r="B453" s="159" t="s">
        <v>8</v>
      </c>
      <c r="C453" s="166">
        <v>42705</v>
      </c>
      <c r="D453" s="159" t="s">
        <v>7</v>
      </c>
      <c r="E453" s="159" t="s">
        <v>28</v>
      </c>
      <c r="F453" s="159" t="s">
        <v>53</v>
      </c>
      <c r="G453" s="159" t="s">
        <v>23</v>
      </c>
      <c r="H453" s="184" t="s">
        <v>0</v>
      </c>
      <c r="I453" s="26"/>
    </row>
    <row r="454" spans="1:9" x14ac:dyDescent="0.25">
      <c r="A454" s="65" t="str">
        <f t="shared" si="7"/>
        <v>Totaal42705Den HaagMan18 tot 23 jaarEritrea</v>
      </c>
      <c r="B454" s="159" t="s">
        <v>8</v>
      </c>
      <c r="C454" s="166">
        <v>42705</v>
      </c>
      <c r="D454" s="159" t="s">
        <v>7</v>
      </c>
      <c r="E454" s="159" t="s">
        <v>28</v>
      </c>
      <c r="F454" s="159" t="s">
        <v>53</v>
      </c>
      <c r="G454" s="159" t="s">
        <v>24</v>
      </c>
      <c r="H454" s="184" t="s">
        <v>0</v>
      </c>
      <c r="I454" s="26"/>
    </row>
    <row r="455" spans="1:9" x14ac:dyDescent="0.25">
      <c r="A455" s="65" t="str">
        <f t="shared" si="7"/>
        <v>Totaal42705Den HaagMan18 tot 23 jaarOverig</v>
      </c>
      <c r="B455" s="159" t="s">
        <v>8</v>
      </c>
      <c r="C455" s="166">
        <v>42705</v>
      </c>
      <c r="D455" s="159" t="s">
        <v>7</v>
      </c>
      <c r="E455" s="159" t="s">
        <v>28</v>
      </c>
      <c r="F455" s="159" t="s">
        <v>53</v>
      </c>
      <c r="G455" s="159" t="s">
        <v>25</v>
      </c>
      <c r="H455" s="184" t="s">
        <v>0</v>
      </c>
      <c r="I455" s="26"/>
    </row>
    <row r="456" spans="1:9" x14ac:dyDescent="0.25">
      <c r="A456" s="65" t="str">
        <f t="shared" si="7"/>
        <v>Totaal42705Den HaagMan23 tot 65 jaarTotaal</v>
      </c>
      <c r="B456" s="159" t="s">
        <v>8</v>
      </c>
      <c r="C456" s="166">
        <v>42705</v>
      </c>
      <c r="D456" s="159" t="s">
        <v>7</v>
      </c>
      <c r="E456" s="159" t="s">
        <v>28</v>
      </c>
      <c r="F456" s="159" t="s">
        <v>54</v>
      </c>
      <c r="G456" s="159" t="s">
        <v>8</v>
      </c>
      <c r="H456" s="184">
        <v>15400</v>
      </c>
      <c r="I456" s="26"/>
    </row>
    <row r="457" spans="1:9" x14ac:dyDescent="0.25">
      <c r="A457" s="65" t="str">
        <f t="shared" si="7"/>
        <v>Totaal42705Den HaagMan23 tot 65 jaarSyrië</v>
      </c>
      <c r="B457" s="159" t="s">
        <v>8</v>
      </c>
      <c r="C457" s="166">
        <v>42705</v>
      </c>
      <c r="D457" s="159" t="s">
        <v>7</v>
      </c>
      <c r="E457" s="159" t="s">
        <v>28</v>
      </c>
      <c r="F457" s="159" t="s">
        <v>54</v>
      </c>
      <c r="G457" s="159" t="s">
        <v>23</v>
      </c>
      <c r="H457" s="184">
        <v>14500</v>
      </c>
      <c r="I457" s="26"/>
    </row>
    <row r="458" spans="1:9" x14ac:dyDescent="0.25">
      <c r="A458" s="65" t="str">
        <f t="shared" si="7"/>
        <v>Totaal42705Den HaagMan23 tot 65 jaarEritrea</v>
      </c>
      <c r="B458" s="159" t="s">
        <v>8</v>
      </c>
      <c r="C458" s="166">
        <v>42705</v>
      </c>
      <c r="D458" s="159" t="s">
        <v>7</v>
      </c>
      <c r="E458" s="159" t="s">
        <v>28</v>
      </c>
      <c r="F458" s="159" t="s">
        <v>54</v>
      </c>
      <c r="G458" s="159" t="s">
        <v>24</v>
      </c>
      <c r="H458" s="184">
        <v>15500</v>
      </c>
      <c r="I458" s="26"/>
    </row>
    <row r="459" spans="1:9" x14ac:dyDescent="0.25">
      <c r="A459" s="65" t="str">
        <f t="shared" si="7"/>
        <v>Totaal42705Den HaagMan23 tot 65 jaarOverig</v>
      </c>
      <c r="B459" s="159" t="s">
        <v>8</v>
      </c>
      <c r="C459" s="166">
        <v>42705</v>
      </c>
      <c r="D459" s="159" t="s">
        <v>7</v>
      </c>
      <c r="E459" s="159" t="s">
        <v>28</v>
      </c>
      <c r="F459" s="159" t="s">
        <v>54</v>
      </c>
      <c r="G459" s="159" t="s">
        <v>25</v>
      </c>
      <c r="H459" s="184">
        <v>15400</v>
      </c>
      <c r="I459" s="26"/>
    </row>
    <row r="460" spans="1:9" x14ac:dyDescent="0.25">
      <c r="A460" s="65" t="str">
        <f t="shared" si="7"/>
        <v>Totaal42705Den HaagVrouwTotaalTotaal</v>
      </c>
      <c r="B460" s="159" t="s">
        <v>8</v>
      </c>
      <c r="C460" s="166">
        <v>42705</v>
      </c>
      <c r="D460" s="159" t="s">
        <v>7</v>
      </c>
      <c r="E460" s="159" t="s">
        <v>29</v>
      </c>
      <c r="F460" s="159" t="s">
        <v>8</v>
      </c>
      <c r="G460" s="159" t="s">
        <v>8</v>
      </c>
      <c r="H460" s="184">
        <v>11400</v>
      </c>
      <c r="I460" s="26"/>
    </row>
    <row r="461" spans="1:9" x14ac:dyDescent="0.25">
      <c r="A461" s="65" t="str">
        <f t="shared" si="7"/>
        <v>Totaal42705Den HaagVrouwTotaalSyrië</v>
      </c>
      <c r="B461" s="159" t="s">
        <v>8</v>
      </c>
      <c r="C461" s="166">
        <v>42705</v>
      </c>
      <c r="D461" s="159" t="s">
        <v>7</v>
      </c>
      <c r="E461" s="159" t="s">
        <v>29</v>
      </c>
      <c r="F461" s="159" t="s">
        <v>8</v>
      </c>
      <c r="G461" s="159" t="s">
        <v>23</v>
      </c>
      <c r="H461" s="184">
        <v>10100</v>
      </c>
      <c r="I461" s="26"/>
    </row>
    <row r="462" spans="1:9" x14ac:dyDescent="0.25">
      <c r="A462" s="65" t="str">
        <f t="shared" si="7"/>
        <v>Totaal42705Den HaagVrouwTotaalEritrea</v>
      </c>
      <c r="B462" s="159" t="s">
        <v>8</v>
      </c>
      <c r="C462" s="166">
        <v>42705</v>
      </c>
      <c r="D462" s="159" t="s">
        <v>7</v>
      </c>
      <c r="E462" s="159" t="s">
        <v>29</v>
      </c>
      <c r="F462" s="159" t="s">
        <v>8</v>
      </c>
      <c r="G462" s="159" t="s">
        <v>24</v>
      </c>
      <c r="H462" s="184">
        <v>13900</v>
      </c>
      <c r="I462" s="26"/>
    </row>
    <row r="463" spans="1:9" x14ac:dyDescent="0.25">
      <c r="A463" s="65" t="str">
        <f t="shared" si="7"/>
        <v>Totaal42705Den HaagVrouwTotaalOverig</v>
      </c>
      <c r="B463" s="159" t="s">
        <v>8</v>
      </c>
      <c r="C463" s="166">
        <v>42705</v>
      </c>
      <c r="D463" s="159" t="s">
        <v>7</v>
      </c>
      <c r="E463" s="159" t="s">
        <v>29</v>
      </c>
      <c r="F463" s="159" t="s">
        <v>8</v>
      </c>
      <c r="G463" s="159" t="s">
        <v>25</v>
      </c>
      <c r="H463" s="184" t="s">
        <v>0</v>
      </c>
      <c r="I463" s="26"/>
    </row>
    <row r="464" spans="1:9" x14ac:dyDescent="0.25">
      <c r="A464" s="65" t="str">
        <f t="shared" si="7"/>
        <v>Totaal42705Den HaagVrouw18 tot 23 jaarTotaal</v>
      </c>
      <c r="B464" s="159" t="s">
        <v>8</v>
      </c>
      <c r="C464" s="166">
        <v>42705</v>
      </c>
      <c r="D464" s="159" t="s">
        <v>7</v>
      </c>
      <c r="E464" s="159" t="s">
        <v>29</v>
      </c>
      <c r="F464" s="159" t="s">
        <v>53</v>
      </c>
      <c r="G464" s="159" t="s">
        <v>8</v>
      </c>
      <c r="H464" s="184" t="s">
        <v>0</v>
      </c>
      <c r="I464" s="26"/>
    </row>
    <row r="465" spans="1:9" x14ac:dyDescent="0.25">
      <c r="A465" s="65" t="str">
        <f t="shared" si="7"/>
        <v>Totaal42705Den HaagVrouw18 tot 23 jaarSyrië</v>
      </c>
      <c r="B465" s="159" t="s">
        <v>8</v>
      </c>
      <c r="C465" s="166">
        <v>42705</v>
      </c>
      <c r="D465" s="159" t="s">
        <v>7</v>
      </c>
      <c r="E465" s="159" t="s">
        <v>29</v>
      </c>
      <c r="F465" s="159" t="s">
        <v>53</v>
      </c>
      <c r="G465" s="159" t="s">
        <v>23</v>
      </c>
      <c r="H465" s="184" t="s">
        <v>0</v>
      </c>
      <c r="I465" s="26"/>
    </row>
    <row r="466" spans="1:9" x14ac:dyDescent="0.25">
      <c r="A466" s="65" t="str">
        <f t="shared" si="7"/>
        <v>Totaal42705Den HaagVrouw18 tot 23 jaarEritrea</v>
      </c>
      <c r="B466" s="159" t="s">
        <v>8</v>
      </c>
      <c r="C466" s="166">
        <v>42705</v>
      </c>
      <c r="D466" s="159" t="s">
        <v>7</v>
      </c>
      <c r="E466" s="159" t="s">
        <v>29</v>
      </c>
      <c r="F466" s="159" t="s">
        <v>53</v>
      </c>
      <c r="G466" s="159" t="s">
        <v>24</v>
      </c>
      <c r="H466" s="184" t="s">
        <v>0</v>
      </c>
      <c r="I466" s="26"/>
    </row>
    <row r="467" spans="1:9" x14ac:dyDescent="0.25">
      <c r="A467" s="65" t="str">
        <f t="shared" si="7"/>
        <v>Totaal42705Den HaagVrouw18 tot 23 jaarOverig</v>
      </c>
      <c r="B467" s="159" t="s">
        <v>8</v>
      </c>
      <c r="C467" s="166">
        <v>42705</v>
      </c>
      <c r="D467" s="159" t="s">
        <v>7</v>
      </c>
      <c r="E467" s="159" t="s">
        <v>29</v>
      </c>
      <c r="F467" s="159" t="s">
        <v>53</v>
      </c>
      <c r="G467" s="159" t="s">
        <v>25</v>
      </c>
      <c r="H467" s="184" t="s">
        <v>0</v>
      </c>
      <c r="I467" s="26"/>
    </row>
    <row r="468" spans="1:9" x14ac:dyDescent="0.25">
      <c r="A468" s="65" t="str">
        <f t="shared" si="7"/>
        <v>Totaal42705Den HaagVrouw23 tot 65 jaarTotaal</v>
      </c>
      <c r="B468" s="159" t="s">
        <v>8</v>
      </c>
      <c r="C468" s="166">
        <v>42705</v>
      </c>
      <c r="D468" s="159" t="s">
        <v>7</v>
      </c>
      <c r="E468" s="159" t="s">
        <v>29</v>
      </c>
      <c r="F468" s="159" t="s">
        <v>54</v>
      </c>
      <c r="G468" s="159" t="s">
        <v>8</v>
      </c>
      <c r="H468" s="184">
        <v>11600</v>
      </c>
      <c r="I468" s="26"/>
    </row>
    <row r="469" spans="1:9" x14ac:dyDescent="0.25">
      <c r="A469" s="65" t="str">
        <f t="shared" si="7"/>
        <v>Totaal42705Den HaagVrouw23 tot 65 jaarSyrië</v>
      </c>
      <c r="B469" s="159" t="s">
        <v>8</v>
      </c>
      <c r="C469" s="166">
        <v>42705</v>
      </c>
      <c r="D469" s="159" t="s">
        <v>7</v>
      </c>
      <c r="E469" s="159" t="s">
        <v>29</v>
      </c>
      <c r="F469" s="159" t="s">
        <v>54</v>
      </c>
      <c r="G469" s="159" t="s">
        <v>23</v>
      </c>
      <c r="H469" s="184" t="s">
        <v>0</v>
      </c>
      <c r="I469" s="26"/>
    </row>
    <row r="470" spans="1:9" x14ac:dyDescent="0.25">
      <c r="A470" s="65" t="str">
        <f t="shared" si="7"/>
        <v>Totaal42705Den HaagVrouw23 tot 65 jaarEritrea</v>
      </c>
      <c r="B470" s="159" t="s">
        <v>8</v>
      </c>
      <c r="C470" s="166">
        <v>42705</v>
      </c>
      <c r="D470" s="159" t="s">
        <v>7</v>
      </c>
      <c r="E470" s="159" t="s">
        <v>29</v>
      </c>
      <c r="F470" s="159" t="s">
        <v>54</v>
      </c>
      <c r="G470" s="159" t="s">
        <v>24</v>
      </c>
      <c r="H470" s="184" t="s">
        <v>0</v>
      </c>
      <c r="I470" s="26"/>
    </row>
    <row r="471" spans="1:9" x14ac:dyDescent="0.25">
      <c r="A471" s="65" t="str">
        <f t="shared" si="7"/>
        <v>Totaal42705Den HaagVrouw23 tot 65 jaarOverig</v>
      </c>
      <c r="B471" s="159" t="s">
        <v>8</v>
      </c>
      <c r="C471" s="166">
        <v>42705</v>
      </c>
      <c r="D471" s="159" t="s">
        <v>7</v>
      </c>
      <c r="E471" s="159" t="s">
        <v>29</v>
      </c>
      <c r="F471" s="159" t="s">
        <v>54</v>
      </c>
      <c r="G471" s="159" t="s">
        <v>25</v>
      </c>
      <c r="H471" s="184" t="s">
        <v>0</v>
      </c>
      <c r="I471" s="26"/>
    </row>
    <row r="472" spans="1:9" x14ac:dyDescent="0.25">
      <c r="A472" s="65" t="str">
        <f t="shared" si="7"/>
        <v>Totaal42705G4 (exclusief Den Haag)TotaalTotaalTotaal</v>
      </c>
      <c r="B472" s="159" t="s">
        <v>8</v>
      </c>
      <c r="C472" s="166">
        <v>42705</v>
      </c>
      <c r="D472" s="159" t="s">
        <v>15</v>
      </c>
      <c r="E472" s="159" t="s">
        <v>8</v>
      </c>
      <c r="F472" s="159" t="s">
        <v>8</v>
      </c>
      <c r="G472" s="159" t="s">
        <v>8</v>
      </c>
      <c r="H472" s="184">
        <v>11000</v>
      </c>
      <c r="I472" s="26"/>
    </row>
    <row r="473" spans="1:9" x14ac:dyDescent="0.25">
      <c r="A473" s="65" t="str">
        <f t="shared" si="7"/>
        <v>Totaal42705G4 (exclusief Den Haag)TotaalTotaalSyrië</v>
      </c>
      <c r="B473" s="159" t="s">
        <v>8</v>
      </c>
      <c r="C473" s="166">
        <v>42705</v>
      </c>
      <c r="D473" s="159" t="s">
        <v>15</v>
      </c>
      <c r="E473" s="159" t="s">
        <v>8</v>
      </c>
      <c r="F473" s="159" t="s">
        <v>8</v>
      </c>
      <c r="G473" s="159" t="s">
        <v>23</v>
      </c>
      <c r="H473" s="184">
        <v>10300</v>
      </c>
      <c r="I473" s="26"/>
    </row>
    <row r="474" spans="1:9" x14ac:dyDescent="0.25">
      <c r="A474" s="65" t="str">
        <f t="shared" si="7"/>
        <v>Totaal42705G4 (exclusief Den Haag)TotaalTotaalEritrea</v>
      </c>
      <c r="B474" s="159" t="s">
        <v>8</v>
      </c>
      <c r="C474" s="166">
        <v>42705</v>
      </c>
      <c r="D474" s="159" t="s">
        <v>15</v>
      </c>
      <c r="E474" s="159" t="s">
        <v>8</v>
      </c>
      <c r="F474" s="159" t="s">
        <v>8</v>
      </c>
      <c r="G474" s="159" t="s">
        <v>24</v>
      </c>
      <c r="H474" s="184">
        <v>12700</v>
      </c>
      <c r="I474" s="26"/>
    </row>
    <row r="475" spans="1:9" x14ac:dyDescent="0.25">
      <c r="A475" s="65" t="str">
        <f t="shared" si="7"/>
        <v>Totaal42705G4 (exclusief Den Haag)TotaalTotaalOverig</v>
      </c>
      <c r="B475" s="159" t="s">
        <v>8</v>
      </c>
      <c r="C475" s="166">
        <v>42705</v>
      </c>
      <c r="D475" s="159" t="s">
        <v>15</v>
      </c>
      <c r="E475" s="159" t="s">
        <v>8</v>
      </c>
      <c r="F475" s="159" t="s">
        <v>8</v>
      </c>
      <c r="G475" s="159" t="s">
        <v>25</v>
      </c>
      <c r="H475" s="184">
        <v>13700</v>
      </c>
      <c r="I475" s="26"/>
    </row>
    <row r="476" spans="1:9" x14ac:dyDescent="0.25">
      <c r="A476" s="65" t="str">
        <f t="shared" si="7"/>
        <v>Totaal42705G4 (exclusief Den Haag)Totaal18 tot 23 jaarTotaal</v>
      </c>
      <c r="B476" s="159" t="s">
        <v>8</v>
      </c>
      <c r="C476" s="166">
        <v>42705</v>
      </c>
      <c r="D476" s="159" t="s">
        <v>15</v>
      </c>
      <c r="E476" s="159" t="s">
        <v>8</v>
      </c>
      <c r="F476" s="159" t="s">
        <v>53</v>
      </c>
      <c r="G476" s="159" t="s">
        <v>8</v>
      </c>
      <c r="H476" s="184">
        <v>8100</v>
      </c>
      <c r="I476" s="26"/>
    </row>
    <row r="477" spans="1:9" x14ac:dyDescent="0.25">
      <c r="A477" s="65" t="str">
        <f t="shared" si="7"/>
        <v>Totaal42705G4 (exclusief Den Haag)Totaal18 tot 23 jaarSyrië</v>
      </c>
      <c r="B477" s="159" t="s">
        <v>8</v>
      </c>
      <c r="C477" s="166">
        <v>42705</v>
      </c>
      <c r="D477" s="159" t="s">
        <v>15</v>
      </c>
      <c r="E477" s="159" t="s">
        <v>8</v>
      </c>
      <c r="F477" s="159" t="s">
        <v>53</v>
      </c>
      <c r="G477" s="159" t="s">
        <v>23</v>
      </c>
      <c r="H477" s="184">
        <v>8100</v>
      </c>
      <c r="I477" s="26"/>
    </row>
    <row r="478" spans="1:9" x14ac:dyDescent="0.25">
      <c r="A478" s="65" t="str">
        <f t="shared" si="7"/>
        <v>Totaal42705G4 (exclusief Den Haag)Totaal18 tot 23 jaarEritrea</v>
      </c>
      <c r="B478" s="159" t="s">
        <v>8</v>
      </c>
      <c r="C478" s="166">
        <v>42705</v>
      </c>
      <c r="D478" s="159" t="s">
        <v>15</v>
      </c>
      <c r="E478" s="159" t="s">
        <v>8</v>
      </c>
      <c r="F478" s="159" t="s">
        <v>53</v>
      </c>
      <c r="G478" s="159" t="s">
        <v>24</v>
      </c>
      <c r="H478" s="184">
        <v>8800</v>
      </c>
      <c r="I478" s="26"/>
    </row>
    <row r="479" spans="1:9" x14ac:dyDescent="0.25">
      <c r="A479" s="65" t="str">
        <f t="shared" si="7"/>
        <v>Totaal42705G4 (exclusief Den Haag)Totaal18 tot 23 jaarOverig</v>
      </c>
      <c r="B479" s="159" t="s">
        <v>8</v>
      </c>
      <c r="C479" s="166">
        <v>42705</v>
      </c>
      <c r="D479" s="159" t="s">
        <v>15</v>
      </c>
      <c r="E479" s="159" t="s">
        <v>8</v>
      </c>
      <c r="F479" s="159" t="s">
        <v>53</v>
      </c>
      <c r="G479" s="159" t="s">
        <v>25</v>
      </c>
      <c r="H479" s="184">
        <v>7600</v>
      </c>
      <c r="I479" s="26"/>
    </row>
    <row r="480" spans="1:9" x14ac:dyDescent="0.25">
      <c r="A480" s="65" t="str">
        <f t="shared" si="7"/>
        <v>Totaal42705G4 (exclusief Den Haag)Totaal23 tot 65 jaarTotaal</v>
      </c>
      <c r="B480" s="159" t="s">
        <v>8</v>
      </c>
      <c r="C480" s="166">
        <v>42705</v>
      </c>
      <c r="D480" s="159" t="s">
        <v>15</v>
      </c>
      <c r="E480" s="159" t="s">
        <v>8</v>
      </c>
      <c r="F480" s="159" t="s">
        <v>54</v>
      </c>
      <c r="G480" s="159" t="s">
        <v>8</v>
      </c>
      <c r="H480" s="184">
        <v>12100</v>
      </c>
      <c r="I480" s="26"/>
    </row>
    <row r="481" spans="1:9" x14ac:dyDescent="0.25">
      <c r="A481" s="65" t="str">
        <f t="shared" si="7"/>
        <v>Totaal42705G4 (exclusief Den Haag)Totaal23 tot 65 jaarSyrië</v>
      </c>
      <c r="B481" s="159" t="s">
        <v>8</v>
      </c>
      <c r="C481" s="166">
        <v>42705</v>
      </c>
      <c r="D481" s="159" t="s">
        <v>15</v>
      </c>
      <c r="E481" s="159" t="s">
        <v>8</v>
      </c>
      <c r="F481" s="159" t="s">
        <v>54</v>
      </c>
      <c r="G481" s="159" t="s">
        <v>23</v>
      </c>
      <c r="H481" s="184">
        <v>10300</v>
      </c>
      <c r="I481" s="26"/>
    </row>
    <row r="482" spans="1:9" x14ac:dyDescent="0.25">
      <c r="A482" s="65" t="str">
        <f t="shared" si="7"/>
        <v>Totaal42705G4 (exclusief Den Haag)Totaal23 tot 65 jaarEritrea</v>
      </c>
      <c r="B482" s="159" t="s">
        <v>8</v>
      </c>
      <c r="C482" s="166">
        <v>42705</v>
      </c>
      <c r="D482" s="159" t="s">
        <v>15</v>
      </c>
      <c r="E482" s="159" t="s">
        <v>8</v>
      </c>
      <c r="F482" s="159" t="s">
        <v>54</v>
      </c>
      <c r="G482" s="159" t="s">
        <v>24</v>
      </c>
      <c r="H482" s="184">
        <v>13800</v>
      </c>
      <c r="I482" s="26"/>
    </row>
    <row r="483" spans="1:9" x14ac:dyDescent="0.25">
      <c r="A483" s="65" t="str">
        <f t="shared" si="7"/>
        <v>Totaal42705G4 (exclusief Den Haag)Totaal23 tot 65 jaarOverig</v>
      </c>
      <c r="B483" s="159" t="s">
        <v>8</v>
      </c>
      <c r="C483" s="166">
        <v>42705</v>
      </c>
      <c r="D483" s="159" t="s">
        <v>15</v>
      </c>
      <c r="E483" s="159" t="s">
        <v>8</v>
      </c>
      <c r="F483" s="159" t="s">
        <v>54</v>
      </c>
      <c r="G483" s="159" t="s">
        <v>25</v>
      </c>
      <c r="H483" s="184">
        <v>14600</v>
      </c>
      <c r="I483" s="26"/>
    </row>
    <row r="484" spans="1:9" x14ac:dyDescent="0.25">
      <c r="A484" s="65" t="str">
        <f t="shared" si="7"/>
        <v>Totaal42705G4 (exclusief Den Haag)ManTotaalTotaal</v>
      </c>
      <c r="B484" s="159" t="s">
        <v>8</v>
      </c>
      <c r="C484" s="166">
        <v>42705</v>
      </c>
      <c r="D484" s="159" t="s">
        <v>15</v>
      </c>
      <c r="E484" s="159" t="s">
        <v>28</v>
      </c>
      <c r="F484" s="159" t="s">
        <v>8</v>
      </c>
      <c r="G484" s="159" t="s">
        <v>8</v>
      </c>
      <c r="H484" s="184">
        <v>12900</v>
      </c>
      <c r="I484" s="26"/>
    </row>
    <row r="485" spans="1:9" x14ac:dyDescent="0.25">
      <c r="A485" s="65" t="str">
        <f t="shared" si="7"/>
        <v>Totaal42705G4 (exclusief Den Haag)ManTotaalSyrië</v>
      </c>
      <c r="B485" s="159" t="s">
        <v>8</v>
      </c>
      <c r="C485" s="166">
        <v>42705</v>
      </c>
      <c r="D485" s="159" t="s">
        <v>15</v>
      </c>
      <c r="E485" s="159" t="s">
        <v>28</v>
      </c>
      <c r="F485" s="159" t="s">
        <v>8</v>
      </c>
      <c r="G485" s="159" t="s">
        <v>23</v>
      </c>
      <c r="H485" s="184">
        <v>11100</v>
      </c>
      <c r="I485" s="26"/>
    </row>
    <row r="486" spans="1:9" x14ac:dyDescent="0.25">
      <c r="A486" s="65" t="str">
        <f t="shared" si="7"/>
        <v>Totaal42705G4 (exclusief Den Haag)ManTotaalEritrea</v>
      </c>
      <c r="B486" s="159" t="s">
        <v>8</v>
      </c>
      <c r="C486" s="166">
        <v>42705</v>
      </c>
      <c r="D486" s="159" t="s">
        <v>15</v>
      </c>
      <c r="E486" s="159" t="s">
        <v>28</v>
      </c>
      <c r="F486" s="159" t="s">
        <v>8</v>
      </c>
      <c r="G486" s="159" t="s">
        <v>24</v>
      </c>
      <c r="H486" s="184">
        <v>13100</v>
      </c>
      <c r="I486" s="26"/>
    </row>
    <row r="487" spans="1:9" x14ac:dyDescent="0.25">
      <c r="A487" s="65" t="str">
        <f t="shared" si="7"/>
        <v>Totaal42705G4 (exclusief Den Haag)ManTotaalOverig</v>
      </c>
      <c r="B487" s="159" t="s">
        <v>8</v>
      </c>
      <c r="C487" s="166">
        <v>42705</v>
      </c>
      <c r="D487" s="159" t="s">
        <v>15</v>
      </c>
      <c r="E487" s="159" t="s">
        <v>28</v>
      </c>
      <c r="F487" s="159" t="s">
        <v>8</v>
      </c>
      <c r="G487" s="159" t="s">
        <v>25</v>
      </c>
      <c r="H487" s="184">
        <v>14900</v>
      </c>
      <c r="I487" s="26"/>
    </row>
    <row r="488" spans="1:9" x14ac:dyDescent="0.25">
      <c r="A488" s="65" t="str">
        <f t="shared" si="7"/>
        <v>Totaal42705G4 (exclusief Den Haag)Man18 tot 23 jaarTotaal</v>
      </c>
      <c r="B488" s="159" t="s">
        <v>8</v>
      </c>
      <c r="C488" s="166">
        <v>42705</v>
      </c>
      <c r="D488" s="159" t="s">
        <v>15</v>
      </c>
      <c r="E488" s="159" t="s">
        <v>28</v>
      </c>
      <c r="F488" s="159" t="s">
        <v>53</v>
      </c>
      <c r="G488" s="159" t="s">
        <v>8</v>
      </c>
      <c r="H488" s="184">
        <v>8300</v>
      </c>
      <c r="I488" s="26"/>
    </row>
    <row r="489" spans="1:9" x14ac:dyDescent="0.25">
      <c r="A489" s="65" t="str">
        <f t="shared" si="7"/>
        <v>Totaal42705G4 (exclusief Den Haag)Man18 tot 23 jaarSyrië</v>
      </c>
      <c r="B489" s="159" t="s">
        <v>8</v>
      </c>
      <c r="C489" s="166">
        <v>42705</v>
      </c>
      <c r="D489" s="159" t="s">
        <v>15</v>
      </c>
      <c r="E489" s="159" t="s">
        <v>28</v>
      </c>
      <c r="F489" s="159" t="s">
        <v>53</v>
      </c>
      <c r="G489" s="159" t="s">
        <v>23</v>
      </c>
      <c r="H489" s="184">
        <v>8400</v>
      </c>
      <c r="I489" s="26"/>
    </row>
    <row r="490" spans="1:9" x14ac:dyDescent="0.25">
      <c r="A490" s="65" t="str">
        <f t="shared" si="7"/>
        <v>Totaal42705G4 (exclusief Den Haag)Man18 tot 23 jaarEritrea</v>
      </c>
      <c r="B490" s="159" t="s">
        <v>8</v>
      </c>
      <c r="C490" s="166">
        <v>42705</v>
      </c>
      <c r="D490" s="159" t="s">
        <v>15</v>
      </c>
      <c r="E490" s="159" t="s">
        <v>28</v>
      </c>
      <c r="F490" s="159" t="s">
        <v>53</v>
      </c>
      <c r="G490" s="159" t="s">
        <v>24</v>
      </c>
      <c r="H490" s="184">
        <v>8500</v>
      </c>
      <c r="I490" s="26"/>
    </row>
    <row r="491" spans="1:9" x14ac:dyDescent="0.25">
      <c r="A491" s="65" t="str">
        <f t="shared" si="7"/>
        <v>Totaal42705G4 (exclusief Den Haag)Man18 tot 23 jaarOverig</v>
      </c>
      <c r="B491" s="159" t="s">
        <v>8</v>
      </c>
      <c r="C491" s="166">
        <v>42705</v>
      </c>
      <c r="D491" s="159" t="s">
        <v>15</v>
      </c>
      <c r="E491" s="159" t="s">
        <v>28</v>
      </c>
      <c r="F491" s="159" t="s">
        <v>53</v>
      </c>
      <c r="G491" s="159" t="s">
        <v>25</v>
      </c>
      <c r="H491" s="184" t="s">
        <v>0</v>
      </c>
      <c r="I491" s="26"/>
    </row>
    <row r="492" spans="1:9" x14ac:dyDescent="0.25">
      <c r="A492" s="65" t="str">
        <f t="shared" si="7"/>
        <v>Totaal42705G4 (exclusief Den Haag)Man23 tot 65 jaarTotaal</v>
      </c>
      <c r="B492" s="159" t="s">
        <v>8</v>
      </c>
      <c r="C492" s="166">
        <v>42705</v>
      </c>
      <c r="D492" s="159" t="s">
        <v>15</v>
      </c>
      <c r="E492" s="159" t="s">
        <v>28</v>
      </c>
      <c r="F492" s="159" t="s">
        <v>54</v>
      </c>
      <c r="G492" s="159" t="s">
        <v>8</v>
      </c>
      <c r="H492" s="184">
        <v>13900</v>
      </c>
      <c r="I492" s="26"/>
    </row>
    <row r="493" spans="1:9" x14ac:dyDescent="0.25">
      <c r="A493" s="65" t="str">
        <f t="shared" si="7"/>
        <v>Totaal42705G4 (exclusief Den Haag)Man23 tot 65 jaarSyrië</v>
      </c>
      <c r="B493" s="159" t="s">
        <v>8</v>
      </c>
      <c r="C493" s="166">
        <v>42705</v>
      </c>
      <c r="D493" s="159" t="s">
        <v>15</v>
      </c>
      <c r="E493" s="159" t="s">
        <v>28</v>
      </c>
      <c r="F493" s="159" t="s">
        <v>54</v>
      </c>
      <c r="G493" s="159" t="s">
        <v>23</v>
      </c>
      <c r="H493" s="184">
        <v>11900</v>
      </c>
      <c r="I493" s="26"/>
    </row>
    <row r="494" spans="1:9" x14ac:dyDescent="0.25">
      <c r="A494" s="65" t="str">
        <f t="shared" si="7"/>
        <v>Totaal42705G4 (exclusief Den Haag)Man23 tot 65 jaarEritrea</v>
      </c>
      <c r="B494" s="159" t="s">
        <v>8</v>
      </c>
      <c r="C494" s="166">
        <v>42705</v>
      </c>
      <c r="D494" s="159" t="s">
        <v>15</v>
      </c>
      <c r="E494" s="159" t="s">
        <v>28</v>
      </c>
      <c r="F494" s="159" t="s">
        <v>54</v>
      </c>
      <c r="G494" s="159" t="s">
        <v>24</v>
      </c>
      <c r="H494" s="184">
        <v>14500</v>
      </c>
      <c r="I494" s="26"/>
    </row>
    <row r="495" spans="1:9" x14ac:dyDescent="0.25">
      <c r="A495" s="65" t="str">
        <f t="shared" si="7"/>
        <v>Totaal42705G4 (exclusief Den Haag)Man23 tot 65 jaarOverig</v>
      </c>
      <c r="B495" s="159" t="s">
        <v>8</v>
      </c>
      <c r="C495" s="166">
        <v>42705</v>
      </c>
      <c r="D495" s="159" t="s">
        <v>15</v>
      </c>
      <c r="E495" s="159" t="s">
        <v>28</v>
      </c>
      <c r="F495" s="159" t="s">
        <v>54</v>
      </c>
      <c r="G495" s="159" t="s">
        <v>25</v>
      </c>
      <c r="H495" s="184">
        <v>15400</v>
      </c>
      <c r="I495" s="26"/>
    </row>
    <row r="496" spans="1:9" x14ac:dyDescent="0.25">
      <c r="A496" s="65" t="str">
        <f t="shared" si="7"/>
        <v>Totaal42705G4 (exclusief Den Haag)VrouwTotaalTotaal</v>
      </c>
      <c r="B496" s="159" t="s">
        <v>8</v>
      </c>
      <c r="C496" s="166">
        <v>42705</v>
      </c>
      <c r="D496" s="159" t="s">
        <v>15</v>
      </c>
      <c r="E496" s="159" t="s">
        <v>29</v>
      </c>
      <c r="F496" s="159" t="s">
        <v>8</v>
      </c>
      <c r="G496" s="159" t="s">
        <v>8</v>
      </c>
      <c r="H496" s="184">
        <v>10200</v>
      </c>
      <c r="I496" s="26"/>
    </row>
    <row r="497" spans="1:9" x14ac:dyDescent="0.25">
      <c r="A497" s="65" t="str">
        <f t="shared" si="7"/>
        <v>Totaal42705G4 (exclusief Den Haag)VrouwTotaalSyrië</v>
      </c>
      <c r="B497" s="159" t="s">
        <v>8</v>
      </c>
      <c r="C497" s="166">
        <v>42705</v>
      </c>
      <c r="D497" s="159" t="s">
        <v>15</v>
      </c>
      <c r="E497" s="159" t="s">
        <v>29</v>
      </c>
      <c r="F497" s="159" t="s">
        <v>8</v>
      </c>
      <c r="G497" s="159" t="s">
        <v>23</v>
      </c>
      <c r="H497" s="184">
        <v>10000</v>
      </c>
      <c r="I497" s="26"/>
    </row>
    <row r="498" spans="1:9" x14ac:dyDescent="0.25">
      <c r="A498" s="65" t="str">
        <f t="shared" si="7"/>
        <v>Totaal42705G4 (exclusief Den Haag)VrouwTotaalEritrea</v>
      </c>
      <c r="B498" s="159" t="s">
        <v>8</v>
      </c>
      <c r="C498" s="166">
        <v>42705</v>
      </c>
      <c r="D498" s="159" t="s">
        <v>15</v>
      </c>
      <c r="E498" s="159" t="s">
        <v>29</v>
      </c>
      <c r="F498" s="159" t="s">
        <v>8</v>
      </c>
      <c r="G498" s="159" t="s">
        <v>24</v>
      </c>
      <c r="H498" s="184">
        <v>12000</v>
      </c>
      <c r="I498" s="26"/>
    </row>
    <row r="499" spans="1:9" x14ac:dyDescent="0.25">
      <c r="A499" s="65" t="str">
        <f t="shared" si="7"/>
        <v>Totaal42705G4 (exclusief Den Haag)VrouwTotaalOverig</v>
      </c>
      <c r="B499" s="159" t="s">
        <v>8</v>
      </c>
      <c r="C499" s="166">
        <v>42705</v>
      </c>
      <c r="D499" s="159" t="s">
        <v>15</v>
      </c>
      <c r="E499" s="159" t="s">
        <v>29</v>
      </c>
      <c r="F499" s="159" t="s">
        <v>8</v>
      </c>
      <c r="G499" s="159" t="s">
        <v>25</v>
      </c>
      <c r="H499" s="184">
        <v>10300</v>
      </c>
      <c r="I499" s="26"/>
    </row>
    <row r="500" spans="1:9" x14ac:dyDescent="0.25">
      <c r="A500" s="65" t="str">
        <f t="shared" si="7"/>
        <v>Totaal42705G4 (exclusief Den Haag)Vrouw18 tot 23 jaarTotaal</v>
      </c>
      <c r="B500" s="159" t="s">
        <v>8</v>
      </c>
      <c r="C500" s="166">
        <v>42705</v>
      </c>
      <c r="D500" s="159" t="s">
        <v>15</v>
      </c>
      <c r="E500" s="159" t="s">
        <v>29</v>
      </c>
      <c r="F500" s="159" t="s">
        <v>53</v>
      </c>
      <c r="G500" s="159" t="s">
        <v>8</v>
      </c>
      <c r="H500" s="184">
        <v>7500</v>
      </c>
      <c r="I500" s="26"/>
    </row>
    <row r="501" spans="1:9" x14ac:dyDescent="0.25">
      <c r="A501" s="65" t="str">
        <f t="shared" si="7"/>
        <v>Totaal42705G4 (exclusief Den Haag)Vrouw18 tot 23 jaarSyrië</v>
      </c>
      <c r="B501" s="159" t="s">
        <v>8</v>
      </c>
      <c r="C501" s="166">
        <v>42705</v>
      </c>
      <c r="D501" s="159" t="s">
        <v>15</v>
      </c>
      <c r="E501" s="159" t="s">
        <v>29</v>
      </c>
      <c r="F501" s="159" t="s">
        <v>53</v>
      </c>
      <c r="G501" s="159" t="s">
        <v>23</v>
      </c>
      <c r="H501" s="184" t="s">
        <v>0</v>
      </c>
      <c r="I501" s="26"/>
    </row>
    <row r="502" spans="1:9" x14ac:dyDescent="0.25">
      <c r="A502" s="65" t="str">
        <f t="shared" si="7"/>
        <v>Totaal42705G4 (exclusief Den Haag)Vrouw18 tot 23 jaarEritrea</v>
      </c>
      <c r="B502" s="159" t="s">
        <v>8</v>
      </c>
      <c r="C502" s="166">
        <v>42705</v>
      </c>
      <c r="D502" s="159" t="s">
        <v>15</v>
      </c>
      <c r="E502" s="159" t="s">
        <v>29</v>
      </c>
      <c r="F502" s="159" t="s">
        <v>53</v>
      </c>
      <c r="G502" s="159" t="s">
        <v>24</v>
      </c>
      <c r="H502" s="184" t="s">
        <v>0</v>
      </c>
      <c r="I502" s="26"/>
    </row>
    <row r="503" spans="1:9" x14ac:dyDescent="0.25">
      <c r="A503" s="65" t="str">
        <f t="shared" si="7"/>
        <v>Totaal42705G4 (exclusief Den Haag)Vrouw18 tot 23 jaarOverig</v>
      </c>
      <c r="B503" s="159" t="s">
        <v>8</v>
      </c>
      <c r="C503" s="166">
        <v>42705</v>
      </c>
      <c r="D503" s="159" t="s">
        <v>15</v>
      </c>
      <c r="E503" s="159" t="s">
        <v>29</v>
      </c>
      <c r="F503" s="159" t="s">
        <v>53</v>
      </c>
      <c r="G503" s="159" t="s">
        <v>25</v>
      </c>
      <c r="H503" s="184" t="s">
        <v>0</v>
      </c>
      <c r="I503" s="26"/>
    </row>
    <row r="504" spans="1:9" x14ac:dyDescent="0.25">
      <c r="A504" s="65" t="str">
        <f t="shared" si="7"/>
        <v>Totaal42705G4 (exclusief Den Haag)Vrouw23 tot 65 jaarTotaal</v>
      </c>
      <c r="B504" s="159" t="s">
        <v>8</v>
      </c>
      <c r="C504" s="166">
        <v>42705</v>
      </c>
      <c r="D504" s="159" t="s">
        <v>15</v>
      </c>
      <c r="E504" s="159" t="s">
        <v>29</v>
      </c>
      <c r="F504" s="159" t="s">
        <v>54</v>
      </c>
      <c r="G504" s="159" t="s">
        <v>8</v>
      </c>
      <c r="H504" s="184">
        <v>10300</v>
      </c>
      <c r="I504" s="26"/>
    </row>
    <row r="505" spans="1:9" x14ac:dyDescent="0.25">
      <c r="A505" s="65" t="str">
        <f t="shared" si="7"/>
        <v>Totaal42705G4 (exclusief Den Haag)Vrouw23 tot 65 jaarSyrië</v>
      </c>
      <c r="B505" s="159" t="s">
        <v>8</v>
      </c>
      <c r="C505" s="166">
        <v>42705</v>
      </c>
      <c r="D505" s="159" t="s">
        <v>15</v>
      </c>
      <c r="E505" s="159" t="s">
        <v>29</v>
      </c>
      <c r="F505" s="159" t="s">
        <v>54</v>
      </c>
      <c r="G505" s="159" t="s">
        <v>23</v>
      </c>
      <c r="H505" s="184">
        <v>10100</v>
      </c>
      <c r="I505" s="26"/>
    </row>
    <row r="506" spans="1:9" x14ac:dyDescent="0.25">
      <c r="A506" s="65" t="str">
        <f t="shared" si="7"/>
        <v>Totaal42705G4 (exclusief Den Haag)Vrouw23 tot 65 jaarEritrea</v>
      </c>
      <c r="B506" s="159" t="s">
        <v>8</v>
      </c>
      <c r="C506" s="166">
        <v>42705</v>
      </c>
      <c r="D506" s="159" t="s">
        <v>15</v>
      </c>
      <c r="E506" s="159" t="s">
        <v>29</v>
      </c>
      <c r="F506" s="159" t="s">
        <v>54</v>
      </c>
      <c r="G506" s="159" t="s">
        <v>24</v>
      </c>
      <c r="H506" s="184">
        <v>13000</v>
      </c>
      <c r="I506" s="26"/>
    </row>
    <row r="507" spans="1:9" x14ac:dyDescent="0.25">
      <c r="A507" s="65" t="str">
        <f t="shared" si="7"/>
        <v>Totaal42705G4 (exclusief Den Haag)Vrouw23 tot 65 jaarOverig</v>
      </c>
      <c r="B507" s="159" t="s">
        <v>8</v>
      </c>
      <c r="C507" s="166">
        <v>42705</v>
      </c>
      <c r="D507" s="159" t="s">
        <v>15</v>
      </c>
      <c r="E507" s="159" t="s">
        <v>29</v>
      </c>
      <c r="F507" s="159" t="s">
        <v>54</v>
      </c>
      <c r="G507" s="159" t="s">
        <v>25</v>
      </c>
      <c r="H507" s="186">
        <v>10500</v>
      </c>
      <c r="I507" s="27"/>
    </row>
  </sheetData>
  <autoFilter ref="B3:H507"/>
  <mergeCells count="2">
    <mergeCell ref="B2:H2"/>
    <mergeCell ref="J2:K3"/>
  </mergeCells>
  <hyperlinks>
    <hyperlink ref="J2:K3" location="'5. Mediaan inkomen'!A1" display="Naar factsheet"/>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L97"/>
  <sheetViews>
    <sheetView workbookViewId="0"/>
  </sheetViews>
  <sheetFormatPr defaultColWidth="9.140625" defaultRowHeight="12.75" x14ac:dyDescent="0.2"/>
  <cols>
    <col min="1" max="1" width="11" style="188" bestFit="1" customWidth="1"/>
    <col min="2" max="2" width="21.5703125" style="188" bestFit="1" customWidth="1"/>
    <col min="3" max="3" width="30.140625" style="188" bestFit="1" customWidth="1"/>
    <col min="4" max="4" width="9.140625" style="188" bestFit="1" customWidth="1"/>
    <col min="5" max="13" width="11.85546875" style="8" customWidth="1"/>
    <col min="14" max="16384" width="9.140625" style="8"/>
  </cols>
  <sheetData>
    <row r="1" spans="1:12" x14ac:dyDescent="0.2">
      <c r="A1" s="187" t="s">
        <v>39</v>
      </c>
      <c r="B1" s="187"/>
    </row>
    <row r="2" spans="1:12" ht="15" customHeight="1" x14ac:dyDescent="0.2">
      <c r="A2" s="224" t="s">
        <v>196</v>
      </c>
      <c r="B2" s="224"/>
      <c r="C2" s="224"/>
      <c r="D2" s="224"/>
      <c r="F2" s="223" t="s">
        <v>195</v>
      </c>
      <c r="G2" s="223"/>
    </row>
    <row r="3" spans="1:12" x14ac:dyDescent="0.2">
      <c r="A3" s="42" t="s">
        <v>2</v>
      </c>
      <c r="B3" s="42" t="s">
        <v>4</v>
      </c>
      <c r="C3" s="42" t="s">
        <v>156</v>
      </c>
      <c r="D3" s="42" t="s">
        <v>5</v>
      </c>
      <c r="E3" s="6"/>
      <c r="F3" s="223"/>
      <c r="G3" s="223"/>
      <c r="H3" s="6"/>
      <c r="I3" s="6"/>
      <c r="J3" s="6"/>
      <c r="K3" s="6"/>
      <c r="L3" s="6"/>
    </row>
    <row r="4" spans="1:12" x14ac:dyDescent="0.2">
      <c r="A4" s="189" t="s">
        <v>6</v>
      </c>
      <c r="B4" s="189" t="s">
        <v>7</v>
      </c>
      <c r="C4" s="190" t="s">
        <v>8</v>
      </c>
      <c r="D4" s="191">
        <v>130</v>
      </c>
      <c r="E4" s="97"/>
      <c r="F4" s="6"/>
      <c r="G4" s="6"/>
      <c r="H4" s="6"/>
      <c r="I4" s="6"/>
      <c r="J4" s="6"/>
      <c r="K4" s="6"/>
      <c r="L4" s="6"/>
    </row>
    <row r="5" spans="1:12" ht="11.25" customHeight="1" x14ac:dyDescent="0.2">
      <c r="A5" s="189" t="s">
        <v>6</v>
      </c>
      <c r="B5" s="189" t="s">
        <v>7</v>
      </c>
      <c r="C5" s="190" t="s">
        <v>157</v>
      </c>
      <c r="D5" s="192">
        <v>130</v>
      </c>
      <c r="E5" s="99"/>
      <c r="F5" s="6"/>
      <c r="G5" s="6"/>
      <c r="H5" s="6"/>
      <c r="I5" s="6"/>
      <c r="J5" s="6"/>
      <c r="K5" s="6"/>
      <c r="L5" s="6"/>
    </row>
    <row r="6" spans="1:12" ht="11.25" customHeight="1" x14ac:dyDescent="0.2">
      <c r="A6" s="189" t="s">
        <v>6</v>
      </c>
      <c r="B6" s="189" t="s">
        <v>7</v>
      </c>
      <c r="C6" s="190" t="s">
        <v>158</v>
      </c>
      <c r="D6" s="192">
        <v>100</v>
      </c>
      <c r="E6" s="99"/>
      <c r="F6" s="6"/>
      <c r="G6" s="6"/>
      <c r="H6" s="6"/>
      <c r="I6" s="6"/>
      <c r="J6" s="6"/>
      <c r="K6" s="6"/>
      <c r="L6" s="6"/>
    </row>
    <row r="7" spans="1:12" ht="11.25" customHeight="1" x14ac:dyDescent="0.2">
      <c r="A7" s="188" t="s">
        <v>6</v>
      </c>
      <c r="B7" s="189" t="s">
        <v>7</v>
      </c>
      <c r="C7" s="190" t="s">
        <v>159</v>
      </c>
      <c r="D7" s="192">
        <v>10</v>
      </c>
      <c r="E7" s="99"/>
      <c r="F7" s="6"/>
      <c r="G7" s="6"/>
      <c r="H7" s="6"/>
      <c r="I7" s="6"/>
      <c r="J7" s="6"/>
      <c r="K7" s="6"/>
      <c r="L7" s="6"/>
    </row>
    <row r="8" spans="1:12" ht="11.25" customHeight="1" x14ac:dyDescent="0.2">
      <c r="A8" s="189" t="s">
        <v>6</v>
      </c>
      <c r="B8" s="189" t="s">
        <v>7</v>
      </c>
      <c r="C8" s="190" t="s">
        <v>160</v>
      </c>
      <c r="D8" s="192">
        <v>5</v>
      </c>
      <c r="E8" s="99"/>
      <c r="F8" s="6"/>
      <c r="G8" s="6"/>
      <c r="H8" s="6"/>
      <c r="I8" s="6"/>
      <c r="J8" s="6"/>
      <c r="K8" s="6"/>
      <c r="L8" s="6"/>
    </row>
    <row r="9" spans="1:12" ht="11.25" customHeight="1" x14ac:dyDescent="0.2">
      <c r="A9" s="189" t="s">
        <v>6</v>
      </c>
      <c r="B9" s="189" t="s">
        <v>7</v>
      </c>
      <c r="C9" s="190" t="s">
        <v>161</v>
      </c>
      <c r="D9" s="192">
        <v>130</v>
      </c>
      <c r="E9" s="99"/>
      <c r="F9" s="6"/>
      <c r="G9" s="6"/>
      <c r="H9" s="6"/>
      <c r="I9" s="6"/>
      <c r="J9" s="6"/>
      <c r="K9" s="6"/>
      <c r="L9" s="6"/>
    </row>
    <row r="10" spans="1:12" ht="11.25" customHeight="1" x14ac:dyDescent="0.2">
      <c r="A10" s="189" t="s">
        <v>6</v>
      </c>
      <c r="B10" s="189" t="s">
        <v>7</v>
      </c>
      <c r="C10" s="190" t="s">
        <v>162</v>
      </c>
      <c r="D10" s="192">
        <v>30</v>
      </c>
      <c r="E10" s="99"/>
      <c r="F10" s="6"/>
      <c r="G10" s="6"/>
      <c r="H10" s="6"/>
      <c r="I10" s="6"/>
      <c r="J10" s="6"/>
      <c r="K10" s="6"/>
      <c r="L10" s="6"/>
    </row>
    <row r="11" spans="1:12" ht="11.25" customHeight="1" x14ac:dyDescent="0.2">
      <c r="A11" s="189" t="s">
        <v>6</v>
      </c>
      <c r="B11" s="189" t="s">
        <v>7</v>
      </c>
      <c r="C11" s="190" t="s">
        <v>163</v>
      </c>
      <c r="D11" s="192">
        <v>80</v>
      </c>
      <c r="E11" s="99"/>
      <c r="F11" s="6"/>
      <c r="G11" s="6"/>
      <c r="H11" s="6"/>
      <c r="I11" s="6"/>
      <c r="J11" s="6"/>
      <c r="K11" s="6"/>
      <c r="L11" s="6"/>
    </row>
    <row r="12" spans="1:12" ht="11.25" customHeight="1" x14ac:dyDescent="0.2">
      <c r="A12" s="189" t="s">
        <v>6</v>
      </c>
      <c r="B12" s="189" t="s">
        <v>7</v>
      </c>
      <c r="C12" s="190" t="s">
        <v>164</v>
      </c>
      <c r="D12" s="192">
        <v>60</v>
      </c>
      <c r="E12" s="99"/>
      <c r="F12" s="6"/>
      <c r="G12" s="6"/>
      <c r="H12" s="6"/>
      <c r="I12" s="6"/>
      <c r="J12" s="6"/>
      <c r="K12" s="6"/>
      <c r="L12" s="6"/>
    </row>
    <row r="13" spans="1:12" ht="11.25" customHeight="1" x14ac:dyDescent="0.2">
      <c r="A13" s="189" t="s">
        <v>6</v>
      </c>
      <c r="B13" s="188" t="s">
        <v>15</v>
      </c>
      <c r="C13" s="190" t="s">
        <v>8</v>
      </c>
      <c r="D13" s="192">
        <v>420</v>
      </c>
      <c r="E13" s="99"/>
      <c r="F13" s="6"/>
      <c r="G13" s="6"/>
      <c r="H13" s="6"/>
      <c r="I13" s="6"/>
      <c r="J13" s="6"/>
      <c r="K13" s="6"/>
      <c r="L13" s="6"/>
    </row>
    <row r="14" spans="1:12" x14ac:dyDescent="0.2">
      <c r="A14" s="188" t="s">
        <v>6</v>
      </c>
      <c r="B14" s="188" t="s">
        <v>15</v>
      </c>
      <c r="C14" s="190" t="s">
        <v>157</v>
      </c>
      <c r="D14" s="192">
        <v>390</v>
      </c>
      <c r="E14" s="99"/>
      <c r="F14" s="6"/>
      <c r="G14" s="6"/>
      <c r="H14" s="6"/>
      <c r="I14" s="6"/>
      <c r="J14" s="6"/>
      <c r="K14" s="6"/>
      <c r="L14" s="6"/>
    </row>
    <row r="15" spans="1:12" x14ac:dyDescent="0.2">
      <c r="A15" s="189" t="s">
        <v>6</v>
      </c>
      <c r="B15" s="188" t="s">
        <v>15</v>
      </c>
      <c r="C15" s="190" t="s">
        <v>158</v>
      </c>
      <c r="D15" s="192">
        <v>280</v>
      </c>
      <c r="E15" s="99"/>
      <c r="F15" s="6"/>
      <c r="G15" s="6"/>
      <c r="H15" s="6"/>
      <c r="I15" s="6"/>
      <c r="J15" s="6"/>
      <c r="K15" s="6"/>
      <c r="L15" s="6"/>
    </row>
    <row r="16" spans="1:12" x14ac:dyDescent="0.2">
      <c r="A16" s="189" t="s">
        <v>6</v>
      </c>
      <c r="B16" s="188" t="s">
        <v>15</v>
      </c>
      <c r="C16" s="190" t="s">
        <v>159</v>
      </c>
      <c r="D16" s="192">
        <v>30</v>
      </c>
      <c r="E16" s="99"/>
      <c r="F16" s="6"/>
      <c r="G16" s="6"/>
      <c r="H16" s="6"/>
      <c r="I16" s="6"/>
      <c r="J16" s="6"/>
      <c r="K16" s="6"/>
      <c r="L16" s="6"/>
    </row>
    <row r="17" spans="1:12" x14ac:dyDescent="0.2">
      <c r="A17" s="189" t="s">
        <v>6</v>
      </c>
      <c r="B17" s="188" t="s">
        <v>15</v>
      </c>
      <c r="C17" s="190" t="s">
        <v>160</v>
      </c>
      <c r="D17" s="192">
        <v>30</v>
      </c>
      <c r="E17" s="99"/>
      <c r="F17" s="6"/>
      <c r="G17" s="6"/>
      <c r="H17" s="6"/>
      <c r="I17" s="6"/>
      <c r="J17" s="6"/>
      <c r="K17" s="6"/>
      <c r="L17" s="6"/>
    </row>
    <row r="18" spans="1:12" x14ac:dyDescent="0.2">
      <c r="A18" s="189" t="s">
        <v>6</v>
      </c>
      <c r="B18" s="188" t="s">
        <v>15</v>
      </c>
      <c r="C18" s="190" t="s">
        <v>161</v>
      </c>
      <c r="D18" s="192">
        <v>380</v>
      </c>
      <c r="E18" s="99"/>
      <c r="F18" s="6"/>
      <c r="G18" s="6"/>
      <c r="H18" s="6"/>
      <c r="I18" s="6"/>
      <c r="J18" s="6"/>
      <c r="K18" s="6"/>
      <c r="L18" s="6"/>
    </row>
    <row r="19" spans="1:12" x14ac:dyDescent="0.2">
      <c r="A19" s="188" t="s">
        <v>6</v>
      </c>
      <c r="B19" s="188" t="s">
        <v>15</v>
      </c>
      <c r="C19" s="190" t="s">
        <v>162</v>
      </c>
      <c r="D19" s="192">
        <v>80</v>
      </c>
      <c r="E19" s="99"/>
      <c r="F19" s="6"/>
      <c r="G19" s="6"/>
      <c r="H19" s="6"/>
      <c r="I19" s="6"/>
      <c r="J19" s="6"/>
      <c r="K19" s="6"/>
      <c r="L19" s="6"/>
    </row>
    <row r="20" spans="1:12" x14ac:dyDescent="0.2">
      <c r="A20" s="189" t="s">
        <v>6</v>
      </c>
      <c r="B20" s="188" t="s">
        <v>15</v>
      </c>
      <c r="C20" s="190" t="s">
        <v>163</v>
      </c>
      <c r="D20" s="192">
        <v>230</v>
      </c>
      <c r="E20" s="99"/>
      <c r="F20" s="6"/>
      <c r="G20" s="6"/>
      <c r="H20" s="6"/>
      <c r="I20" s="6"/>
      <c r="J20" s="6"/>
      <c r="K20" s="6"/>
      <c r="L20" s="6"/>
    </row>
    <row r="21" spans="1:12" x14ac:dyDescent="0.2">
      <c r="A21" s="189" t="s">
        <v>6</v>
      </c>
      <c r="B21" s="188" t="s">
        <v>15</v>
      </c>
      <c r="C21" s="190" t="s">
        <v>164</v>
      </c>
      <c r="D21" s="193">
        <v>100</v>
      </c>
      <c r="E21" s="101"/>
      <c r="F21" s="6"/>
      <c r="G21" s="6"/>
      <c r="H21" s="6"/>
      <c r="I21" s="6"/>
      <c r="J21" s="6"/>
      <c r="K21" s="6"/>
      <c r="L21" s="6"/>
    </row>
    <row r="22" spans="1:12" x14ac:dyDescent="0.2">
      <c r="A22" s="189"/>
      <c r="B22" s="190"/>
      <c r="C22" s="190"/>
      <c r="D22" s="190"/>
      <c r="E22" s="6"/>
      <c r="F22" s="6"/>
      <c r="G22" s="6"/>
      <c r="H22" s="6"/>
      <c r="I22" s="6"/>
      <c r="J22" s="6"/>
      <c r="K22" s="6"/>
      <c r="L22" s="6"/>
    </row>
    <row r="23" spans="1:12" x14ac:dyDescent="0.2">
      <c r="A23" s="190"/>
      <c r="B23" s="190"/>
      <c r="C23" s="190"/>
      <c r="D23" s="190"/>
      <c r="E23" s="6"/>
      <c r="F23" s="6"/>
      <c r="G23" s="6"/>
      <c r="H23" s="6"/>
      <c r="I23" s="6"/>
      <c r="J23" s="6"/>
      <c r="K23" s="6"/>
      <c r="L23" s="6"/>
    </row>
    <row r="24" spans="1:12" x14ac:dyDescent="0.2">
      <c r="A24" s="190"/>
      <c r="B24" s="190"/>
      <c r="C24" s="190"/>
      <c r="D24" s="190"/>
      <c r="E24" s="6"/>
      <c r="F24" s="6"/>
      <c r="G24" s="6"/>
      <c r="H24" s="6"/>
      <c r="I24" s="6"/>
      <c r="J24" s="6"/>
      <c r="K24" s="6"/>
      <c r="L24" s="6"/>
    </row>
    <row r="25" spans="1:12" x14ac:dyDescent="0.2">
      <c r="A25" s="190"/>
      <c r="B25" s="190"/>
      <c r="C25" s="190"/>
      <c r="D25" s="190"/>
      <c r="E25" s="6"/>
      <c r="F25" s="6"/>
      <c r="G25" s="6"/>
      <c r="H25" s="6"/>
      <c r="I25" s="6"/>
      <c r="J25" s="6"/>
      <c r="K25" s="6"/>
      <c r="L25" s="6"/>
    </row>
    <row r="26" spans="1:12" x14ac:dyDescent="0.2">
      <c r="A26" s="190"/>
      <c r="B26" s="190"/>
      <c r="C26" s="190"/>
      <c r="D26" s="190"/>
      <c r="E26" s="6"/>
      <c r="F26" s="6"/>
      <c r="G26" s="6"/>
      <c r="H26" s="6"/>
      <c r="I26" s="6"/>
      <c r="J26" s="6"/>
      <c r="K26" s="6"/>
      <c r="L26" s="6"/>
    </row>
    <row r="27" spans="1:12" x14ac:dyDescent="0.2">
      <c r="A27" s="190"/>
      <c r="B27" s="190"/>
      <c r="C27" s="190"/>
      <c r="D27" s="190"/>
      <c r="E27" s="6"/>
      <c r="F27" s="6"/>
      <c r="G27" s="6"/>
      <c r="H27" s="6"/>
      <c r="I27" s="6"/>
      <c r="J27" s="6"/>
      <c r="K27" s="6"/>
      <c r="L27" s="6"/>
    </row>
    <row r="28" spans="1:12" x14ac:dyDescent="0.2">
      <c r="A28" s="190"/>
      <c r="B28" s="190"/>
      <c r="C28" s="190"/>
      <c r="D28" s="190"/>
      <c r="E28" s="6"/>
      <c r="F28" s="6"/>
      <c r="G28" s="6"/>
      <c r="H28" s="6"/>
      <c r="I28" s="6"/>
      <c r="J28" s="6"/>
      <c r="K28" s="6"/>
      <c r="L28" s="6"/>
    </row>
    <row r="29" spans="1:12" x14ac:dyDescent="0.2">
      <c r="A29" s="190"/>
      <c r="B29" s="190"/>
      <c r="C29" s="190"/>
      <c r="D29" s="190"/>
      <c r="E29" s="6"/>
      <c r="F29" s="6"/>
      <c r="G29" s="6"/>
      <c r="H29" s="6"/>
      <c r="I29" s="6"/>
      <c r="J29" s="6"/>
      <c r="K29" s="6"/>
      <c r="L29" s="6"/>
    </row>
    <row r="30" spans="1:12" x14ac:dyDescent="0.2">
      <c r="A30" s="190"/>
      <c r="B30" s="190"/>
      <c r="C30" s="190"/>
      <c r="D30" s="190"/>
      <c r="E30" s="6"/>
      <c r="F30" s="6"/>
      <c r="G30" s="6"/>
      <c r="H30" s="6"/>
      <c r="I30" s="6"/>
      <c r="J30" s="6"/>
      <c r="K30" s="6"/>
      <c r="L30" s="6"/>
    </row>
    <row r="31" spans="1:12" x14ac:dyDescent="0.2">
      <c r="A31" s="190"/>
      <c r="B31" s="190"/>
      <c r="C31" s="190"/>
      <c r="D31" s="190"/>
      <c r="E31" s="6"/>
      <c r="F31" s="6"/>
      <c r="G31" s="6"/>
      <c r="H31" s="6"/>
      <c r="I31" s="6"/>
      <c r="J31" s="6"/>
      <c r="K31" s="6"/>
      <c r="L31" s="6"/>
    </row>
    <row r="32" spans="1:12" x14ac:dyDescent="0.2">
      <c r="A32" s="190"/>
      <c r="B32" s="190"/>
      <c r="C32" s="190"/>
      <c r="D32" s="190"/>
      <c r="E32" s="6"/>
      <c r="F32" s="6"/>
      <c r="G32" s="6"/>
      <c r="H32" s="6"/>
      <c r="I32" s="6"/>
      <c r="J32" s="6"/>
      <c r="K32" s="6"/>
      <c r="L32" s="6"/>
    </row>
    <row r="33" spans="1:12" x14ac:dyDescent="0.2">
      <c r="A33" s="190"/>
      <c r="B33" s="190"/>
      <c r="C33" s="190"/>
      <c r="D33" s="190"/>
      <c r="E33" s="6"/>
      <c r="F33" s="6"/>
      <c r="G33" s="6"/>
      <c r="H33" s="6"/>
      <c r="I33" s="6"/>
      <c r="J33" s="6"/>
      <c r="K33" s="6"/>
      <c r="L33" s="6"/>
    </row>
    <row r="34" spans="1:12" x14ac:dyDescent="0.2">
      <c r="A34" s="190"/>
      <c r="B34" s="190"/>
      <c r="C34" s="190"/>
      <c r="D34" s="190"/>
      <c r="E34" s="6"/>
      <c r="F34" s="6"/>
      <c r="G34" s="6"/>
      <c r="H34" s="6"/>
      <c r="I34" s="6"/>
      <c r="J34" s="6"/>
      <c r="K34" s="6"/>
      <c r="L34" s="6"/>
    </row>
    <row r="35" spans="1:12" x14ac:dyDescent="0.2">
      <c r="A35" s="190"/>
      <c r="B35" s="190"/>
      <c r="C35" s="190"/>
      <c r="D35" s="190"/>
      <c r="E35" s="6"/>
      <c r="F35" s="6"/>
      <c r="G35" s="6"/>
      <c r="H35" s="6"/>
      <c r="I35" s="6"/>
      <c r="J35" s="6"/>
      <c r="K35" s="6"/>
      <c r="L35" s="6"/>
    </row>
    <row r="36" spans="1:12" x14ac:dyDescent="0.2">
      <c r="A36" s="190"/>
      <c r="B36" s="190"/>
      <c r="C36" s="190"/>
      <c r="D36" s="190"/>
      <c r="E36" s="6"/>
      <c r="F36" s="6"/>
      <c r="G36" s="6"/>
      <c r="H36" s="6"/>
      <c r="I36" s="6"/>
      <c r="J36" s="6"/>
      <c r="K36" s="6"/>
      <c r="L36" s="6"/>
    </row>
    <row r="37" spans="1:12" x14ac:dyDescent="0.2">
      <c r="A37" s="190"/>
      <c r="B37" s="190"/>
      <c r="C37" s="190"/>
      <c r="D37" s="190"/>
      <c r="E37" s="6"/>
      <c r="F37" s="6"/>
      <c r="G37" s="6"/>
      <c r="H37" s="6"/>
      <c r="I37" s="6"/>
      <c r="J37" s="6"/>
      <c r="K37" s="6"/>
      <c r="L37" s="6"/>
    </row>
    <row r="38" spans="1:12" x14ac:dyDescent="0.2">
      <c r="A38" s="190"/>
      <c r="B38" s="190"/>
      <c r="C38" s="190"/>
      <c r="D38" s="190"/>
      <c r="E38" s="6"/>
      <c r="F38" s="6"/>
      <c r="G38" s="6"/>
      <c r="H38" s="6"/>
      <c r="I38" s="6"/>
      <c r="J38" s="6"/>
      <c r="K38" s="6"/>
      <c r="L38" s="6"/>
    </row>
    <row r="39" spans="1:12" x14ac:dyDescent="0.2">
      <c r="A39" s="190"/>
      <c r="B39" s="190"/>
      <c r="C39" s="190"/>
      <c r="D39" s="190"/>
      <c r="E39" s="6"/>
      <c r="F39" s="6"/>
      <c r="G39" s="6"/>
      <c r="H39" s="6"/>
      <c r="I39" s="6"/>
      <c r="J39" s="6"/>
      <c r="K39" s="6"/>
      <c r="L39" s="6"/>
    </row>
    <row r="40" spans="1:12" x14ac:dyDescent="0.2">
      <c r="A40" s="190"/>
      <c r="B40" s="190"/>
      <c r="C40" s="190"/>
      <c r="D40" s="190"/>
      <c r="E40" s="6"/>
      <c r="F40" s="6"/>
      <c r="G40" s="6"/>
      <c r="H40" s="6"/>
      <c r="I40" s="6"/>
      <c r="J40" s="6"/>
      <c r="K40" s="6"/>
      <c r="L40" s="6"/>
    </row>
    <row r="41" spans="1:12" x14ac:dyDescent="0.2">
      <c r="A41" s="190"/>
      <c r="B41" s="190"/>
      <c r="C41" s="190"/>
      <c r="D41" s="190"/>
      <c r="E41" s="6"/>
      <c r="F41" s="6"/>
      <c r="G41" s="6"/>
      <c r="H41" s="6"/>
      <c r="I41" s="6"/>
      <c r="J41" s="6"/>
      <c r="K41" s="6"/>
      <c r="L41" s="6"/>
    </row>
    <row r="42" spans="1:12" x14ac:dyDescent="0.2">
      <c r="A42" s="190"/>
      <c r="B42" s="190"/>
      <c r="C42" s="190"/>
      <c r="D42" s="190"/>
      <c r="E42" s="6"/>
      <c r="F42" s="6"/>
      <c r="G42" s="6"/>
      <c r="H42" s="6"/>
      <c r="I42" s="6"/>
      <c r="J42" s="6"/>
      <c r="K42" s="6"/>
      <c r="L42" s="6"/>
    </row>
    <row r="43" spans="1:12" x14ac:dyDescent="0.2">
      <c r="A43" s="190"/>
      <c r="B43" s="190"/>
      <c r="C43" s="190"/>
      <c r="D43" s="190"/>
      <c r="E43" s="6"/>
      <c r="F43" s="6"/>
      <c r="G43" s="6"/>
      <c r="H43" s="6"/>
      <c r="I43" s="6"/>
      <c r="J43" s="6"/>
      <c r="K43" s="6"/>
      <c r="L43" s="6"/>
    </row>
    <row r="44" spans="1:12" x14ac:dyDescent="0.2">
      <c r="A44" s="190"/>
      <c r="B44" s="190"/>
      <c r="C44" s="190"/>
      <c r="D44" s="190"/>
      <c r="E44" s="6"/>
      <c r="F44" s="6"/>
      <c r="G44" s="6"/>
      <c r="H44" s="6"/>
      <c r="I44" s="6"/>
      <c r="J44" s="6"/>
      <c r="K44" s="6"/>
      <c r="L44" s="6"/>
    </row>
    <row r="45" spans="1:12" x14ac:dyDescent="0.2">
      <c r="A45" s="190"/>
      <c r="B45" s="190"/>
      <c r="C45" s="190"/>
      <c r="D45" s="190"/>
      <c r="E45" s="6"/>
      <c r="F45" s="6"/>
      <c r="G45" s="6"/>
      <c r="H45" s="6"/>
      <c r="I45" s="6"/>
      <c r="J45" s="6"/>
      <c r="K45" s="6"/>
      <c r="L45" s="6"/>
    </row>
    <row r="46" spans="1:12" x14ac:dyDescent="0.2">
      <c r="A46" s="190"/>
      <c r="B46" s="190"/>
      <c r="C46" s="190"/>
      <c r="D46" s="190"/>
      <c r="E46" s="6"/>
      <c r="F46" s="6"/>
      <c r="G46" s="6"/>
      <c r="H46" s="6"/>
      <c r="I46" s="6"/>
      <c r="J46" s="6"/>
      <c r="K46" s="6"/>
      <c r="L46" s="6"/>
    </row>
    <row r="47" spans="1:12" x14ac:dyDescent="0.2">
      <c r="A47" s="190"/>
      <c r="B47" s="190"/>
      <c r="C47" s="190"/>
      <c r="D47" s="190"/>
      <c r="E47" s="6"/>
      <c r="F47" s="6"/>
      <c r="G47" s="6"/>
      <c r="H47" s="6"/>
      <c r="I47" s="6"/>
      <c r="J47" s="6"/>
      <c r="K47" s="6"/>
      <c r="L47" s="6"/>
    </row>
    <row r="48" spans="1:12" x14ac:dyDescent="0.2">
      <c r="A48" s="190"/>
      <c r="B48" s="190"/>
      <c r="C48" s="190"/>
      <c r="D48" s="190"/>
      <c r="E48" s="6"/>
      <c r="F48" s="6"/>
      <c r="G48" s="6"/>
      <c r="H48" s="6"/>
      <c r="I48" s="6"/>
      <c r="J48" s="6"/>
      <c r="K48" s="6"/>
      <c r="L48" s="6"/>
    </row>
    <row r="49" spans="1:12" x14ac:dyDescent="0.2">
      <c r="A49" s="190"/>
      <c r="B49" s="190"/>
      <c r="C49" s="190"/>
      <c r="D49" s="190"/>
      <c r="E49" s="6"/>
      <c r="F49" s="6"/>
      <c r="G49" s="6"/>
      <c r="H49" s="6"/>
      <c r="I49" s="6"/>
      <c r="J49" s="6"/>
      <c r="K49" s="6"/>
      <c r="L49" s="6"/>
    </row>
    <row r="50" spans="1:12" x14ac:dyDescent="0.2">
      <c r="A50" s="190"/>
      <c r="B50" s="190"/>
      <c r="C50" s="190"/>
      <c r="D50" s="190"/>
      <c r="E50" s="6"/>
      <c r="F50" s="6"/>
      <c r="G50" s="6"/>
      <c r="H50" s="6"/>
      <c r="I50" s="6"/>
      <c r="J50" s="6"/>
      <c r="K50" s="6"/>
      <c r="L50" s="6"/>
    </row>
    <row r="51" spans="1:12" x14ac:dyDescent="0.2">
      <c r="A51" s="190"/>
      <c r="B51" s="190"/>
      <c r="C51" s="190"/>
      <c r="D51" s="190"/>
      <c r="E51" s="6"/>
      <c r="F51" s="6"/>
      <c r="G51" s="6"/>
      <c r="H51" s="6"/>
      <c r="I51" s="6"/>
      <c r="J51" s="6"/>
      <c r="K51" s="6"/>
      <c r="L51" s="6"/>
    </row>
    <row r="52" spans="1:12" x14ac:dyDescent="0.2">
      <c r="A52" s="190"/>
      <c r="B52" s="190"/>
      <c r="C52" s="190"/>
      <c r="D52" s="190"/>
      <c r="E52" s="6"/>
      <c r="F52" s="6"/>
      <c r="G52" s="6"/>
      <c r="H52" s="6"/>
      <c r="I52" s="6"/>
      <c r="J52" s="6"/>
      <c r="K52" s="6"/>
      <c r="L52" s="6"/>
    </row>
    <row r="53" spans="1:12" x14ac:dyDescent="0.2">
      <c r="A53" s="190"/>
      <c r="B53" s="190"/>
      <c r="C53" s="190"/>
      <c r="D53" s="190"/>
      <c r="E53" s="6"/>
      <c r="F53" s="6"/>
      <c r="G53" s="6"/>
      <c r="H53" s="6"/>
      <c r="I53" s="6"/>
      <c r="J53" s="6"/>
      <c r="K53" s="6"/>
      <c r="L53" s="6"/>
    </row>
    <row r="54" spans="1:12" x14ac:dyDescent="0.2">
      <c r="A54" s="190"/>
      <c r="B54" s="190"/>
      <c r="C54" s="190"/>
      <c r="D54" s="190"/>
      <c r="E54" s="6"/>
      <c r="F54" s="6"/>
      <c r="G54" s="6"/>
      <c r="H54" s="6"/>
      <c r="I54" s="6"/>
      <c r="J54" s="6"/>
      <c r="K54" s="6"/>
      <c r="L54" s="6"/>
    </row>
    <row r="55" spans="1:12" x14ac:dyDescent="0.2">
      <c r="A55" s="190"/>
      <c r="B55" s="190"/>
      <c r="C55" s="190"/>
      <c r="D55" s="190"/>
      <c r="E55" s="6"/>
      <c r="F55" s="6"/>
      <c r="G55" s="6"/>
      <c r="H55" s="6"/>
      <c r="I55" s="6"/>
      <c r="J55" s="6"/>
      <c r="K55" s="6"/>
      <c r="L55" s="6"/>
    </row>
    <row r="56" spans="1:12" x14ac:dyDescent="0.2">
      <c r="A56" s="190"/>
      <c r="B56" s="190"/>
      <c r="C56" s="190"/>
      <c r="D56" s="190"/>
      <c r="E56" s="6"/>
      <c r="F56" s="6"/>
      <c r="G56" s="6"/>
      <c r="H56" s="6"/>
      <c r="I56" s="6"/>
      <c r="J56" s="6"/>
      <c r="K56" s="6"/>
      <c r="L56" s="6"/>
    </row>
    <row r="57" spans="1:12" x14ac:dyDescent="0.2">
      <c r="A57" s="190"/>
      <c r="B57" s="190"/>
      <c r="C57" s="190"/>
      <c r="D57" s="190"/>
      <c r="E57" s="6"/>
      <c r="F57" s="6"/>
      <c r="G57" s="6"/>
      <c r="H57" s="6"/>
      <c r="I57" s="6"/>
      <c r="J57" s="6"/>
      <c r="K57" s="6"/>
      <c r="L57" s="6"/>
    </row>
    <row r="58" spans="1:12" x14ac:dyDescent="0.2">
      <c r="A58" s="190"/>
      <c r="B58" s="190"/>
      <c r="C58" s="190"/>
      <c r="D58" s="190"/>
      <c r="E58" s="6"/>
      <c r="F58" s="6"/>
      <c r="G58" s="6"/>
      <c r="H58" s="6"/>
      <c r="I58" s="6"/>
      <c r="J58" s="6"/>
      <c r="K58" s="6"/>
      <c r="L58" s="6"/>
    </row>
    <row r="59" spans="1:12" x14ac:dyDescent="0.2">
      <c r="A59" s="190"/>
      <c r="B59" s="190"/>
      <c r="C59" s="190"/>
      <c r="D59" s="190"/>
      <c r="E59" s="6"/>
      <c r="F59" s="6"/>
      <c r="G59" s="6"/>
      <c r="H59" s="6"/>
      <c r="I59" s="6"/>
      <c r="J59" s="6"/>
      <c r="K59" s="6"/>
      <c r="L59" s="6"/>
    </row>
    <row r="60" spans="1:12" x14ac:dyDescent="0.2">
      <c r="A60" s="190"/>
      <c r="B60" s="190"/>
      <c r="C60" s="190"/>
      <c r="D60" s="190"/>
      <c r="E60" s="6"/>
      <c r="F60" s="6"/>
      <c r="G60" s="6"/>
      <c r="H60" s="6"/>
      <c r="I60" s="6"/>
      <c r="J60" s="6"/>
      <c r="K60" s="6"/>
      <c r="L60" s="6"/>
    </row>
    <row r="61" spans="1:12" x14ac:dyDescent="0.2">
      <c r="A61" s="190"/>
      <c r="B61" s="190"/>
      <c r="C61" s="190"/>
      <c r="D61" s="190"/>
      <c r="E61" s="6"/>
      <c r="F61" s="6"/>
      <c r="G61" s="6"/>
      <c r="H61" s="6"/>
      <c r="I61" s="6"/>
      <c r="J61" s="6"/>
      <c r="K61" s="6"/>
      <c r="L61" s="6"/>
    </row>
    <row r="62" spans="1:12" x14ac:dyDescent="0.2">
      <c r="A62" s="190"/>
      <c r="B62" s="190"/>
      <c r="C62" s="190"/>
      <c r="D62" s="190"/>
      <c r="E62" s="6"/>
      <c r="F62" s="6"/>
      <c r="G62" s="6"/>
      <c r="H62" s="6"/>
      <c r="I62" s="6"/>
      <c r="J62" s="6"/>
      <c r="K62" s="6"/>
      <c r="L62" s="6"/>
    </row>
    <row r="63" spans="1:12" x14ac:dyDescent="0.2">
      <c r="A63" s="190"/>
      <c r="B63" s="190"/>
      <c r="C63" s="190"/>
      <c r="D63" s="190"/>
      <c r="E63" s="6"/>
      <c r="F63" s="6"/>
      <c r="G63" s="6"/>
      <c r="H63" s="6"/>
      <c r="I63" s="6"/>
      <c r="J63" s="6"/>
      <c r="K63" s="6"/>
      <c r="L63" s="6"/>
    </row>
    <row r="64" spans="1:12" x14ac:dyDescent="0.2">
      <c r="A64" s="190"/>
      <c r="B64" s="190"/>
      <c r="C64" s="190"/>
      <c r="D64" s="190"/>
      <c r="E64" s="6"/>
      <c r="F64" s="6"/>
      <c r="G64" s="6"/>
      <c r="H64" s="6"/>
      <c r="I64" s="6"/>
      <c r="J64" s="6"/>
      <c r="K64" s="6"/>
      <c r="L64" s="6"/>
    </row>
    <row r="65" spans="1:12" x14ac:dyDescent="0.2">
      <c r="A65" s="190"/>
      <c r="B65" s="190"/>
      <c r="C65" s="190"/>
      <c r="D65" s="190"/>
      <c r="E65" s="6"/>
      <c r="F65" s="6"/>
      <c r="G65" s="6"/>
      <c r="H65" s="6"/>
      <c r="I65" s="6"/>
      <c r="J65" s="6"/>
      <c r="K65" s="6"/>
      <c r="L65" s="6"/>
    </row>
    <row r="66" spans="1:12" x14ac:dyDescent="0.2">
      <c r="A66" s="190"/>
      <c r="B66" s="190"/>
      <c r="C66" s="190"/>
      <c r="D66" s="190"/>
      <c r="E66" s="6"/>
      <c r="F66" s="6"/>
      <c r="G66" s="6"/>
      <c r="H66" s="6"/>
      <c r="I66" s="6"/>
      <c r="J66" s="6"/>
      <c r="K66" s="6"/>
      <c r="L66" s="6"/>
    </row>
    <row r="67" spans="1:12" x14ac:dyDescent="0.2">
      <c r="A67" s="190"/>
      <c r="B67" s="190"/>
      <c r="C67" s="190"/>
      <c r="D67" s="190"/>
      <c r="E67" s="6"/>
      <c r="F67" s="6"/>
      <c r="G67" s="6"/>
      <c r="H67" s="6"/>
      <c r="I67" s="6"/>
      <c r="J67" s="6"/>
      <c r="K67" s="6"/>
      <c r="L67" s="6"/>
    </row>
    <row r="68" spans="1:12" x14ac:dyDescent="0.2">
      <c r="A68" s="190"/>
      <c r="B68" s="190"/>
      <c r="C68" s="190"/>
      <c r="D68" s="190"/>
      <c r="E68" s="6"/>
      <c r="F68" s="6"/>
      <c r="G68" s="6"/>
      <c r="H68" s="6"/>
      <c r="I68" s="6"/>
      <c r="J68" s="6"/>
      <c r="K68" s="6"/>
      <c r="L68" s="6"/>
    </row>
    <row r="69" spans="1:12" x14ac:dyDescent="0.2">
      <c r="A69" s="190"/>
      <c r="B69" s="190"/>
      <c r="C69" s="190"/>
      <c r="D69" s="190"/>
      <c r="E69" s="6"/>
      <c r="F69" s="6"/>
      <c r="G69" s="6"/>
      <c r="H69" s="6"/>
      <c r="I69" s="6"/>
      <c r="J69" s="6"/>
      <c r="K69" s="6"/>
      <c r="L69" s="6"/>
    </row>
    <row r="70" spans="1:12" x14ac:dyDescent="0.2">
      <c r="A70" s="190"/>
      <c r="B70" s="190"/>
      <c r="C70" s="190"/>
      <c r="D70" s="190"/>
      <c r="E70" s="6"/>
      <c r="F70" s="6"/>
      <c r="G70" s="6"/>
      <c r="H70" s="6"/>
      <c r="I70" s="6"/>
      <c r="J70" s="6"/>
      <c r="K70" s="6"/>
      <c r="L70" s="6"/>
    </row>
    <row r="71" spans="1:12" x14ac:dyDescent="0.2">
      <c r="A71" s="190"/>
      <c r="B71" s="190"/>
      <c r="C71" s="190"/>
      <c r="D71" s="190"/>
      <c r="E71" s="6"/>
      <c r="F71" s="6"/>
      <c r="G71" s="6"/>
      <c r="H71" s="6"/>
      <c r="I71" s="6"/>
      <c r="J71" s="6"/>
      <c r="K71" s="6"/>
      <c r="L71" s="6"/>
    </row>
    <row r="72" spans="1:12" x14ac:dyDescent="0.2">
      <c r="A72" s="190"/>
      <c r="B72" s="190"/>
      <c r="C72" s="190"/>
      <c r="D72" s="190"/>
      <c r="E72" s="6"/>
      <c r="F72" s="6"/>
      <c r="G72" s="6"/>
      <c r="H72" s="6"/>
      <c r="I72" s="6"/>
      <c r="J72" s="6"/>
      <c r="K72" s="6"/>
      <c r="L72" s="6"/>
    </row>
    <row r="73" spans="1:12" x14ac:dyDescent="0.2">
      <c r="A73" s="190"/>
      <c r="B73" s="190"/>
      <c r="C73" s="190"/>
      <c r="D73" s="190"/>
      <c r="E73" s="6"/>
      <c r="F73" s="6"/>
      <c r="G73" s="6"/>
      <c r="H73" s="6"/>
      <c r="I73" s="6"/>
      <c r="J73" s="6"/>
      <c r="K73" s="6"/>
      <c r="L73" s="6"/>
    </row>
    <row r="74" spans="1:12" x14ac:dyDescent="0.2">
      <c r="A74" s="190"/>
      <c r="B74" s="190"/>
      <c r="C74" s="190"/>
      <c r="D74" s="190"/>
      <c r="E74" s="6"/>
      <c r="F74" s="6"/>
      <c r="G74" s="6"/>
      <c r="H74" s="6"/>
      <c r="I74" s="6"/>
      <c r="J74" s="6"/>
      <c r="K74" s="6"/>
      <c r="L74" s="6"/>
    </row>
    <row r="75" spans="1:12" x14ac:dyDescent="0.2">
      <c r="A75" s="190"/>
      <c r="B75" s="190"/>
      <c r="C75" s="190"/>
      <c r="D75" s="190"/>
      <c r="E75" s="6"/>
      <c r="F75" s="6"/>
      <c r="G75" s="6"/>
      <c r="H75" s="6"/>
      <c r="I75" s="6"/>
      <c r="J75" s="6"/>
      <c r="K75" s="6"/>
      <c r="L75" s="6"/>
    </row>
    <row r="76" spans="1:12" x14ac:dyDescent="0.2">
      <c r="A76" s="190"/>
      <c r="B76" s="190"/>
      <c r="C76" s="190"/>
      <c r="D76" s="190"/>
      <c r="E76" s="6"/>
      <c r="F76" s="6"/>
      <c r="G76" s="6"/>
      <c r="H76" s="6"/>
      <c r="I76" s="6"/>
      <c r="J76" s="6"/>
      <c r="K76" s="6"/>
      <c r="L76" s="6"/>
    </row>
    <row r="77" spans="1:12" x14ac:dyDescent="0.2">
      <c r="A77" s="190"/>
      <c r="B77" s="190"/>
      <c r="C77" s="190"/>
      <c r="D77" s="190"/>
      <c r="E77" s="6"/>
      <c r="F77" s="6"/>
      <c r="G77" s="6"/>
      <c r="H77" s="6"/>
      <c r="I77" s="6"/>
      <c r="J77" s="6"/>
      <c r="K77" s="6"/>
      <c r="L77" s="6"/>
    </row>
    <row r="78" spans="1:12" x14ac:dyDescent="0.2">
      <c r="A78" s="190"/>
      <c r="B78" s="190"/>
      <c r="C78" s="190"/>
      <c r="D78" s="190"/>
      <c r="E78" s="6"/>
      <c r="F78" s="6"/>
      <c r="G78" s="6"/>
      <c r="H78" s="6"/>
      <c r="I78" s="6"/>
      <c r="J78" s="6"/>
      <c r="K78" s="6"/>
      <c r="L78" s="6"/>
    </row>
    <row r="79" spans="1:12" x14ac:dyDescent="0.2">
      <c r="A79" s="190"/>
      <c r="B79" s="190"/>
      <c r="C79" s="190"/>
      <c r="D79" s="190"/>
      <c r="E79" s="6"/>
      <c r="F79" s="6"/>
      <c r="G79" s="6"/>
      <c r="H79" s="6"/>
      <c r="I79" s="6"/>
      <c r="J79" s="6"/>
      <c r="K79" s="6"/>
      <c r="L79" s="6"/>
    </row>
    <row r="80" spans="1:12" x14ac:dyDescent="0.2">
      <c r="A80" s="190"/>
      <c r="B80" s="190"/>
      <c r="C80" s="190"/>
      <c r="D80" s="190"/>
      <c r="E80" s="6"/>
      <c r="F80" s="6"/>
      <c r="G80" s="6"/>
      <c r="H80" s="6"/>
      <c r="I80" s="6"/>
      <c r="J80" s="6"/>
      <c r="K80" s="6"/>
      <c r="L80" s="6"/>
    </row>
    <row r="81" spans="1:12" x14ac:dyDescent="0.2">
      <c r="A81" s="190"/>
      <c r="B81" s="190"/>
      <c r="C81" s="190"/>
      <c r="D81" s="190"/>
      <c r="E81" s="6"/>
      <c r="F81" s="6"/>
      <c r="G81" s="6"/>
      <c r="H81" s="6"/>
      <c r="I81" s="6"/>
      <c r="J81" s="6"/>
      <c r="K81" s="6"/>
      <c r="L81" s="6"/>
    </row>
    <row r="82" spans="1:12" x14ac:dyDescent="0.2">
      <c r="A82" s="190"/>
      <c r="B82" s="190"/>
      <c r="C82" s="190"/>
      <c r="D82" s="190"/>
      <c r="E82" s="6"/>
      <c r="F82" s="6"/>
      <c r="G82" s="6"/>
      <c r="H82" s="6"/>
      <c r="I82" s="6"/>
      <c r="J82" s="6"/>
      <c r="K82" s="6"/>
      <c r="L82" s="6"/>
    </row>
    <row r="83" spans="1:12" x14ac:dyDescent="0.2">
      <c r="A83" s="190"/>
      <c r="B83" s="190"/>
      <c r="C83" s="190"/>
      <c r="D83" s="190"/>
      <c r="E83" s="6"/>
      <c r="F83" s="6"/>
      <c r="G83" s="6"/>
      <c r="H83" s="6"/>
      <c r="I83" s="6"/>
      <c r="J83" s="6"/>
      <c r="K83" s="6"/>
      <c r="L83" s="6"/>
    </row>
    <row r="84" spans="1:12" x14ac:dyDescent="0.2">
      <c r="A84" s="190"/>
      <c r="B84" s="190"/>
      <c r="C84" s="190"/>
      <c r="D84" s="190"/>
      <c r="E84" s="6"/>
      <c r="F84" s="6"/>
      <c r="G84" s="6"/>
      <c r="H84" s="6"/>
      <c r="I84" s="6"/>
      <c r="J84" s="6"/>
      <c r="K84" s="6"/>
      <c r="L84" s="6"/>
    </row>
    <row r="85" spans="1:12" x14ac:dyDescent="0.2">
      <c r="A85" s="190"/>
      <c r="B85" s="190"/>
      <c r="C85" s="190"/>
      <c r="D85" s="190"/>
      <c r="E85" s="6"/>
      <c r="F85" s="6"/>
      <c r="G85" s="6"/>
      <c r="H85" s="6"/>
      <c r="I85" s="6"/>
      <c r="J85" s="6"/>
      <c r="K85" s="6"/>
      <c r="L85" s="6"/>
    </row>
    <row r="86" spans="1:12" x14ac:dyDescent="0.2">
      <c r="A86" s="190"/>
      <c r="B86" s="190"/>
      <c r="C86" s="190"/>
      <c r="D86" s="190"/>
      <c r="E86" s="6"/>
      <c r="F86" s="6"/>
      <c r="G86" s="6"/>
      <c r="H86" s="6"/>
      <c r="I86" s="6"/>
      <c r="J86" s="6"/>
      <c r="K86" s="6"/>
      <c r="L86" s="6"/>
    </row>
    <row r="87" spans="1:12" x14ac:dyDescent="0.2">
      <c r="A87" s="190"/>
      <c r="B87" s="190"/>
      <c r="C87" s="190"/>
      <c r="D87" s="190"/>
      <c r="E87" s="6"/>
      <c r="F87" s="6"/>
      <c r="G87" s="6"/>
      <c r="H87" s="6"/>
      <c r="I87" s="6"/>
      <c r="J87" s="6"/>
      <c r="K87" s="6"/>
      <c r="L87" s="6"/>
    </row>
    <row r="88" spans="1:12" x14ac:dyDescent="0.2">
      <c r="A88" s="190"/>
      <c r="B88" s="190"/>
      <c r="C88" s="190"/>
      <c r="D88" s="190"/>
      <c r="E88" s="6"/>
      <c r="F88" s="6"/>
      <c r="G88" s="6"/>
      <c r="H88" s="6"/>
      <c r="I88" s="6"/>
      <c r="J88" s="6"/>
      <c r="K88" s="6"/>
      <c r="L88" s="6"/>
    </row>
    <row r="89" spans="1:12" x14ac:dyDescent="0.2">
      <c r="A89" s="190"/>
      <c r="B89" s="190"/>
      <c r="C89" s="190"/>
      <c r="D89" s="190"/>
      <c r="E89" s="6"/>
      <c r="F89" s="6"/>
      <c r="G89" s="6"/>
      <c r="H89" s="6"/>
      <c r="I89" s="6"/>
      <c r="J89" s="6"/>
      <c r="K89" s="6"/>
      <c r="L89" s="6"/>
    </row>
    <row r="90" spans="1:12" x14ac:dyDescent="0.2">
      <c r="A90" s="190"/>
      <c r="B90" s="190"/>
      <c r="C90" s="190"/>
      <c r="D90" s="190"/>
      <c r="E90" s="6"/>
      <c r="F90" s="6"/>
      <c r="G90" s="6"/>
      <c r="H90" s="6"/>
      <c r="I90" s="6"/>
      <c r="J90" s="6"/>
      <c r="K90" s="6"/>
      <c r="L90" s="6"/>
    </row>
    <row r="91" spans="1:12" x14ac:dyDescent="0.2">
      <c r="A91" s="190"/>
      <c r="B91" s="190"/>
      <c r="C91" s="190"/>
      <c r="D91" s="190"/>
      <c r="E91" s="6"/>
      <c r="F91" s="6"/>
      <c r="G91" s="6"/>
      <c r="H91" s="6"/>
      <c r="I91" s="6"/>
      <c r="J91" s="6"/>
      <c r="K91" s="6"/>
      <c r="L91" s="6"/>
    </row>
    <row r="92" spans="1:12" x14ac:dyDescent="0.2">
      <c r="A92" s="190"/>
      <c r="B92" s="190"/>
      <c r="C92" s="190"/>
      <c r="D92" s="190"/>
      <c r="E92" s="6"/>
      <c r="F92" s="6"/>
      <c r="G92" s="6"/>
      <c r="H92" s="6"/>
      <c r="I92" s="6"/>
      <c r="J92" s="6"/>
      <c r="K92" s="6"/>
      <c r="L92" s="6"/>
    </row>
    <row r="94" spans="1:12" x14ac:dyDescent="0.2">
      <c r="A94" s="194"/>
      <c r="B94" s="194"/>
    </row>
    <row r="95" spans="1:12" x14ac:dyDescent="0.2">
      <c r="A95" s="195"/>
      <c r="B95" s="195"/>
    </row>
    <row r="96" spans="1:12" x14ac:dyDescent="0.2">
      <c r="A96" s="194"/>
      <c r="B96" s="194"/>
    </row>
    <row r="97" spans="1:2" x14ac:dyDescent="0.2">
      <c r="A97" s="194"/>
      <c r="B97" s="194"/>
    </row>
  </sheetData>
  <autoFilter ref="A3:D21"/>
  <mergeCells count="2">
    <mergeCell ref="A2:D2"/>
    <mergeCell ref="F2:G3"/>
  </mergeCells>
  <hyperlinks>
    <hyperlink ref="F2" location="'6. Zorgkosten'!A1" display="Naar factsheet"/>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L103"/>
  <sheetViews>
    <sheetView workbookViewId="0"/>
  </sheetViews>
  <sheetFormatPr defaultColWidth="9.140625" defaultRowHeight="12.75" x14ac:dyDescent="0.2"/>
  <cols>
    <col min="1" max="1" width="11" style="188" bestFit="1" customWidth="1"/>
    <col min="2" max="2" width="21.5703125" style="188" bestFit="1" customWidth="1"/>
    <col min="3" max="3" width="20.42578125" style="188" bestFit="1" customWidth="1"/>
    <col min="4" max="4" width="9.140625" style="188" bestFit="1" customWidth="1"/>
    <col min="5" max="5" width="11.85546875" style="8" customWidth="1"/>
    <col min="6" max="6" width="12.28515625" style="8" bestFit="1" customWidth="1"/>
    <col min="7" max="13" width="11.85546875" style="8" customWidth="1"/>
    <col min="14" max="16384" width="9.140625" style="8"/>
  </cols>
  <sheetData>
    <row r="1" spans="1:12" x14ac:dyDescent="0.2">
      <c r="A1" s="187" t="s">
        <v>43</v>
      </c>
      <c r="B1" s="187"/>
    </row>
    <row r="2" spans="1:12" ht="27.75" customHeight="1" x14ac:dyDescent="0.2">
      <c r="A2" s="224" t="s">
        <v>103</v>
      </c>
      <c r="B2" s="224"/>
      <c r="C2" s="224"/>
      <c r="D2" s="224"/>
      <c r="F2" s="223" t="s">
        <v>195</v>
      </c>
      <c r="G2" s="223"/>
    </row>
    <row r="3" spans="1:12" ht="12.75" customHeight="1" x14ac:dyDescent="0.2">
      <c r="A3" s="42" t="s">
        <v>2</v>
      </c>
      <c r="B3" s="42" t="s">
        <v>4</v>
      </c>
      <c r="C3" s="42" t="s">
        <v>40</v>
      </c>
      <c r="D3" s="42" t="s">
        <v>5</v>
      </c>
      <c r="E3" s="6"/>
      <c r="F3" s="199"/>
      <c r="G3" s="199"/>
      <c r="H3" s="6"/>
      <c r="I3" s="6"/>
      <c r="J3" s="6"/>
      <c r="K3" s="6"/>
      <c r="L3" s="6"/>
    </row>
    <row r="4" spans="1:12" x14ac:dyDescent="0.2">
      <c r="A4" s="189" t="s">
        <v>6</v>
      </c>
      <c r="B4" s="189" t="s">
        <v>7</v>
      </c>
      <c r="C4" s="190" t="s">
        <v>8</v>
      </c>
      <c r="D4" s="196">
        <v>45</v>
      </c>
      <c r="E4" s="4"/>
      <c r="F4" s="6"/>
      <c r="G4" s="6"/>
      <c r="H4" s="6"/>
      <c r="I4" s="6"/>
      <c r="J4" s="6"/>
      <c r="K4" s="6"/>
      <c r="L4" s="6"/>
    </row>
    <row r="5" spans="1:12" x14ac:dyDescent="0.2">
      <c r="A5" s="189" t="s">
        <v>6</v>
      </c>
      <c r="B5" s="189" t="s">
        <v>7</v>
      </c>
      <c r="C5" s="190" t="s">
        <v>41</v>
      </c>
      <c r="D5" s="197">
        <v>40</v>
      </c>
      <c r="E5" s="6"/>
      <c r="F5" s="6"/>
      <c r="G5" s="6"/>
      <c r="H5" s="6"/>
      <c r="I5" s="6"/>
      <c r="J5" s="6"/>
      <c r="K5" s="6"/>
      <c r="L5" s="6"/>
    </row>
    <row r="6" spans="1:12" x14ac:dyDescent="0.2">
      <c r="A6" s="189" t="s">
        <v>6</v>
      </c>
      <c r="B6" s="189" t="s">
        <v>7</v>
      </c>
      <c r="C6" s="190" t="s">
        <v>42</v>
      </c>
      <c r="D6" s="197">
        <v>5</v>
      </c>
      <c r="E6" s="6"/>
      <c r="F6" s="6"/>
      <c r="G6" s="6"/>
      <c r="H6" s="6"/>
      <c r="I6" s="6"/>
      <c r="J6" s="6"/>
      <c r="K6" s="6"/>
      <c r="L6" s="6"/>
    </row>
    <row r="7" spans="1:12" x14ac:dyDescent="0.2">
      <c r="A7" s="188" t="s">
        <v>6</v>
      </c>
      <c r="B7" s="188" t="s">
        <v>15</v>
      </c>
      <c r="C7" s="188" t="s">
        <v>8</v>
      </c>
      <c r="D7" s="197">
        <v>125</v>
      </c>
      <c r="E7" s="6"/>
      <c r="F7" s="6"/>
      <c r="G7" s="6"/>
      <c r="H7" s="6"/>
      <c r="I7" s="6"/>
      <c r="J7" s="6"/>
      <c r="K7" s="6"/>
      <c r="L7" s="6"/>
    </row>
    <row r="8" spans="1:12" x14ac:dyDescent="0.2">
      <c r="A8" s="188" t="s">
        <v>6</v>
      </c>
      <c r="B8" s="188" t="s">
        <v>15</v>
      </c>
      <c r="C8" s="190" t="s">
        <v>41</v>
      </c>
      <c r="D8" s="197">
        <v>100</v>
      </c>
      <c r="E8" s="6"/>
      <c r="F8" s="6"/>
      <c r="G8" s="6"/>
      <c r="H8" s="6"/>
      <c r="I8" s="6"/>
      <c r="J8" s="6"/>
      <c r="K8" s="6"/>
      <c r="L8" s="6"/>
    </row>
    <row r="9" spans="1:12" x14ac:dyDescent="0.2">
      <c r="A9" s="188" t="s">
        <v>6</v>
      </c>
      <c r="B9" s="188" t="s">
        <v>15</v>
      </c>
      <c r="C9" s="190" t="s">
        <v>42</v>
      </c>
      <c r="D9" s="198">
        <v>25</v>
      </c>
      <c r="E9" s="6"/>
      <c r="F9" s="6"/>
      <c r="G9" s="6"/>
      <c r="H9" s="6"/>
      <c r="I9" s="6"/>
      <c r="J9" s="6"/>
      <c r="K9" s="6"/>
      <c r="L9" s="6"/>
    </row>
    <row r="10" spans="1:12" x14ac:dyDescent="0.2">
      <c r="C10" s="190"/>
      <c r="D10" s="190"/>
      <c r="E10" s="6"/>
      <c r="F10" s="6"/>
      <c r="G10" s="6"/>
      <c r="H10" s="6"/>
      <c r="I10" s="6"/>
      <c r="J10" s="6"/>
      <c r="K10" s="6"/>
      <c r="L10" s="6"/>
    </row>
    <row r="11" spans="1:12" x14ac:dyDescent="0.2">
      <c r="C11" s="190"/>
      <c r="D11" s="190"/>
      <c r="E11" s="6"/>
      <c r="F11" s="6"/>
      <c r="G11" s="6"/>
      <c r="H11" s="6"/>
      <c r="I11" s="6"/>
      <c r="J11" s="6"/>
      <c r="K11" s="6"/>
      <c r="L11" s="6"/>
    </row>
    <row r="12" spans="1:12" x14ac:dyDescent="0.2">
      <c r="A12" s="190"/>
      <c r="B12" s="190"/>
      <c r="C12" s="190"/>
      <c r="D12" s="190"/>
      <c r="E12" s="6"/>
      <c r="F12" s="6"/>
      <c r="G12" s="6"/>
      <c r="H12" s="6"/>
      <c r="I12" s="6"/>
      <c r="J12" s="6"/>
      <c r="K12" s="6"/>
      <c r="L12" s="6"/>
    </row>
    <row r="13" spans="1:12" x14ac:dyDescent="0.2">
      <c r="A13" s="190"/>
      <c r="B13" s="190"/>
      <c r="C13" s="190"/>
      <c r="D13" s="190"/>
      <c r="E13" s="6"/>
      <c r="F13" s="6"/>
      <c r="G13" s="6"/>
      <c r="H13" s="6"/>
      <c r="I13" s="6"/>
      <c r="J13" s="6"/>
      <c r="K13" s="6"/>
      <c r="L13" s="6"/>
    </row>
    <row r="14" spans="1:12" x14ac:dyDescent="0.2">
      <c r="A14" s="190"/>
      <c r="B14" s="190"/>
      <c r="C14" s="190"/>
      <c r="D14" s="190"/>
      <c r="E14" s="6"/>
      <c r="F14" s="6"/>
      <c r="G14" s="6"/>
      <c r="H14" s="6"/>
      <c r="I14" s="6"/>
      <c r="J14" s="6"/>
      <c r="K14" s="6"/>
      <c r="L14" s="6"/>
    </row>
    <row r="15" spans="1:12" x14ac:dyDescent="0.2">
      <c r="A15" s="190"/>
      <c r="B15" s="190"/>
      <c r="C15" s="190"/>
      <c r="D15" s="190"/>
      <c r="E15" s="6"/>
      <c r="F15" s="6"/>
      <c r="G15" s="6"/>
      <c r="H15" s="6"/>
      <c r="I15" s="6"/>
      <c r="J15" s="6"/>
      <c r="K15" s="6"/>
      <c r="L15" s="6"/>
    </row>
    <row r="16" spans="1:12" x14ac:dyDescent="0.2">
      <c r="A16" s="190"/>
      <c r="B16" s="190"/>
      <c r="C16" s="190"/>
      <c r="D16" s="190"/>
      <c r="E16" s="6"/>
      <c r="F16" s="6"/>
      <c r="G16" s="6"/>
      <c r="H16" s="6"/>
      <c r="I16" s="6"/>
      <c r="J16" s="6"/>
      <c r="K16" s="6"/>
      <c r="L16" s="6"/>
    </row>
    <row r="17" spans="1:12" x14ac:dyDescent="0.2">
      <c r="A17" s="190"/>
      <c r="B17" s="190"/>
      <c r="C17" s="190"/>
      <c r="D17" s="190"/>
      <c r="E17" s="6"/>
      <c r="F17" s="6"/>
      <c r="G17" s="6"/>
      <c r="H17" s="6"/>
      <c r="I17" s="6"/>
      <c r="J17" s="6"/>
      <c r="K17" s="6"/>
      <c r="L17" s="6"/>
    </row>
    <row r="18" spans="1:12" x14ac:dyDescent="0.2">
      <c r="A18" s="190"/>
      <c r="B18" s="190"/>
      <c r="C18" s="190"/>
      <c r="D18" s="190"/>
      <c r="E18" s="6"/>
      <c r="F18" s="6"/>
      <c r="G18" s="6"/>
      <c r="H18" s="6"/>
      <c r="I18" s="6"/>
      <c r="J18" s="6"/>
      <c r="K18" s="6"/>
      <c r="L18" s="6"/>
    </row>
    <row r="19" spans="1:12" x14ac:dyDescent="0.2">
      <c r="A19" s="190"/>
      <c r="B19" s="190"/>
      <c r="C19" s="190"/>
      <c r="D19" s="190"/>
      <c r="E19" s="6"/>
      <c r="F19" s="6"/>
      <c r="G19" s="6"/>
      <c r="H19" s="6"/>
      <c r="I19" s="6"/>
      <c r="J19" s="6"/>
      <c r="K19" s="6"/>
      <c r="L19" s="6"/>
    </row>
    <row r="20" spans="1:12" x14ac:dyDescent="0.2">
      <c r="A20" s="190"/>
      <c r="B20" s="190"/>
      <c r="C20" s="190"/>
      <c r="D20" s="190"/>
      <c r="E20" s="6"/>
      <c r="F20" s="6"/>
      <c r="G20" s="6"/>
      <c r="H20" s="6"/>
      <c r="I20" s="6"/>
      <c r="J20" s="6"/>
      <c r="K20" s="6"/>
      <c r="L20" s="6"/>
    </row>
    <row r="21" spans="1:12" x14ac:dyDescent="0.2">
      <c r="A21" s="190"/>
      <c r="B21" s="190"/>
      <c r="C21" s="190"/>
      <c r="D21" s="190"/>
      <c r="E21" s="6"/>
      <c r="F21" s="6"/>
      <c r="G21" s="6"/>
      <c r="H21" s="6"/>
      <c r="I21" s="6"/>
      <c r="J21" s="6"/>
      <c r="K21" s="6"/>
      <c r="L21" s="6"/>
    </row>
    <row r="22" spans="1:12" x14ac:dyDescent="0.2">
      <c r="A22" s="190"/>
      <c r="B22" s="190"/>
      <c r="C22" s="190"/>
      <c r="D22" s="190"/>
      <c r="E22" s="6"/>
      <c r="F22" s="6"/>
      <c r="G22" s="6"/>
      <c r="H22" s="6"/>
      <c r="I22" s="6"/>
      <c r="J22" s="6"/>
      <c r="K22" s="6"/>
      <c r="L22" s="6"/>
    </row>
    <row r="23" spans="1:12" x14ac:dyDescent="0.2">
      <c r="A23" s="190"/>
      <c r="B23" s="190"/>
      <c r="C23" s="190"/>
      <c r="D23" s="190"/>
      <c r="E23" s="6"/>
      <c r="F23" s="6"/>
      <c r="G23" s="6"/>
      <c r="H23" s="6"/>
      <c r="I23" s="6"/>
      <c r="J23" s="6"/>
      <c r="K23" s="6"/>
      <c r="L23" s="6"/>
    </row>
    <row r="24" spans="1:12" x14ac:dyDescent="0.2">
      <c r="A24" s="190"/>
      <c r="B24" s="190"/>
      <c r="C24" s="190"/>
      <c r="D24" s="190"/>
      <c r="E24" s="6"/>
      <c r="F24" s="6"/>
      <c r="G24" s="6"/>
      <c r="H24" s="6"/>
      <c r="I24" s="6"/>
      <c r="J24" s="6"/>
      <c r="K24" s="6"/>
      <c r="L24" s="6"/>
    </row>
    <row r="25" spans="1:12" x14ac:dyDescent="0.2">
      <c r="A25" s="190"/>
      <c r="B25" s="190"/>
      <c r="C25" s="190"/>
      <c r="D25" s="190"/>
      <c r="E25" s="6"/>
      <c r="F25" s="6"/>
      <c r="G25" s="6"/>
      <c r="H25" s="6"/>
      <c r="I25" s="6"/>
      <c r="J25" s="6"/>
      <c r="K25" s="6"/>
      <c r="L25" s="6"/>
    </row>
    <row r="26" spans="1:12" x14ac:dyDescent="0.2">
      <c r="A26" s="190"/>
      <c r="B26" s="190"/>
      <c r="C26" s="190"/>
      <c r="D26" s="190"/>
      <c r="E26" s="6"/>
      <c r="F26" s="6"/>
      <c r="G26" s="6"/>
      <c r="H26" s="6"/>
      <c r="I26" s="6"/>
      <c r="J26" s="6"/>
      <c r="K26" s="6"/>
      <c r="L26" s="6"/>
    </row>
    <row r="27" spans="1:12" x14ac:dyDescent="0.2">
      <c r="A27" s="190"/>
      <c r="B27" s="190"/>
      <c r="C27" s="190"/>
      <c r="D27" s="190"/>
      <c r="E27" s="6"/>
      <c r="F27" s="6"/>
      <c r="G27" s="6"/>
      <c r="H27" s="6"/>
      <c r="I27" s="6"/>
      <c r="J27" s="6"/>
      <c r="K27" s="6"/>
      <c r="L27" s="6"/>
    </row>
    <row r="28" spans="1:12" x14ac:dyDescent="0.2">
      <c r="A28" s="190"/>
      <c r="B28" s="190"/>
      <c r="C28" s="190"/>
      <c r="D28" s="190"/>
      <c r="E28" s="6"/>
      <c r="F28" s="6"/>
      <c r="G28" s="6"/>
      <c r="H28" s="6"/>
      <c r="I28" s="6"/>
      <c r="J28" s="6"/>
      <c r="K28" s="6"/>
      <c r="L28" s="6"/>
    </row>
    <row r="29" spans="1:12" x14ac:dyDescent="0.2">
      <c r="A29" s="190"/>
      <c r="B29" s="190"/>
      <c r="C29" s="190"/>
      <c r="D29" s="190"/>
      <c r="E29" s="6"/>
      <c r="F29" s="6"/>
      <c r="G29" s="6"/>
      <c r="H29" s="6"/>
      <c r="I29" s="6"/>
      <c r="J29" s="6"/>
      <c r="K29" s="6"/>
      <c r="L29" s="6"/>
    </row>
    <row r="30" spans="1:12" x14ac:dyDescent="0.2">
      <c r="A30" s="190"/>
      <c r="B30" s="190"/>
      <c r="C30" s="190"/>
      <c r="D30" s="190"/>
      <c r="E30" s="6"/>
      <c r="F30" s="6"/>
      <c r="G30" s="6"/>
      <c r="H30" s="6"/>
      <c r="I30" s="6"/>
      <c r="J30" s="6"/>
      <c r="K30" s="6"/>
      <c r="L30" s="6"/>
    </row>
    <row r="31" spans="1:12" x14ac:dyDescent="0.2">
      <c r="A31" s="190"/>
      <c r="B31" s="190"/>
      <c r="C31" s="190"/>
      <c r="D31" s="190"/>
      <c r="E31" s="6"/>
      <c r="F31" s="6"/>
      <c r="G31" s="6"/>
      <c r="H31" s="6"/>
      <c r="I31" s="6"/>
      <c r="J31" s="6"/>
      <c r="K31" s="6"/>
      <c r="L31" s="6"/>
    </row>
    <row r="32" spans="1:12" x14ac:dyDescent="0.2">
      <c r="A32" s="190"/>
      <c r="B32" s="190"/>
      <c r="C32" s="190"/>
      <c r="D32" s="190"/>
      <c r="E32" s="6"/>
      <c r="F32" s="6"/>
      <c r="G32" s="6"/>
      <c r="H32" s="6"/>
      <c r="I32" s="6"/>
      <c r="J32" s="6"/>
      <c r="K32" s="6"/>
      <c r="L32" s="6"/>
    </row>
    <row r="33" spans="1:12" x14ac:dyDescent="0.2">
      <c r="A33" s="190"/>
      <c r="B33" s="190"/>
      <c r="C33" s="190"/>
      <c r="D33" s="190"/>
      <c r="E33" s="6"/>
      <c r="F33" s="6"/>
      <c r="G33" s="6"/>
      <c r="H33" s="6"/>
      <c r="I33" s="6"/>
      <c r="J33" s="6"/>
      <c r="K33" s="6"/>
      <c r="L33" s="6"/>
    </row>
    <row r="34" spans="1:12" x14ac:dyDescent="0.2">
      <c r="A34" s="190"/>
      <c r="B34" s="190"/>
      <c r="C34" s="190"/>
      <c r="D34" s="190"/>
      <c r="E34" s="6"/>
      <c r="F34" s="6"/>
      <c r="G34" s="6"/>
      <c r="H34" s="6"/>
      <c r="I34" s="6"/>
      <c r="J34" s="6"/>
      <c r="K34" s="6"/>
      <c r="L34" s="6"/>
    </row>
    <row r="35" spans="1:12" x14ac:dyDescent="0.2">
      <c r="A35" s="190"/>
      <c r="B35" s="190"/>
      <c r="C35" s="190"/>
      <c r="D35" s="190"/>
      <c r="E35" s="6"/>
      <c r="F35" s="6"/>
      <c r="G35" s="6"/>
      <c r="H35" s="6"/>
      <c r="I35" s="6"/>
      <c r="J35" s="6"/>
      <c r="K35" s="6"/>
      <c r="L35" s="6"/>
    </row>
    <row r="36" spans="1:12" x14ac:dyDescent="0.2">
      <c r="A36" s="190"/>
      <c r="B36" s="190"/>
      <c r="C36" s="190"/>
      <c r="D36" s="190"/>
      <c r="E36" s="6"/>
      <c r="F36" s="6"/>
      <c r="G36" s="6"/>
      <c r="H36" s="6"/>
      <c r="I36" s="6"/>
      <c r="J36" s="6"/>
      <c r="K36" s="6"/>
      <c r="L36" s="6"/>
    </row>
    <row r="37" spans="1:12" x14ac:dyDescent="0.2">
      <c r="A37" s="190"/>
      <c r="B37" s="190"/>
      <c r="C37" s="190"/>
      <c r="D37" s="190"/>
      <c r="E37" s="6"/>
      <c r="F37" s="6"/>
      <c r="G37" s="6"/>
      <c r="H37" s="6"/>
      <c r="I37" s="6"/>
      <c r="J37" s="6"/>
      <c r="K37" s="6"/>
      <c r="L37" s="6"/>
    </row>
    <row r="38" spans="1:12" x14ac:dyDescent="0.2">
      <c r="A38" s="190"/>
      <c r="B38" s="190"/>
      <c r="C38" s="190"/>
      <c r="D38" s="190"/>
      <c r="E38" s="6"/>
      <c r="F38" s="6"/>
      <c r="G38" s="6"/>
      <c r="H38" s="6"/>
      <c r="I38" s="6"/>
      <c r="J38" s="6"/>
      <c r="K38" s="6"/>
      <c r="L38" s="6"/>
    </row>
    <row r="39" spans="1:12" x14ac:dyDescent="0.2">
      <c r="A39" s="190"/>
      <c r="B39" s="190"/>
      <c r="C39" s="190"/>
      <c r="D39" s="190"/>
      <c r="E39" s="6"/>
      <c r="F39" s="6"/>
      <c r="G39" s="6"/>
      <c r="H39" s="6"/>
      <c r="I39" s="6"/>
      <c r="J39" s="6"/>
      <c r="K39" s="6"/>
      <c r="L39" s="6"/>
    </row>
    <row r="40" spans="1:12" x14ac:dyDescent="0.2">
      <c r="A40" s="190"/>
      <c r="B40" s="190"/>
      <c r="C40" s="190"/>
      <c r="D40" s="190"/>
      <c r="E40" s="6"/>
      <c r="F40" s="6"/>
      <c r="G40" s="6"/>
      <c r="H40" s="6"/>
      <c r="I40" s="6"/>
      <c r="J40" s="6"/>
      <c r="K40" s="6"/>
      <c r="L40" s="6"/>
    </row>
    <row r="41" spans="1:12" x14ac:dyDescent="0.2">
      <c r="A41" s="190"/>
      <c r="B41" s="190"/>
      <c r="C41" s="190"/>
      <c r="D41" s="190"/>
      <c r="E41" s="6"/>
      <c r="F41" s="6"/>
      <c r="G41" s="6"/>
      <c r="H41" s="6"/>
      <c r="I41" s="6"/>
      <c r="J41" s="6"/>
      <c r="K41" s="6"/>
      <c r="L41" s="6"/>
    </row>
    <row r="42" spans="1:12" x14ac:dyDescent="0.2">
      <c r="A42" s="190"/>
      <c r="B42" s="190"/>
      <c r="C42" s="190"/>
      <c r="D42" s="190"/>
      <c r="E42" s="6"/>
      <c r="F42" s="6"/>
      <c r="G42" s="6"/>
      <c r="H42" s="6"/>
      <c r="I42" s="6"/>
      <c r="J42" s="6"/>
      <c r="K42" s="6"/>
      <c r="L42" s="6"/>
    </row>
    <row r="43" spans="1:12" x14ac:dyDescent="0.2">
      <c r="A43" s="190"/>
      <c r="B43" s="190"/>
      <c r="C43" s="190"/>
      <c r="D43" s="190"/>
      <c r="E43" s="6"/>
      <c r="F43" s="6"/>
      <c r="G43" s="6"/>
      <c r="H43" s="6"/>
      <c r="I43" s="6"/>
      <c r="J43" s="6"/>
      <c r="K43" s="6"/>
      <c r="L43" s="6"/>
    </row>
    <row r="44" spans="1:12" x14ac:dyDescent="0.2">
      <c r="A44" s="190"/>
      <c r="B44" s="190"/>
      <c r="C44" s="190"/>
      <c r="D44" s="190"/>
      <c r="E44" s="6"/>
      <c r="F44" s="6"/>
      <c r="G44" s="6"/>
      <c r="H44" s="6"/>
      <c r="I44" s="6"/>
      <c r="J44" s="6"/>
      <c r="K44" s="6"/>
      <c r="L44" s="6"/>
    </row>
    <row r="45" spans="1:12" x14ac:dyDescent="0.2">
      <c r="A45" s="190"/>
      <c r="B45" s="190"/>
      <c r="C45" s="190"/>
      <c r="D45" s="190"/>
      <c r="E45" s="6"/>
      <c r="F45" s="6"/>
      <c r="G45" s="6"/>
      <c r="H45" s="6"/>
      <c r="I45" s="6"/>
      <c r="J45" s="6"/>
      <c r="K45" s="6"/>
      <c r="L45" s="6"/>
    </row>
    <row r="46" spans="1:12" x14ac:dyDescent="0.2">
      <c r="A46" s="190"/>
      <c r="B46" s="190"/>
      <c r="C46" s="190"/>
      <c r="D46" s="190"/>
      <c r="E46" s="6"/>
      <c r="F46" s="6"/>
      <c r="G46" s="6"/>
      <c r="H46" s="6"/>
      <c r="I46" s="6"/>
      <c r="J46" s="6"/>
      <c r="K46" s="6"/>
      <c r="L46" s="6"/>
    </row>
    <row r="47" spans="1:12" x14ac:dyDescent="0.2">
      <c r="A47" s="190"/>
      <c r="B47" s="190"/>
      <c r="C47" s="190"/>
      <c r="D47" s="190"/>
      <c r="E47" s="6"/>
      <c r="F47" s="6"/>
      <c r="G47" s="6"/>
      <c r="H47" s="6"/>
      <c r="I47" s="6"/>
      <c r="J47" s="6"/>
      <c r="K47" s="6"/>
      <c r="L47" s="6"/>
    </row>
    <row r="48" spans="1:12" x14ac:dyDescent="0.2">
      <c r="A48" s="190"/>
      <c r="B48" s="190"/>
      <c r="C48" s="190"/>
      <c r="D48" s="190"/>
      <c r="E48" s="6"/>
      <c r="F48" s="6"/>
      <c r="G48" s="6"/>
      <c r="H48" s="6"/>
      <c r="I48" s="6"/>
      <c r="J48" s="6"/>
      <c r="K48" s="6"/>
      <c r="L48" s="6"/>
    </row>
    <row r="49" spans="1:12" x14ac:dyDescent="0.2">
      <c r="A49" s="190"/>
      <c r="B49" s="190"/>
      <c r="C49" s="190"/>
      <c r="D49" s="190"/>
      <c r="E49" s="6"/>
      <c r="F49" s="6"/>
      <c r="G49" s="6"/>
      <c r="H49" s="6"/>
      <c r="I49" s="6"/>
      <c r="J49" s="6"/>
      <c r="K49" s="6"/>
      <c r="L49" s="6"/>
    </row>
    <row r="50" spans="1:12" x14ac:dyDescent="0.2">
      <c r="A50" s="190"/>
      <c r="B50" s="190"/>
      <c r="C50" s="190"/>
      <c r="D50" s="190"/>
      <c r="E50" s="6"/>
      <c r="F50" s="6"/>
      <c r="G50" s="6"/>
      <c r="H50" s="6"/>
      <c r="I50" s="6"/>
      <c r="J50" s="6"/>
      <c r="K50" s="6"/>
      <c r="L50" s="6"/>
    </row>
    <row r="51" spans="1:12" x14ac:dyDescent="0.2">
      <c r="A51" s="190"/>
      <c r="B51" s="190"/>
      <c r="C51" s="190"/>
      <c r="D51" s="190"/>
      <c r="E51" s="6"/>
      <c r="F51" s="6"/>
      <c r="G51" s="6"/>
      <c r="H51" s="6"/>
      <c r="I51" s="6"/>
      <c r="J51" s="6"/>
      <c r="K51" s="6"/>
      <c r="L51" s="6"/>
    </row>
    <row r="52" spans="1:12" x14ac:dyDescent="0.2">
      <c r="A52" s="190"/>
      <c r="B52" s="190"/>
      <c r="C52" s="190"/>
      <c r="D52" s="190"/>
      <c r="E52" s="6"/>
      <c r="F52" s="6"/>
      <c r="G52" s="6"/>
      <c r="H52" s="6"/>
      <c r="I52" s="6"/>
      <c r="J52" s="6"/>
      <c r="K52" s="6"/>
      <c r="L52" s="6"/>
    </row>
    <row r="53" spans="1:12" x14ac:dyDescent="0.2">
      <c r="A53" s="190"/>
      <c r="B53" s="190"/>
      <c r="C53" s="190"/>
      <c r="D53" s="190"/>
      <c r="E53" s="6"/>
      <c r="F53" s="6"/>
      <c r="G53" s="6"/>
      <c r="H53" s="6"/>
      <c r="I53" s="6"/>
      <c r="J53" s="6"/>
      <c r="K53" s="6"/>
      <c r="L53" s="6"/>
    </row>
    <row r="54" spans="1:12" x14ac:dyDescent="0.2">
      <c r="A54" s="190"/>
      <c r="B54" s="190"/>
      <c r="C54" s="190"/>
      <c r="D54" s="190"/>
      <c r="E54" s="6"/>
      <c r="F54" s="6"/>
      <c r="G54" s="6"/>
      <c r="H54" s="6"/>
      <c r="I54" s="6"/>
      <c r="J54" s="6"/>
      <c r="K54" s="6"/>
      <c r="L54" s="6"/>
    </row>
    <row r="55" spans="1:12" x14ac:dyDescent="0.2">
      <c r="A55" s="190"/>
      <c r="B55" s="190"/>
      <c r="C55" s="190"/>
      <c r="D55" s="190"/>
      <c r="E55" s="6"/>
      <c r="F55" s="6"/>
      <c r="G55" s="6"/>
      <c r="H55" s="6"/>
      <c r="I55" s="6"/>
      <c r="J55" s="6"/>
      <c r="K55" s="6"/>
      <c r="L55" s="6"/>
    </row>
    <row r="56" spans="1:12" x14ac:dyDescent="0.2">
      <c r="A56" s="190"/>
      <c r="B56" s="190"/>
      <c r="C56" s="190"/>
      <c r="D56" s="190"/>
      <c r="E56" s="6"/>
      <c r="F56" s="6"/>
      <c r="G56" s="6"/>
      <c r="H56" s="6"/>
      <c r="I56" s="6"/>
      <c r="J56" s="6"/>
      <c r="K56" s="6"/>
      <c r="L56" s="6"/>
    </row>
    <row r="57" spans="1:12" x14ac:dyDescent="0.2">
      <c r="A57" s="190"/>
      <c r="B57" s="190"/>
      <c r="C57" s="190"/>
      <c r="D57" s="190"/>
      <c r="E57" s="6"/>
      <c r="F57" s="6"/>
      <c r="G57" s="6"/>
      <c r="H57" s="6"/>
      <c r="I57" s="6"/>
      <c r="J57" s="6"/>
      <c r="K57" s="6"/>
      <c r="L57" s="6"/>
    </row>
    <row r="58" spans="1:12" x14ac:dyDescent="0.2">
      <c r="A58" s="190"/>
      <c r="B58" s="190"/>
      <c r="C58" s="190"/>
      <c r="D58" s="190"/>
      <c r="E58" s="6"/>
      <c r="F58" s="6"/>
      <c r="G58" s="6"/>
      <c r="H58" s="6"/>
      <c r="I58" s="6"/>
      <c r="J58" s="6"/>
      <c r="K58" s="6"/>
      <c r="L58" s="6"/>
    </row>
    <row r="59" spans="1:12" x14ac:dyDescent="0.2">
      <c r="A59" s="190"/>
      <c r="B59" s="190"/>
      <c r="C59" s="190"/>
      <c r="D59" s="190"/>
      <c r="E59" s="6"/>
      <c r="F59" s="6"/>
      <c r="G59" s="6"/>
      <c r="H59" s="6"/>
      <c r="I59" s="6"/>
      <c r="J59" s="6"/>
      <c r="K59" s="6"/>
      <c r="L59" s="6"/>
    </row>
    <row r="60" spans="1:12" x14ac:dyDescent="0.2">
      <c r="A60" s="190"/>
      <c r="B60" s="190"/>
      <c r="C60" s="190"/>
      <c r="D60" s="190"/>
      <c r="E60" s="6"/>
      <c r="F60" s="6"/>
      <c r="G60" s="6"/>
      <c r="H60" s="6"/>
      <c r="I60" s="6"/>
      <c r="J60" s="6"/>
      <c r="K60" s="6"/>
      <c r="L60" s="6"/>
    </row>
    <row r="61" spans="1:12" x14ac:dyDescent="0.2">
      <c r="A61" s="190"/>
      <c r="B61" s="190"/>
      <c r="C61" s="190"/>
      <c r="D61" s="190"/>
      <c r="E61" s="6"/>
      <c r="F61" s="6"/>
      <c r="G61" s="6"/>
      <c r="H61" s="6"/>
      <c r="I61" s="6"/>
      <c r="J61" s="6"/>
      <c r="K61" s="6"/>
      <c r="L61" s="6"/>
    </row>
    <row r="62" spans="1:12" x14ac:dyDescent="0.2">
      <c r="A62" s="190"/>
      <c r="B62" s="190"/>
      <c r="C62" s="190"/>
      <c r="D62" s="190"/>
      <c r="E62" s="6"/>
      <c r="F62" s="6"/>
      <c r="G62" s="6"/>
      <c r="H62" s="6"/>
      <c r="I62" s="6"/>
      <c r="J62" s="6"/>
      <c r="K62" s="6"/>
      <c r="L62" s="6"/>
    </row>
    <row r="63" spans="1:12" x14ac:dyDescent="0.2">
      <c r="A63" s="190"/>
      <c r="B63" s="190"/>
      <c r="C63" s="190"/>
      <c r="D63" s="190"/>
      <c r="E63" s="6"/>
      <c r="F63" s="6"/>
      <c r="G63" s="6"/>
      <c r="H63" s="6"/>
      <c r="I63" s="6"/>
      <c r="J63" s="6"/>
      <c r="K63" s="6"/>
      <c r="L63" s="6"/>
    </row>
    <row r="64" spans="1:12" x14ac:dyDescent="0.2">
      <c r="A64" s="190"/>
      <c r="B64" s="190"/>
      <c r="C64" s="190"/>
      <c r="D64" s="190"/>
      <c r="E64" s="6"/>
      <c r="F64" s="6"/>
      <c r="G64" s="6"/>
      <c r="H64" s="6"/>
      <c r="I64" s="6"/>
      <c r="J64" s="6"/>
      <c r="K64" s="6"/>
      <c r="L64" s="6"/>
    </row>
    <row r="65" spans="1:12" x14ac:dyDescent="0.2">
      <c r="A65" s="190"/>
      <c r="B65" s="190"/>
      <c r="C65" s="190"/>
      <c r="D65" s="190"/>
      <c r="E65" s="6"/>
      <c r="F65" s="6"/>
      <c r="G65" s="6"/>
      <c r="H65" s="6"/>
      <c r="I65" s="6"/>
      <c r="J65" s="6"/>
      <c r="K65" s="6"/>
      <c r="L65" s="6"/>
    </row>
    <row r="66" spans="1:12" x14ac:dyDescent="0.2">
      <c r="A66" s="190"/>
      <c r="B66" s="190"/>
      <c r="C66" s="190"/>
      <c r="D66" s="190"/>
      <c r="E66" s="6"/>
      <c r="F66" s="6"/>
      <c r="G66" s="6"/>
      <c r="H66" s="6"/>
      <c r="I66" s="6"/>
      <c r="J66" s="6"/>
      <c r="K66" s="6"/>
      <c r="L66" s="6"/>
    </row>
    <row r="67" spans="1:12" x14ac:dyDescent="0.2">
      <c r="A67" s="190"/>
      <c r="B67" s="190"/>
      <c r="C67" s="190"/>
      <c r="D67" s="190"/>
      <c r="E67" s="6"/>
      <c r="F67" s="6"/>
      <c r="G67" s="6"/>
      <c r="H67" s="6"/>
      <c r="I67" s="6"/>
      <c r="J67" s="6"/>
      <c r="K67" s="6"/>
      <c r="L67" s="6"/>
    </row>
    <row r="68" spans="1:12" x14ac:dyDescent="0.2">
      <c r="A68" s="190"/>
      <c r="B68" s="190"/>
      <c r="C68" s="190"/>
      <c r="D68" s="190"/>
      <c r="E68" s="6"/>
      <c r="F68" s="6"/>
      <c r="G68" s="6"/>
      <c r="H68" s="6"/>
      <c r="I68" s="6"/>
      <c r="J68" s="6"/>
      <c r="K68" s="6"/>
      <c r="L68" s="6"/>
    </row>
    <row r="69" spans="1:12" x14ac:dyDescent="0.2">
      <c r="A69" s="190"/>
      <c r="B69" s="190"/>
      <c r="C69" s="190"/>
      <c r="D69" s="190"/>
      <c r="E69" s="6"/>
      <c r="F69" s="6"/>
      <c r="G69" s="6"/>
      <c r="H69" s="6"/>
      <c r="I69" s="6"/>
      <c r="J69" s="6"/>
      <c r="K69" s="6"/>
      <c r="L69" s="6"/>
    </row>
    <row r="70" spans="1:12" x14ac:dyDescent="0.2">
      <c r="A70" s="190"/>
      <c r="B70" s="190"/>
      <c r="C70" s="190"/>
      <c r="D70" s="190"/>
      <c r="E70" s="6"/>
      <c r="F70" s="6"/>
      <c r="G70" s="6"/>
      <c r="H70" s="6"/>
      <c r="I70" s="6"/>
      <c r="J70" s="6"/>
      <c r="K70" s="6"/>
      <c r="L70" s="6"/>
    </row>
    <row r="71" spans="1:12" x14ac:dyDescent="0.2">
      <c r="A71" s="190"/>
      <c r="B71" s="190"/>
      <c r="C71" s="190"/>
      <c r="D71" s="190"/>
      <c r="E71" s="6"/>
      <c r="F71" s="6"/>
      <c r="G71" s="6"/>
      <c r="H71" s="6"/>
      <c r="I71" s="6"/>
      <c r="J71" s="6"/>
      <c r="K71" s="6"/>
      <c r="L71" s="6"/>
    </row>
    <row r="72" spans="1:12" x14ac:dyDescent="0.2">
      <c r="A72" s="190"/>
      <c r="B72" s="190"/>
      <c r="C72" s="190"/>
      <c r="D72" s="190"/>
      <c r="E72" s="6"/>
      <c r="F72" s="6"/>
      <c r="G72" s="6"/>
      <c r="H72" s="6"/>
      <c r="I72" s="6"/>
      <c r="J72" s="6"/>
      <c r="K72" s="6"/>
      <c r="L72" s="6"/>
    </row>
    <row r="73" spans="1:12" x14ac:dyDescent="0.2">
      <c r="A73" s="190"/>
      <c r="B73" s="190"/>
      <c r="C73" s="190"/>
      <c r="D73" s="190"/>
      <c r="E73" s="6"/>
      <c r="F73" s="6"/>
      <c r="G73" s="6"/>
      <c r="H73" s="6"/>
      <c r="I73" s="6"/>
      <c r="J73" s="6"/>
      <c r="K73" s="6"/>
      <c r="L73" s="6"/>
    </row>
    <row r="74" spans="1:12" x14ac:dyDescent="0.2">
      <c r="A74" s="190"/>
      <c r="B74" s="190"/>
      <c r="C74" s="190"/>
      <c r="D74" s="190"/>
      <c r="E74" s="6"/>
      <c r="F74" s="6"/>
      <c r="G74" s="6"/>
      <c r="H74" s="6"/>
      <c r="I74" s="6"/>
      <c r="J74" s="6"/>
      <c r="K74" s="6"/>
      <c r="L74" s="6"/>
    </row>
    <row r="75" spans="1:12" x14ac:dyDescent="0.2">
      <c r="A75" s="190"/>
      <c r="B75" s="190"/>
      <c r="C75" s="190"/>
      <c r="D75" s="190"/>
      <c r="E75" s="6"/>
      <c r="F75" s="6"/>
      <c r="G75" s="6"/>
      <c r="H75" s="6"/>
      <c r="I75" s="6"/>
      <c r="J75" s="6"/>
      <c r="K75" s="6"/>
      <c r="L75" s="6"/>
    </row>
    <row r="76" spans="1:12" x14ac:dyDescent="0.2">
      <c r="A76" s="190"/>
      <c r="B76" s="190"/>
      <c r="C76" s="190"/>
      <c r="D76" s="190"/>
      <c r="E76" s="6"/>
      <c r="F76" s="6"/>
      <c r="G76" s="6"/>
      <c r="H76" s="6"/>
      <c r="I76" s="6"/>
      <c r="J76" s="6"/>
      <c r="K76" s="6"/>
      <c r="L76" s="6"/>
    </row>
    <row r="77" spans="1:12" x14ac:dyDescent="0.2">
      <c r="A77" s="190"/>
      <c r="B77" s="190"/>
      <c r="C77" s="190"/>
      <c r="D77" s="190"/>
      <c r="E77" s="6"/>
      <c r="F77" s="6"/>
      <c r="G77" s="6"/>
      <c r="H77" s="6"/>
      <c r="I77" s="6"/>
      <c r="J77" s="6"/>
      <c r="K77" s="6"/>
      <c r="L77" s="6"/>
    </row>
    <row r="78" spans="1:12" x14ac:dyDescent="0.2">
      <c r="A78" s="190"/>
      <c r="B78" s="190"/>
      <c r="C78" s="190"/>
      <c r="D78" s="190"/>
      <c r="E78" s="6"/>
      <c r="F78" s="6"/>
      <c r="G78" s="6"/>
      <c r="H78" s="6"/>
      <c r="I78" s="6"/>
      <c r="J78" s="6"/>
      <c r="K78" s="6"/>
      <c r="L78" s="6"/>
    </row>
    <row r="79" spans="1:12" x14ac:dyDescent="0.2">
      <c r="A79" s="190"/>
      <c r="B79" s="190"/>
      <c r="C79" s="190"/>
      <c r="D79" s="190"/>
      <c r="E79" s="6"/>
      <c r="F79" s="6"/>
      <c r="G79" s="6"/>
      <c r="H79" s="6"/>
      <c r="I79" s="6"/>
      <c r="J79" s="6"/>
      <c r="K79" s="6"/>
      <c r="L79" s="6"/>
    </row>
    <row r="80" spans="1:12" x14ac:dyDescent="0.2">
      <c r="A80" s="190"/>
      <c r="B80" s="190"/>
      <c r="C80" s="190"/>
      <c r="D80" s="190"/>
      <c r="E80" s="6"/>
      <c r="F80" s="6"/>
      <c r="G80" s="6"/>
      <c r="H80" s="6"/>
      <c r="I80" s="6"/>
      <c r="J80" s="6"/>
      <c r="K80" s="6"/>
      <c r="L80" s="6"/>
    </row>
    <row r="81" spans="1:12" x14ac:dyDescent="0.2">
      <c r="A81" s="190"/>
      <c r="B81" s="190"/>
      <c r="C81" s="190"/>
      <c r="D81" s="190"/>
      <c r="E81" s="6"/>
      <c r="F81" s="6"/>
      <c r="G81" s="6"/>
      <c r="H81" s="6"/>
      <c r="I81" s="6"/>
      <c r="J81" s="6"/>
      <c r="K81" s="6"/>
      <c r="L81" s="6"/>
    </row>
    <row r="82" spans="1:12" x14ac:dyDescent="0.2">
      <c r="A82" s="190"/>
      <c r="B82" s="190"/>
      <c r="C82" s="190"/>
      <c r="D82" s="190"/>
      <c r="E82" s="6"/>
      <c r="F82" s="6"/>
      <c r="G82" s="6"/>
      <c r="H82" s="6"/>
      <c r="I82" s="6"/>
      <c r="J82" s="6"/>
      <c r="K82" s="6"/>
      <c r="L82" s="6"/>
    </row>
    <row r="83" spans="1:12" x14ac:dyDescent="0.2">
      <c r="A83" s="190"/>
      <c r="B83" s="190"/>
      <c r="C83" s="190"/>
      <c r="D83" s="190"/>
      <c r="E83" s="6"/>
      <c r="F83" s="6"/>
      <c r="G83" s="6"/>
      <c r="H83" s="6"/>
      <c r="I83" s="6"/>
      <c r="J83" s="6"/>
      <c r="K83" s="6"/>
      <c r="L83" s="6"/>
    </row>
    <row r="84" spans="1:12" x14ac:dyDescent="0.2">
      <c r="A84" s="190"/>
      <c r="B84" s="190"/>
      <c r="C84" s="190"/>
      <c r="D84" s="190"/>
      <c r="E84" s="6"/>
      <c r="F84" s="6"/>
      <c r="G84" s="6"/>
      <c r="H84" s="6"/>
      <c r="I84" s="6"/>
      <c r="J84" s="6"/>
      <c r="K84" s="6"/>
      <c r="L84" s="6"/>
    </row>
    <row r="85" spans="1:12" x14ac:dyDescent="0.2">
      <c r="A85" s="190"/>
      <c r="B85" s="190"/>
      <c r="C85" s="190"/>
      <c r="D85" s="190"/>
      <c r="E85" s="6"/>
      <c r="F85" s="6"/>
      <c r="G85" s="6"/>
      <c r="H85" s="6"/>
      <c r="I85" s="6"/>
      <c r="J85" s="6"/>
      <c r="K85" s="6"/>
      <c r="L85" s="6"/>
    </row>
    <row r="86" spans="1:12" x14ac:dyDescent="0.2">
      <c r="A86" s="190"/>
      <c r="B86" s="190"/>
      <c r="C86" s="190"/>
      <c r="D86" s="190"/>
      <c r="E86" s="6"/>
      <c r="F86" s="6"/>
      <c r="G86" s="6"/>
      <c r="H86" s="6"/>
      <c r="I86" s="6"/>
      <c r="J86" s="6"/>
      <c r="K86" s="6"/>
      <c r="L86" s="6"/>
    </row>
    <row r="87" spans="1:12" x14ac:dyDescent="0.2">
      <c r="A87" s="190"/>
      <c r="B87" s="190"/>
      <c r="C87" s="190"/>
      <c r="D87" s="190"/>
      <c r="E87" s="6"/>
      <c r="F87" s="6"/>
      <c r="G87" s="6"/>
      <c r="H87" s="6"/>
      <c r="I87" s="6"/>
      <c r="J87" s="6"/>
      <c r="K87" s="6"/>
      <c r="L87" s="6"/>
    </row>
    <row r="88" spans="1:12" x14ac:dyDescent="0.2">
      <c r="A88" s="190"/>
      <c r="B88" s="190"/>
      <c r="C88" s="190"/>
      <c r="D88" s="190"/>
      <c r="E88" s="6"/>
      <c r="F88" s="6"/>
      <c r="G88" s="6"/>
      <c r="H88" s="6"/>
      <c r="I88" s="6"/>
      <c r="J88" s="6"/>
      <c r="K88" s="6"/>
      <c r="L88" s="6"/>
    </row>
    <row r="89" spans="1:12" x14ac:dyDescent="0.2">
      <c r="A89" s="190"/>
      <c r="B89" s="190"/>
      <c r="C89" s="190"/>
      <c r="D89" s="190"/>
      <c r="E89" s="6"/>
      <c r="F89" s="6"/>
      <c r="G89" s="6"/>
      <c r="H89" s="6"/>
      <c r="I89" s="6"/>
      <c r="J89" s="6"/>
      <c r="K89" s="6"/>
      <c r="L89" s="6"/>
    </row>
    <row r="90" spans="1:12" x14ac:dyDescent="0.2">
      <c r="A90" s="190"/>
      <c r="B90" s="190"/>
      <c r="C90" s="190"/>
      <c r="D90" s="190"/>
      <c r="E90" s="6"/>
      <c r="F90" s="6"/>
      <c r="G90" s="6"/>
      <c r="H90" s="6"/>
      <c r="I90" s="6"/>
      <c r="J90" s="6"/>
      <c r="K90" s="6"/>
      <c r="L90" s="6"/>
    </row>
    <row r="91" spans="1:12" x14ac:dyDescent="0.2">
      <c r="A91" s="190"/>
      <c r="B91" s="190"/>
      <c r="C91" s="190"/>
      <c r="D91" s="190"/>
      <c r="E91" s="6"/>
      <c r="F91" s="6"/>
      <c r="G91" s="6"/>
      <c r="H91" s="6"/>
      <c r="I91" s="6"/>
      <c r="J91" s="6"/>
      <c r="K91" s="6"/>
      <c r="L91" s="6"/>
    </row>
    <row r="92" spans="1:12" x14ac:dyDescent="0.2">
      <c r="A92" s="190"/>
      <c r="B92" s="190"/>
      <c r="C92" s="190"/>
      <c r="D92" s="190"/>
      <c r="E92" s="6"/>
      <c r="F92" s="6"/>
      <c r="G92" s="6"/>
      <c r="H92" s="6"/>
      <c r="I92" s="6"/>
      <c r="J92" s="6"/>
      <c r="K92" s="6"/>
      <c r="L92" s="6"/>
    </row>
    <row r="93" spans="1:12" x14ac:dyDescent="0.2">
      <c r="A93" s="190"/>
      <c r="B93" s="190"/>
      <c r="C93" s="190"/>
      <c r="D93" s="190"/>
      <c r="E93" s="6"/>
      <c r="F93" s="6"/>
      <c r="G93" s="6"/>
      <c r="H93" s="6"/>
      <c r="I93" s="6"/>
      <c r="J93" s="6"/>
      <c r="K93" s="6"/>
      <c r="L93" s="6"/>
    </row>
    <row r="94" spans="1:12" x14ac:dyDescent="0.2">
      <c r="A94" s="190"/>
      <c r="B94" s="190"/>
      <c r="C94" s="190"/>
      <c r="D94" s="190"/>
      <c r="E94" s="6"/>
      <c r="F94" s="6"/>
      <c r="G94" s="6"/>
      <c r="H94" s="6"/>
      <c r="I94" s="6"/>
      <c r="J94" s="6"/>
      <c r="K94" s="6"/>
      <c r="L94" s="6"/>
    </row>
    <row r="95" spans="1:12" x14ac:dyDescent="0.2">
      <c r="A95" s="190"/>
      <c r="B95" s="190"/>
      <c r="C95" s="190"/>
      <c r="D95" s="190"/>
      <c r="E95" s="6"/>
      <c r="F95" s="6"/>
      <c r="G95" s="6"/>
      <c r="H95" s="6"/>
      <c r="I95" s="6"/>
      <c r="J95" s="6"/>
      <c r="K95" s="6"/>
      <c r="L95" s="6"/>
    </row>
    <row r="96" spans="1:12" x14ac:dyDescent="0.2">
      <c r="A96" s="190"/>
      <c r="B96" s="190"/>
      <c r="C96" s="190"/>
      <c r="D96" s="190"/>
      <c r="E96" s="6"/>
      <c r="F96" s="6"/>
      <c r="G96" s="6"/>
      <c r="H96" s="6"/>
      <c r="I96" s="6"/>
      <c r="J96" s="6"/>
      <c r="K96" s="6"/>
      <c r="L96" s="6"/>
    </row>
    <row r="97" spans="1:12" x14ac:dyDescent="0.2">
      <c r="A97" s="190"/>
      <c r="B97" s="190"/>
      <c r="C97" s="190"/>
      <c r="D97" s="190"/>
      <c r="E97" s="6"/>
      <c r="F97" s="6"/>
      <c r="G97" s="6"/>
      <c r="H97" s="6"/>
      <c r="I97" s="6"/>
      <c r="J97" s="6"/>
      <c r="K97" s="6"/>
      <c r="L97" s="6"/>
    </row>
    <row r="98" spans="1:12" x14ac:dyDescent="0.2">
      <c r="A98" s="190"/>
      <c r="B98" s="190"/>
      <c r="C98" s="190"/>
      <c r="D98" s="190"/>
      <c r="E98" s="6"/>
      <c r="F98" s="6"/>
      <c r="G98" s="6"/>
      <c r="H98" s="6"/>
      <c r="I98" s="6"/>
      <c r="J98" s="6"/>
      <c r="K98" s="6"/>
      <c r="L98" s="6"/>
    </row>
    <row r="100" spans="1:12" x14ac:dyDescent="0.2">
      <c r="A100" s="194"/>
      <c r="B100" s="194"/>
    </row>
    <row r="101" spans="1:12" x14ac:dyDescent="0.2">
      <c r="A101" s="195"/>
      <c r="B101" s="195"/>
    </row>
    <row r="102" spans="1:12" x14ac:dyDescent="0.2">
      <c r="A102" s="194"/>
      <c r="B102" s="194"/>
    </row>
    <row r="103" spans="1:12" x14ac:dyDescent="0.2">
      <c r="A103" s="194"/>
      <c r="B103" s="194"/>
    </row>
  </sheetData>
  <autoFilter ref="A3:D9"/>
  <mergeCells count="2">
    <mergeCell ref="A2:D2"/>
    <mergeCell ref="F2:G2"/>
  </mergeCells>
  <hyperlinks>
    <hyperlink ref="F2" location="'7. Jeugdzorg'!A1" display="Naar factsheet"/>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H49"/>
  <sheetViews>
    <sheetView workbookViewId="0"/>
  </sheetViews>
  <sheetFormatPr defaultColWidth="8.85546875" defaultRowHeight="14.25" x14ac:dyDescent="0.2"/>
  <cols>
    <col min="1" max="1" width="16.5703125" style="41" customWidth="1"/>
    <col min="2" max="2" width="24.28515625" style="41" bestFit="1" customWidth="1"/>
    <col min="3" max="3" width="113.28515625" style="41" bestFit="1" customWidth="1"/>
    <col min="4" max="16384" width="8.85546875" style="41"/>
  </cols>
  <sheetData>
    <row r="1" spans="1:8" ht="15.75" x14ac:dyDescent="0.25">
      <c r="A1" s="46" t="s">
        <v>87</v>
      </c>
      <c r="B1" s="60"/>
      <c r="C1" s="43"/>
      <c r="D1" s="44"/>
      <c r="E1" s="44"/>
      <c r="F1" s="45"/>
      <c r="G1" s="45"/>
      <c r="H1" s="45"/>
    </row>
    <row r="2" spans="1:8" ht="15.75" x14ac:dyDescent="0.25">
      <c r="A2" s="46"/>
      <c r="B2" s="46"/>
      <c r="C2" s="43"/>
      <c r="D2" s="44"/>
      <c r="E2" s="44"/>
      <c r="F2" s="45"/>
      <c r="G2" s="45"/>
      <c r="H2" s="45"/>
    </row>
    <row r="3" spans="1:8" x14ac:dyDescent="0.2">
      <c r="A3" s="114" t="s">
        <v>88</v>
      </c>
      <c r="B3" s="60"/>
      <c r="C3" s="115"/>
      <c r="D3" s="44"/>
      <c r="E3" s="44"/>
      <c r="F3" s="45"/>
      <c r="G3" s="45"/>
      <c r="H3" s="45"/>
    </row>
    <row r="4" spans="1:8" s="50" customFormat="1" ht="12.75" x14ac:dyDescent="0.2">
      <c r="A4" s="43"/>
      <c r="B4" s="43"/>
      <c r="C4" s="43"/>
      <c r="E4" s="44"/>
      <c r="F4" s="51"/>
      <c r="G4" s="51"/>
      <c r="H4" s="51"/>
    </row>
    <row r="5" spans="1:8" s="50" customFormat="1" ht="12.75" x14ac:dyDescent="0.2">
      <c r="A5" s="116" t="s">
        <v>89</v>
      </c>
      <c r="B5" s="116"/>
      <c r="C5" s="43"/>
      <c r="E5" s="44"/>
      <c r="F5" s="51"/>
      <c r="G5" s="51"/>
      <c r="H5" s="51"/>
    </row>
    <row r="6" spans="1:8" s="50" customFormat="1" ht="12.75" x14ac:dyDescent="0.2">
      <c r="A6" s="116" t="s">
        <v>108</v>
      </c>
      <c r="B6" s="116"/>
      <c r="C6" s="43"/>
      <c r="E6" s="44"/>
      <c r="F6" s="51"/>
      <c r="G6" s="51"/>
      <c r="H6" s="51"/>
    </row>
    <row r="7" spans="1:8" s="50" customFormat="1" ht="12.75" x14ac:dyDescent="0.2">
      <c r="A7" s="116"/>
      <c r="B7" s="116"/>
      <c r="C7" s="43"/>
      <c r="E7" s="44"/>
      <c r="F7" s="51"/>
      <c r="G7" s="51"/>
      <c r="H7" s="51"/>
    </row>
    <row r="8" spans="1:8" s="50" customFormat="1" ht="12.75" x14ac:dyDescent="0.2">
      <c r="A8" s="117" t="s">
        <v>183</v>
      </c>
      <c r="B8" s="117" t="s">
        <v>180</v>
      </c>
      <c r="C8" s="117" t="s">
        <v>87</v>
      </c>
      <c r="E8" s="44"/>
      <c r="F8" s="51"/>
      <c r="G8" s="51"/>
      <c r="H8" s="51"/>
    </row>
    <row r="9" spans="1:8" s="50" customFormat="1" ht="12.75" x14ac:dyDescent="0.2">
      <c r="A9" s="43"/>
      <c r="B9" s="43"/>
      <c r="C9" s="43"/>
      <c r="E9" s="44"/>
      <c r="F9" s="51"/>
      <c r="G9" s="51"/>
      <c r="H9" s="51"/>
    </row>
    <row r="10" spans="1:8" s="50" customFormat="1" ht="12.75" x14ac:dyDescent="0.2">
      <c r="A10" s="118" t="s">
        <v>1</v>
      </c>
      <c r="B10" s="118" t="s">
        <v>65</v>
      </c>
      <c r="C10" s="119" t="s">
        <v>64</v>
      </c>
      <c r="E10" s="44"/>
      <c r="F10" s="51"/>
      <c r="G10" s="51"/>
      <c r="H10" s="51"/>
    </row>
    <row r="11" spans="1:8" s="50" customFormat="1" ht="12.75" x14ac:dyDescent="0.2">
      <c r="A11" s="118" t="s">
        <v>18</v>
      </c>
      <c r="B11" s="118" t="s">
        <v>22</v>
      </c>
      <c r="C11" s="120" t="s">
        <v>62</v>
      </c>
      <c r="D11" s="44"/>
      <c r="E11" s="44"/>
      <c r="F11" s="51"/>
      <c r="G11" s="51"/>
      <c r="H11" s="51"/>
    </row>
    <row r="12" spans="1:8" s="50" customFormat="1" ht="12.75" x14ac:dyDescent="0.2">
      <c r="A12" s="118" t="s">
        <v>30</v>
      </c>
      <c r="B12" s="118" t="s">
        <v>31</v>
      </c>
      <c r="C12" s="120" t="s">
        <v>102</v>
      </c>
      <c r="D12" s="44"/>
      <c r="E12" s="44"/>
      <c r="F12" s="51"/>
      <c r="G12" s="51"/>
      <c r="H12" s="51"/>
    </row>
    <row r="13" spans="1:8" s="50" customFormat="1" ht="12.75" x14ac:dyDescent="0.2">
      <c r="A13" s="116" t="s">
        <v>35</v>
      </c>
      <c r="B13" s="116" t="s">
        <v>36</v>
      </c>
      <c r="C13" s="121" t="s">
        <v>105</v>
      </c>
      <c r="D13" s="44"/>
      <c r="E13" s="44"/>
      <c r="F13" s="51"/>
      <c r="G13" s="51"/>
      <c r="H13" s="51"/>
    </row>
    <row r="14" spans="1:8" s="50" customFormat="1" ht="12.75" x14ac:dyDescent="0.2">
      <c r="A14" s="122" t="s">
        <v>37</v>
      </c>
      <c r="B14" s="122" t="s">
        <v>38</v>
      </c>
      <c r="C14" s="123" t="s">
        <v>106</v>
      </c>
      <c r="D14" s="44"/>
      <c r="E14" s="44"/>
      <c r="F14" s="51"/>
      <c r="G14" s="52"/>
      <c r="H14" s="51"/>
    </row>
    <row r="15" spans="1:8" s="50" customFormat="1" ht="12.75" x14ac:dyDescent="0.2">
      <c r="A15" s="116" t="s">
        <v>39</v>
      </c>
      <c r="B15" s="122" t="s">
        <v>156</v>
      </c>
      <c r="C15" s="124" t="s">
        <v>196</v>
      </c>
      <c r="D15" s="51"/>
      <c r="E15" s="51"/>
      <c r="F15" s="51"/>
      <c r="G15" s="51"/>
      <c r="H15" s="51"/>
    </row>
    <row r="16" spans="1:8" s="50" customFormat="1" ht="12.75" x14ac:dyDescent="0.2">
      <c r="A16" s="125" t="s">
        <v>43</v>
      </c>
      <c r="B16" s="116" t="s">
        <v>194</v>
      </c>
      <c r="C16" s="124" t="s">
        <v>103</v>
      </c>
    </row>
    <row r="17" spans="1:3" s="50" customFormat="1" ht="12.75" x14ac:dyDescent="0.2">
      <c r="A17" s="126" t="s">
        <v>47</v>
      </c>
      <c r="B17" s="116" t="s">
        <v>166</v>
      </c>
      <c r="C17" s="115" t="s">
        <v>107</v>
      </c>
    </row>
    <row r="18" spans="1:3" s="50" customFormat="1" ht="12.75" x14ac:dyDescent="0.2">
      <c r="A18" s="126" t="s">
        <v>165</v>
      </c>
      <c r="B18" s="122"/>
      <c r="C18" s="115" t="s">
        <v>63</v>
      </c>
    </row>
    <row r="19" spans="1:3" x14ac:dyDescent="0.2">
      <c r="A19" s="50"/>
      <c r="B19" s="50"/>
    </row>
    <row r="20" spans="1:3" x14ac:dyDescent="0.2">
      <c r="A20" s="50"/>
    </row>
    <row r="21" spans="1:3" x14ac:dyDescent="0.2">
      <c r="A21" s="50"/>
    </row>
    <row r="36" spans="1:3" x14ac:dyDescent="0.2">
      <c r="A36" s="211" t="s">
        <v>90</v>
      </c>
      <c r="B36" s="211"/>
      <c r="C36" s="211"/>
    </row>
    <row r="37" spans="1:3" x14ac:dyDescent="0.2">
      <c r="A37" s="210" t="s">
        <v>91</v>
      </c>
      <c r="B37" s="210"/>
      <c r="C37" s="210"/>
    </row>
    <row r="38" spans="1:3" x14ac:dyDescent="0.2">
      <c r="A38" s="210" t="s">
        <v>92</v>
      </c>
      <c r="B38" s="210"/>
      <c r="C38" s="210"/>
    </row>
    <row r="39" spans="1:3" x14ac:dyDescent="0.2">
      <c r="A39" s="47" t="s">
        <v>93</v>
      </c>
      <c r="B39" s="47"/>
      <c r="C39" s="47"/>
    </row>
    <row r="40" spans="1:3" x14ac:dyDescent="0.2">
      <c r="A40" s="210" t="s">
        <v>94</v>
      </c>
      <c r="B40" s="210"/>
      <c r="C40" s="210"/>
    </row>
    <row r="41" spans="1:3" x14ac:dyDescent="0.2">
      <c r="A41" s="210" t="s">
        <v>95</v>
      </c>
      <c r="B41" s="210"/>
      <c r="C41" s="210"/>
    </row>
    <row r="42" spans="1:3" x14ac:dyDescent="0.2">
      <c r="A42" s="210" t="s">
        <v>96</v>
      </c>
      <c r="B42" s="210"/>
      <c r="C42" s="210"/>
    </row>
    <row r="43" spans="1:3" x14ac:dyDescent="0.2">
      <c r="A43" s="210" t="s">
        <v>97</v>
      </c>
      <c r="B43" s="210"/>
      <c r="C43" s="210"/>
    </row>
    <row r="44" spans="1:3" x14ac:dyDescent="0.2">
      <c r="A44" s="210" t="s">
        <v>98</v>
      </c>
      <c r="B44" s="210"/>
      <c r="C44" s="210"/>
    </row>
    <row r="45" spans="1:3" x14ac:dyDescent="0.2">
      <c r="A45" s="210" t="s">
        <v>99</v>
      </c>
      <c r="B45" s="210"/>
      <c r="C45" s="210"/>
    </row>
    <row r="46" spans="1:3" x14ac:dyDescent="0.2">
      <c r="A46" s="47" t="s">
        <v>100</v>
      </c>
      <c r="B46" s="47"/>
      <c r="C46" s="47"/>
    </row>
    <row r="48" spans="1:3" x14ac:dyDescent="0.2">
      <c r="A48" s="48"/>
      <c r="B48" s="48"/>
    </row>
    <row r="49" spans="1:7" x14ac:dyDescent="0.2">
      <c r="A49" s="49" t="s">
        <v>101</v>
      </c>
      <c r="B49" s="49"/>
      <c r="C49" s="40"/>
      <c r="D49" s="40"/>
      <c r="E49" s="40"/>
      <c r="F49" s="40"/>
      <c r="G49" s="40"/>
    </row>
  </sheetData>
  <mergeCells count="9">
    <mergeCell ref="A43:C43"/>
    <mergeCell ref="A44:C44"/>
    <mergeCell ref="A45:C45"/>
    <mergeCell ref="A36:C36"/>
    <mergeCell ref="A37:C37"/>
    <mergeCell ref="A38:C38"/>
    <mergeCell ref="A40:C40"/>
    <mergeCell ref="A41:C41"/>
    <mergeCell ref="A42:C42"/>
  </mergeCells>
  <hyperlinks>
    <hyperlink ref="A5" location="Toelichting!A1" display="Toelichting"/>
    <hyperlink ref="A10" location="'Tabel 1'!A1" display="Tabel 1"/>
    <hyperlink ref="A11" location="'Tabel 2'!A1" display="Tabel 2"/>
    <hyperlink ref="A12" location="'Tabel 3'!A1" display="Tabel 3"/>
    <hyperlink ref="A13" location="'Tabel 4'!A1" display="Tabel 4"/>
    <hyperlink ref="A14" location="'Tabel 5'!A1" display="Tabel 5"/>
    <hyperlink ref="A6" location="Bronbestanden!A1" display="Bronbestanden"/>
    <hyperlink ref="A17" location="'Tabel 8'!A1" display="Tabel 8"/>
    <hyperlink ref="A16" location="'Tabel 7'!A1" display="Tabel 7"/>
    <hyperlink ref="A15" location="'Tabel 6'!A1" display="Tabel 6"/>
    <hyperlink ref="B10" location="'1. Plaats in het huishouden'!A1" display="Plaats in het huishouden"/>
    <hyperlink ref="B11" location="'2. Onderwijsdeelname'!A1" display="Onderwijsdeelname"/>
    <hyperlink ref="B12" location="'3. Inburgering'!A1" display="Inburgering"/>
    <hyperlink ref="B13" location="'4. Sociaaleconomische status'!A1" display="Sociaaleconomische status"/>
    <hyperlink ref="B14" location="'5. Mediaan inkomen'!A1" display="Mediaan inkomen"/>
    <hyperlink ref="B15" location="'6. Zorgkosten'!A1" display="Zorgkosten"/>
    <hyperlink ref="B16" location="'7. Jeugdhulp'!A1" display="Jeugdhulp"/>
    <hyperlink ref="B17" location="'8. Verdachten'!A1" display="Verdachten"/>
    <hyperlink ref="A18" location="'Tabel 9'!A1" display="Tabel 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dimension ref="A1:K103"/>
  <sheetViews>
    <sheetView topLeftCell="B1" workbookViewId="0">
      <selection activeCell="B1" sqref="B1"/>
    </sheetView>
  </sheetViews>
  <sheetFormatPr defaultColWidth="9.140625" defaultRowHeight="12.75" x14ac:dyDescent="0.25"/>
  <cols>
    <col min="1" max="1" width="0" style="65" hidden="1" customWidth="1"/>
    <col min="2" max="2" width="11" style="159" bestFit="1" customWidth="1"/>
    <col min="3" max="3" width="14.28515625" style="159" bestFit="1" customWidth="1"/>
    <col min="4" max="4" width="21.5703125" style="159" bestFit="1" customWidth="1"/>
    <col min="5" max="5" width="14" style="159" bestFit="1" customWidth="1"/>
    <col min="6" max="6" width="9.140625" style="159" bestFit="1" customWidth="1"/>
    <col min="7" max="7" width="13.85546875" style="1" customWidth="1"/>
    <col min="8" max="8" width="12.28515625" style="1" bestFit="1" customWidth="1"/>
    <col min="9" max="12" width="11.85546875" style="1" customWidth="1"/>
    <col min="13" max="16384" width="9.140625" style="1"/>
  </cols>
  <sheetData>
    <row r="1" spans="1:11" x14ac:dyDescent="0.25">
      <c r="B1" s="160" t="s">
        <v>47</v>
      </c>
      <c r="C1" s="160"/>
      <c r="D1" s="160"/>
      <c r="E1" s="160"/>
      <c r="H1" s="65"/>
    </row>
    <row r="2" spans="1:11" ht="27.75" customHeight="1" x14ac:dyDescent="0.25">
      <c r="B2" s="224" t="s">
        <v>107</v>
      </c>
      <c r="C2" s="224"/>
      <c r="D2" s="224"/>
      <c r="E2" s="224"/>
      <c r="F2" s="224"/>
      <c r="H2" s="223" t="s">
        <v>195</v>
      </c>
      <c r="I2" s="223"/>
    </row>
    <row r="3" spans="1:11" ht="12.75" customHeight="1" x14ac:dyDescent="0.25">
      <c r="B3" s="172" t="s">
        <v>2</v>
      </c>
      <c r="C3" s="172" t="s">
        <v>3</v>
      </c>
      <c r="D3" s="172" t="s">
        <v>4</v>
      </c>
      <c r="E3" s="172" t="s">
        <v>44</v>
      </c>
      <c r="F3" s="172" t="s">
        <v>5</v>
      </c>
      <c r="G3" s="2"/>
      <c r="H3" s="199"/>
      <c r="I3" s="199"/>
      <c r="J3" s="2"/>
      <c r="K3" s="2"/>
    </row>
    <row r="4" spans="1:11" x14ac:dyDescent="0.25">
      <c r="A4" s="65" t="str">
        <f>B4&amp;C4&amp;D4&amp;E4</f>
        <v>Cohort 201442339Den HaagTotaal</v>
      </c>
      <c r="B4" s="159" t="s">
        <v>6</v>
      </c>
      <c r="C4" s="163">
        <v>42339</v>
      </c>
      <c r="D4" s="162" t="s">
        <v>7</v>
      </c>
      <c r="E4" s="162" t="s">
        <v>8</v>
      </c>
      <c r="F4" s="200">
        <v>80</v>
      </c>
      <c r="G4" s="32"/>
      <c r="H4" s="66"/>
      <c r="I4" s="66"/>
      <c r="J4" s="2"/>
      <c r="K4" s="2"/>
    </row>
    <row r="5" spans="1:11" x14ac:dyDescent="0.25">
      <c r="A5" s="65" t="str">
        <f t="shared" ref="A5:A45" si="0">B5&amp;C5&amp;D5&amp;E5</f>
        <v>Cohort 201442339Den HaagWel verdacht</v>
      </c>
      <c r="B5" s="159" t="s">
        <v>6</v>
      </c>
      <c r="C5" s="163">
        <v>42339</v>
      </c>
      <c r="D5" s="162" t="s">
        <v>7</v>
      </c>
      <c r="E5" s="162" t="s">
        <v>45</v>
      </c>
      <c r="F5" s="201">
        <v>0</v>
      </c>
      <c r="G5" s="33"/>
      <c r="H5" s="2"/>
      <c r="I5" s="2"/>
      <c r="J5" s="2"/>
      <c r="K5" s="2"/>
    </row>
    <row r="6" spans="1:11" x14ac:dyDescent="0.25">
      <c r="A6" s="65" t="str">
        <f t="shared" si="0"/>
        <v>Cohort 201442339Den HaagGeen verdachte</v>
      </c>
      <c r="B6" s="159" t="s">
        <v>6</v>
      </c>
      <c r="C6" s="163">
        <v>42339</v>
      </c>
      <c r="D6" s="162" t="s">
        <v>7</v>
      </c>
      <c r="E6" s="159" t="s">
        <v>46</v>
      </c>
      <c r="F6" s="201">
        <v>75</v>
      </c>
      <c r="G6" s="33"/>
      <c r="H6" s="2"/>
      <c r="I6" s="2"/>
      <c r="J6" s="2"/>
      <c r="K6" s="2"/>
    </row>
    <row r="7" spans="1:11" x14ac:dyDescent="0.25">
      <c r="A7" s="65" t="str">
        <f t="shared" si="0"/>
        <v>Cohort 201442339G4 (exclusief Den Haag)Totaal</v>
      </c>
      <c r="B7" s="159" t="s">
        <v>6</v>
      </c>
      <c r="C7" s="166">
        <v>42339</v>
      </c>
      <c r="D7" s="159" t="s">
        <v>15</v>
      </c>
      <c r="E7" s="162" t="s">
        <v>8</v>
      </c>
      <c r="F7" s="201">
        <v>290</v>
      </c>
      <c r="G7" s="33"/>
      <c r="H7" s="2"/>
      <c r="I7" s="2"/>
      <c r="J7" s="2"/>
      <c r="K7" s="2"/>
    </row>
    <row r="8" spans="1:11" x14ac:dyDescent="0.25">
      <c r="A8" s="65" t="str">
        <f t="shared" si="0"/>
        <v>Cohort 201442339G4 (exclusief Den Haag)Wel verdacht</v>
      </c>
      <c r="B8" s="159" t="s">
        <v>6</v>
      </c>
      <c r="C8" s="163">
        <v>42339</v>
      </c>
      <c r="D8" s="162" t="s">
        <v>15</v>
      </c>
      <c r="E8" s="162" t="s">
        <v>45</v>
      </c>
      <c r="F8" s="201">
        <v>5</v>
      </c>
      <c r="G8" s="33"/>
      <c r="H8" s="2"/>
      <c r="I8" s="2"/>
      <c r="J8" s="2"/>
      <c r="K8" s="2"/>
    </row>
    <row r="9" spans="1:11" x14ac:dyDescent="0.25">
      <c r="A9" s="65" t="str">
        <f t="shared" si="0"/>
        <v>Cohort 201442339G4 (exclusief Den Haag)Geen verdachte</v>
      </c>
      <c r="B9" s="159" t="s">
        <v>6</v>
      </c>
      <c r="C9" s="163">
        <v>42339</v>
      </c>
      <c r="D9" s="162" t="s">
        <v>15</v>
      </c>
      <c r="E9" s="162" t="s">
        <v>46</v>
      </c>
      <c r="F9" s="201">
        <v>280</v>
      </c>
      <c r="G9" s="33"/>
      <c r="H9" s="2"/>
      <c r="I9" s="2"/>
      <c r="J9" s="2"/>
      <c r="K9" s="2"/>
    </row>
    <row r="10" spans="1:11" x14ac:dyDescent="0.25">
      <c r="A10" s="65" t="str">
        <f t="shared" si="0"/>
        <v>Cohort 201442705Den HaagTotaal</v>
      </c>
      <c r="B10" s="159" t="s">
        <v>6</v>
      </c>
      <c r="C10" s="163">
        <v>42705</v>
      </c>
      <c r="D10" s="162" t="s">
        <v>7</v>
      </c>
      <c r="E10" s="162" t="s">
        <v>8</v>
      </c>
      <c r="F10" s="201">
        <v>80</v>
      </c>
      <c r="G10" s="33"/>
      <c r="H10" s="2"/>
      <c r="I10" s="2"/>
      <c r="J10" s="2"/>
      <c r="K10" s="2"/>
    </row>
    <row r="11" spans="1:11" x14ac:dyDescent="0.25">
      <c r="A11" s="65" t="str">
        <f t="shared" si="0"/>
        <v>Cohort 201442705Den HaagWel verdacht</v>
      </c>
      <c r="B11" s="159" t="s">
        <v>6</v>
      </c>
      <c r="C11" s="163">
        <v>42705</v>
      </c>
      <c r="D11" s="162" t="s">
        <v>7</v>
      </c>
      <c r="E11" s="162" t="s">
        <v>45</v>
      </c>
      <c r="F11" s="201">
        <v>5</v>
      </c>
      <c r="G11" s="33"/>
      <c r="H11" s="2"/>
      <c r="I11" s="2"/>
      <c r="J11" s="2"/>
      <c r="K11" s="2"/>
    </row>
    <row r="12" spans="1:11" x14ac:dyDescent="0.25">
      <c r="A12" s="65" t="str">
        <f t="shared" si="0"/>
        <v>Cohort 201442705Den HaagGeen verdachte</v>
      </c>
      <c r="B12" s="162" t="s">
        <v>6</v>
      </c>
      <c r="C12" s="163">
        <v>42705</v>
      </c>
      <c r="D12" s="162" t="s">
        <v>7</v>
      </c>
      <c r="E12" s="162" t="s">
        <v>46</v>
      </c>
      <c r="F12" s="201">
        <v>75</v>
      </c>
      <c r="G12" s="33"/>
      <c r="H12" s="2"/>
      <c r="I12" s="2"/>
      <c r="J12" s="2"/>
      <c r="K12" s="2"/>
    </row>
    <row r="13" spans="1:11" x14ac:dyDescent="0.25">
      <c r="A13" s="65" t="str">
        <f t="shared" si="0"/>
        <v>Cohort 201442705G4 (exclusief Den Haag)Totaal</v>
      </c>
      <c r="B13" s="162" t="s">
        <v>6</v>
      </c>
      <c r="C13" s="163">
        <v>42705</v>
      </c>
      <c r="D13" s="162" t="s">
        <v>15</v>
      </c>
      <c r="E13" s="162" t="s">
        <v>8</v>
      </c>
      <c r="F13" s="201">
        <v>285</v>
      </c>
      <c r="G13" s="33"/>
      <c r="H13" s="2"/>
      <c r="I13" s="2"/>
      <c r="J13" s="2"/>
      <c r="K13" s="2"/>
    </row>
    <row r="14" spans="1:11" x14ac:dyDescent="0.25">
      <c r="A14" s="65" t="str">
        <f t="shared" si="0"/>
        <v>Cohort 201442705G4 (exclusief Den Haag)Wel verdacht</v>
      </c>
      <c r="B14" s="162" t="s">
        <v>6</v>
      </c>
      <c r="C14" s="163">
        <v>42705</v>
      </c>
      <c r="D14" s="162" t="s">
        <v>15</v>
      </c>
      <c r="E14" s="162" t="s">
        <v>45</v>
      </c>
      <c r="F14" s="201">
        <v>5</v>
      </c>
      <c r="G14" s="33"/>
      <c r="H14" s="2"/>
      <c r="I14" s="2"/>
      <c r="J14" s="2"/>
      <c r="K14" s="2"/>
    </row>
    <row r="15" spans="1:11" x14ac:dyDescent="0.25">
      <c r="A15" s="65" t="str">
        <f t="shared" si="0"/>
        <v>Cohort 201442705G4 (exclusief Den Haag)Geen verdachte</v>
      </c>
      <c r="B15" s="162" t="s">
        <v>6</v>
      </c>
      <c r="C15" s="163">
        <v>42705</v>
      </c>
      <c r="D15" s="162" t="s">
        <v>15</v>
      </c>
      <c r="E15" s="162" t="s">
        <v>46</v>
      </c>
      <c r="F15" s="201">
        <v>280</v>
      </c>
      <c r="G15" s="33"/>
      <c r="H15" s="2"/>
      <c r="I15" s="2"/>
      <c r="J15" s="2"/>
      <c r="K15" s="2"/>
    </row>
    <row r="16" spans="1:11" x14ac:dyDescent="0.25">
      <c r="A16" s="65" t="str">
        <f t="shared" si="0"/>
        <v>Cohort 201542339Den HaagTotaal</v>
      </c>
      <c r="B16" s="162" t="s">
        <v>16</v>
      </c>
      <c r="C16" s="163">
        <v>42339</v>
      </c>
      <c r="D16" s="162" t="s">
        <v>7</v>
      </c>
      <c r="E16" s="162" t="s">
        <v>8</v>
      </c>
      <c r="F16" s="201">
        <v>525</v>
      </c>
      <c r="G16" s="33"/>
      <c r="H16" s="2"/>
      <c r="I16" s="2"/>
      <c r="J16" s="2"/>
      <c r="K16" s="2"/>
    </row>
    <row r="17" spans="1:11" x14ac:dyDescent="0.25">
      <c r="A17" s="65" t="str">
        <f t="shared" si="0"/>
        <v>Cohort 201542339Den HaagWel verdacht</v>
      </c>
      <c r="B17" s="162" t="s">
        <v>16</v>
      </c>
      <c r="C17" s="163">
        <v>42339</v>
      </c>
      <c r="D17" s="162" t="s">
        <v>7</v>
      </c>
      <c r="E17" s="162" t="s">
        <v>45</v>
      </c>
      <c r="F17" s="201">
        <v>10</v>
      </c>
      <c r="G17" s="33"/>
      <c r="H17" s="2"/>
      <c r="I17" s="2"/>
      <c r="J17" s="2"/>
      <c r="K17" s="2"/>
    </row>
    <row r="18" spans="1:11" x14ac:dyDescent="0.25">
      <c r="A18" s="65" t="str">
        <f t="shared" si="0"/>
        <v>Cohort 201542339Den HaagGeen verdachte</v>
      </c>
      <c r="B18" s="162" t="s">
        <v>16</v>
      </c>
      <c r="C18" s="163">
        <v>42339</v>
      </c>
      <c r="D18" s="162" t="s">
        <v>7</v>
      </c>
      <c r="E18" s="162" t="s">
        <v>46</v>
      </c>
      <c r="F18" s="201">
        <v>515</v>
      </c>
      <c r="G18" s="33"/>
      <c r="H18" s="2"/>
      <c r="I18" s="2"/>
      <c r="J18" s="2"/>
      <c r="K18" s="2"/>
    </row>
    <row r="19" spans="1:11" x14ac:dyDescent="0.25">
      <c r="A19" s="65" t="str">
        <f t="shared" si="0"/>
        <v>Cohort 201542339G4 (exclusief Den Haag)Totaal</v>
      </c>
      <c r="B19" s="162" t="s">
        <v>16</v>
      </c>
      <c r="C19" s="163">
        <v>42339</v>
      </c>
      <c r="D19" s="162" t="s">
        <v>15</v>
      </c>
      <c r="E19" s="162" t="s">
        <v>8</v>
      </c>
      <c r="F19" s="201">
        <v>1520</v>
      </c>
      <c r="G19" s="33"/>
      <c r="H19" s="2"/>
      <c r="I19" s="2"/>
      <c r="J19" s="2"/>
      <c r="K19" s="2"/>
    </row>
    <row r="20" spans="1:11" x14ac:dyDescent="0.25">
      <c r="A20" s="65" t="str">
        <f t="shared" si="0"/>
        <v>Cohort 201542339G4 (exclusief Den Haag)Wel verdacht</v>
      </c>
      <c r="B20" s="162" t="s">
        <v>16</v>
      </c>
      <c r="C20" s="163">
        <v>42339</v>
      </c>
      <c r="D20" s="162" t="s">
        <v>15</v>
      </c>
      <c r="E20" s="162" t="s">
        <v>45</v>
      </c>
      <c r="F20" s="201">
        <v>35</v>
      </c>
      <c r="G20" s="33"/>
      <c r="H20" s="2"/>
      <c r="I20" s="2"/>
      <c r="J20" s="2"/>
      <c r="K20" s="2"/>
    </row>
    <row r="21" spans="1:11" x14ac:dyDescent="0.25">
      <c r="A21" s="65" t="str">
        <f t="shared" si="0"/>
        <v>Cohort 201542339G4 (exclusief Den Haag)Geen verdachte</v>
      </c>
      <c r="B21" s="162" t="s">
        <v>16</v>
      </c>
      <c r="C21" s="163">
        <v>42339</v>
      </c>
      <c r="D21" s="162" t="s">
        <v>15</v>
      </c>
      <c r="E21" s="162" t="s">
        <v>46</v>
      </c>
      <c r="F21" s="201">
        <v>1485</v>
      </c>
      <c r="G21" s="33"/>
      <c r="H21" s="2"/>
      <c r="I21" s="2"/>
      <c r="J21" s="2"/>
      <c r="K21" s="2"/>
    </row>
    <row r="22" spans="1:11" x14ac:dyDescent="0.25">
      <c r="A22" s="65" t="str">
        <f t="shared" si="0"/>
        <v>Cohort 201542705Den HaagTotaal</v>
      </c>
      <c r="B22" s="162" t="s">
        <v>16</v>
      </c>
      <c r="C22" s="163">
        <v>42705</v>
      </c>
      <c r="D22" s="162" t="s">
        <v>7</v>
      </c>
      <c r="E22" s="162" t="s">
        <v>8</v>
      </c>
      <c r="F22" s="201">
        <v>505</v>
      </c>
      <c r="G22" s="33"/>
      <c r="H22" s="2"/>
      <c r="I22" s="2"/>
      <c r="J22" s="2"/>
      <c r="K22" s="2"/>
    </row>
    <row r="23" spans="1:11" x14ac:dyDescent="0.25">
      <c r="A23" s="65" t="str">
        <f t="shared" si="0"/>
        <v>Cohort 201542705Den HaagWel verdacht</v>
      </c>
      <c r="B23" s="162" t="s">
        <v>16</v>
      </c>
      <c r="C23" s="163">
        <v>42705</v>
      </c>
      <c r="D23" s="162" t="s">
        <v>7</v>
      </c>
      <c r="E23" s="162" t="s">
        <v>45</v>
      </c>
      <c r="F23" s="201">
        <v>20</v>
      </c>
      <c r="G23" s="33"/>
      <c r="H23" s="2"/>
      <c r="I23" s="2"/>
      <c r="J23" s="2"/>
      <c r="K23" s="2"/>
    </row>
    <row r="24" spans="1:11" x14ac:dyDescent="0.25">
      <c r="A24" s="65" t="str">
        <f t="shared" si="0"/>
        <v>Cohort 201542705Den HaagGeen verdachte</v>
      </c>
      <c r="B24" s="162" t="s">
        <v>16</v>
      </c>
      <c r="C24" s="163">
        <v>42705</v>
      </c>
      <c r="D24" s="162" t="s">
        <v>7</v>
      </c>
      <c r="E24" s="162" t="s">
        <v>46</v>
      </c>
      <c r="F24" s="201">
        <v>490</v>
      </c>
      <c r="G24" s="33"/>
      <c r="H24" s="2"/>
      <c r="I24" s="2"/>
      <c r="J24" s="2"/>
      <c r="K24" s="2"/>
    </row>
    <row r="25" spans="1:11" x14ac:dyDescent="0.25">
      <c r="A25" s="65" t="str">
        <f t="shared" si="0"/>
        <v>Cohort 201542705G4 (exclusief Den Haag)Totaal</v>
      </c>
      <c r="B25" s="162" t="s">
        <v>16</v>
      </c>
      <c r="C25" s="163">
        <v>42705</v>
      </c>
      <c r="D25" s="162" t="s">
        <v>15</v>
      </c>
      <c r="E25" s="162" t="s">
        <v>8</v>
      </c>
      <c r="F25" s="201">
        <v>1495</v>
      </c>
      <c r="G25" s="33"/>
      <c r="H25" s="2"/>
      <c r="I25" s="2"/>
      <c r="J25" s="2"/>
      <c r="K25" s="2"/>
    </row>
    <row r="26" spans="1:11" x14ac:dyDescent="0.25">
      <c r="A26" s="65" t="str">
        <f t="shared" si="0"/>
        <v>Cohort 201542705G4 (exclusief Den Haag)Wel verdacht</v>
      </c>
      <c r="B26" s="162" t="s">
        <v>16</v>
      </c>
      <c r="C26" s="163">
        <v>42705</v>
      </c>
      <c r="D26" s="162" t="s">
        <v>15</v>
      </c>
      <c r="E26" s="162" t="s">
        <v>45</v>
      </c>
      <c r="F26" s="201">
        <v>30</v>
      </c>
      <c r="G26" s="33"/>
      <c r="H26" s="2"/>
      <c r="I26" s="2"/>
      <c r="J26" s="2"/>
      <c r="K26" s="2"/>
    </row>
    <row r="27" spans="1:11" x14ac:dyDescent="0.25">
      <c r="A27" s="65" t="str">
        <f t="shared" si="0"/>
        <v>Cohort 201542705G4 (exclusief Den Haag)Geen verdachte</v>
      </c>
      <c r="B27" s="162" t="s">
        <v>16</v>
      </c>
      <c r="C27" s="163">
        <v>42705</v>
      </c>
      <c r="D27" s="162" t="s">
        <v>15</v>
      </c>
      <c r="E27" s="162" t="s">
        <v>46</v>
      </c>
      <c r="F27" s="201">
        <v>1460</v>
      </c>
      <c r="G27" s="33"/>
      <c r="H27" s="2"/>
      <c r="I27" s="2"/>
      <c r="J27" s="2"/>
      <c r="K27" s="2"/>
    </row>
    <row r="28" spans="1:11" x14ac:dyDescent="0.25">
      <c r="A28" s="65" t="str">
        <f t="shared" si="0"/>
        <v>Cohort 201642705Den HaagTotaal</v>
      </c>
      <c r="B28" s="162" t="s">
        <v>17</v>
      </c>
      <c r="C28" s="163">
        <v>42705</v>
      </c>
      <c r="D28" s="162" t="s">
        <v>7</v>
      </c>
      <c r="E28" s="162" t="s">
        <v>8</v>
      </c>
      <c r="F28" s="201">
        <v>730</v>
      </c>
      <c r="G28" s="33"/>
      <c r="H28" s="2"/>
      <c r="I28" s="2"/>
      <c r="J28" s="2"/>
      <c r="K28" s="2"/>
    </row>
    <row r="29" spans="1:11" x14ac:dyDescent="0.25">
      <c r="A29" s="65" t="str">
        <f t="shared" si="0"/>
        <v>Cohort 201642705Den HaagWel verdacht</v>
      </c>
      <c r="B29" s="162" t="s">
        <v>17</v>
      </c>
      <c r="C29" s="163">
        <v>42705</v>
      </c>
      <c r="D29" s="162" t="s">
        <v>7</v>
      </c>
      <c r="E29" s="162" t="s">
        <v>45</v>
      </c>
      <c r="F29" s="201">
        <v>15</v>
      </c>
      <c r="G29" s="33"/>
      <c r="H29" s="2"/>
      <c r="I29" s="2"/>
      <c r="J29" s="2"/>
      <c r="K29" s="2"/>
    </row>
    <row r="30" spans="1:11" x14ac:dyDescent="0.25">
      <c r="A30" s="65" t="str">
        <f t="shared" si="0"/>
        <v>Cohort 201642705Den HaagGeen verdachte</v>
      </c>
      <c r="B30" s="162" t="s">
        <v>17</v>
      </c>
      <c r="C30" s="163">
        <v>42705</v>
      </c>
      <c r="D30" s="162" t="s">
        <v>7</v>
      </c>
      <c r="E30" s="162" t="s">
        <v>46</v>
      </c>
      <c r="F30" s="201">
        <v>710</v>
      </c>
      <c r="G30" s="33"/>
      <c r="H30" s="2"/>
      <c r="I30" s="2"/>
      <c r="J30" s="2"/>
      <c r="K30" s="2"/>
    </row>
    <row r="31" spans="1:11" x14ac:dyDescent="0.25">
      <c r="A31" s="65" t="str">
        <f t="shared" si="0"/>
        <v>Cohort 201642705G4 (exclusief Den Haag)Totaal</v>
      </c>
      <c r="B31" s="162" t="s">
        <v>17</v>
      </c>
      <c r="C31" s="163">
        <v>42705</v>
      </c>
      <c r="D31" s="162" t="s">
        <v>15</v>
      </c>
      <c r="E31" s="162" t="s">
        <v>8</v>
      </c>
      <c r="F31" s="201">
        <v>2755</v>
      </c>
      <c r="G31" s="33"/>
      <c r="H31" s="2"/>
      <c r="I31" s="2"/>
      <c r="J31" s="2"/>
      <c r="K31" s="2"/>
    </row>
    <row r="32" spans="1:11" x14ac:dyDescent="0.25">
      <c r="A32" s="65" t="str">
        <f t="shared" si="0"/>
        <v>Cohort 201642705G4 (exclusief Den Haag)Wel verdacht</v>
      </c>
      <c r="B32" s="162" t="s">
        <v>17</v>
      </c>
      <c r="C32" s="163">
        <v>42705</v>
      </c>
      <c r="D32" s="162" t="s">
        <v>15</v>
      </c>
      <c r="E32" s="162" t="s">
        <v>45</v>
      </c>
      <c r="F32" s="201">
        <v>50</v>
      </c>
      <c r="G32" s="33"/>
      <c r="H32" s="2"/>
      <c r="I32" s="2"/>
      <c r="J32" s="2"/>
      <c r="K32" s="2"/>
    </row>
    <row r="33" spans="1:11" x14ac:dyDescent="0.25">
      <c r="A33" s="65" t="str">
        <f t="shared" si="0"/>
        <v>Cohort 201642705G4 (exclusief Den Haag)Geen verdachte</v>
      </c>
      <c r="B33" s="162" t="s">
        <v>17</v>
      </c>
      <c r="C33" s="163">
        <v>42705</v>
      </c>
      <c r="D33" s="162" t="s">
        <v>15</v>
      </c>
      <c r="E33" s="162" t="s">
        <v>46</v>
      </c>
      <c r="F33" s="201">
        <v>2705</v>
      </c>
      <c r="G33" s="33"/>
      <c r="H33" s="2"/>
      <c r="I33" s="2"/>
      <c r="J33" s="2"/>
      <c r="K33" s="2"/>
    </row>
    <row r="34" spans="1:11" x14ac:dyDescent="0.25">
      <c r="A34" s="65" t="str">
        <f t="shared" si="0"/>
        <v>Totaal42339Den HaagTotaal</v>
      </c>
      <c r="B34" s="162" t="s">
        <v>8</v>
      </c>
      <c r="C34" s="163">
        <v>42339</v>
      </c>
      <c r="D34" s="162" t="s">
        <v>7</v>
      </c>
      <c r="E34" s="162" t="s">
        <v>8</v>
      </c>
      <c r="F34" s="201">
        <v>605</v>
      </c>
      <c r="G34" s="33"/>
      <c r="H34" s="2"/>
      <c r="I34" s="2"/>
      <c r="J34" s="2"/>
      <c r="K34" s="2"/>
    </row>
    <row r="35" spans="1:11" x14ac:dyDescent="0.25">
      <c r="A35" s="65" t="str">
        <f t="shared" si="0"/>
        <v>Totaal42339Den HaagWel verdacht</v>
      </c>
      <c r="B35" s="162" t="s">
        <v>8</v>
      </c>
      <c r="C35" s="163">
        <v>42339</v>
      </c>
      <c r="D35" s="162" t="s">
        <v>7</v>
      </c>
      <c r="E35" s="162" t="s">
        <v>45</v>
      </c>
      <c r="F35" s="201">
        <v>10</v>
      </c>
      <c r="G35" s="33"/>
      <c r="H35" s="2"/>
      <c r="I35" s="2"/>
      <c r="J35" s="2"/>
      <c r="K35" s="2"/>
    </row>
    <row r="36" spans="1:11" x14ac:dyDescent="0.25">
      <c r="A36" s="65" t="str">
        <f t="shared" si="0"/>
        <v>Totaal42339Den HaagGeen verdachte</v>
      </c>
      <c r="B36" s="162" t="s">
        <v>8</v>
      </c>
      <c r="C36" s="163">
        <v>42339</v>
      </c>
      <c r="D36" s="162" t="s">
        <v>7</v>
      </c>
      <c r="E36" s="162" t="s">
        <v>46</v>
      </c>
      <c r="F36" s="201">
        <v>595</v>
      </c>
      <c r="G36" s="33"/>
      <c r="H36" s="2"/>
      <c r="I36" s="2"/>
      <c r="J36" s="2"/>
      <c r="K36" s="2"/>
    </row>
    <row r="37" spans="1:11" x14ac:dyDescent="0.25">
      <c r="A37" s="65" t="str">
        <f t="shared" si="0"/>
        <v>Totaal42339G4 (exclusief Den Haag)Totaal</v>
      </c>
      <c r="B37" s="162" t="s">
        <v>8</v>
      </c>
      <c r="C37" s="163">
        <v>42339</v>
      </c>
      <c r="D37" s="162" t="s">
        <v>15</v>
      </c>
      <c r="E37" s="162" t="s">
        <v>8</v>
      </c>
      <c r="F37" s="201">
        <v>1810</v>
      </c>
      <c r="G37" s="33"/>
      <c r="H37" s="2"/>
      <c r="I37" s="2"/>
      <c r="J37" s="2"/>
      <c r="K37" s="2"/>
    </row>
    <row r="38" spans="1:11" x14ac:dyDescent="0.25">
      <c r="A38" s="65" t="str">
        <f t="shared" si="0"/>
        <v>Totaal42339G4 (exclusief Den Haag)Wel verdacht</v>
      </c>
      <c r="B38" s="162" t="s">
        <v>8</v>
      </c>
      <c r="C38" s="163">
        <v>42339</v>
      </c>
      <c r="D38" s="162" t="s">
        <v>15</v>
      </c>
      <c r="E38" s="162" t="s">
        <v>45</v>
      </c>
      <c r="F38" s="201">
        <v>40</v>
      </c>
      <c r="G38" s="33"/>
      <c r="H38" s="2"/>
      <c r="I38" s="2"/>
      <c r="J38" s="2"/>
      <c r="K38" s="2"/>
    </row>
    <row r="39" spans="1:11" x14ac:dyDescent="0.25">
      <c r="A39" s="65" t="str">
        <f t="shared" si="0"/>
        <v>Totaal42339G4 (exclusief Den Haag)Geen verdachte</v>
      </c>
      <c r="B39" s="162" t="s">
        <v>8</v>
      </c>
      <c r="C39" s="163">
        <v>42339</v>
      </c>
      <c r="D39" s="162" t="s">
        <v>15</v>
      </c>
      <c r="E39" s="162" t="s">
        <v>46</v>
      </c>
      <c r="F39" s="201">
        <v>1770</v>
      </c>
      <c r="G39" s="33"/>
      <c r="H39" s="2"/>
      <c r="I39" s="2"/>
      <c r="J39" s="2"/>
      <c r="K39" s="2"/>
    </row>
    <row r="40" spans="1:11" x14ac:dyDescent="0.25">
      <c r="A40" s="65" t="str">
        <f t="shared" si="0"/>
        <v>Totaal42705Den HaagTotaal</v>
      </c>
      <c r="B40" s="162" t="s">
        <v>8</v>
      </c>
      <c r="C40" s="163">
        <v>42705</v>
      </c>
      <c r="D40" s="162" t="s">
        <v>7</v>
      </c>
      <c r="E40" s="162" t="s">
        <v>8</v>
      </c>
      <c r="F40" s="201">
        <v>1315</v>
      </c>
      <c r="G40" s="33"/>
      <c r="H40" s="2"/>
      <c r="I40" s="2"/>
      <c r="J40" s="2"/>
      <c r="K40" s="2"/>
    </row>
    <row r="41" spans="1:11" x14ac:dyDescent="0.25">
      <c r="A41" s="65" t="str">
        <f t="shared" si="0"/>
        <v>Totaal42705Den HaagWel verdacht</v>
      </c>
      <c r="B41" s="162" t="s">
        <v>8</v>
      </c>
      <c r="C41" s="163">
        <v>42705</v>
      </c>
      <c r="D41" s="162" t="s">
        <v>7</v>
      </c>
      <c r="E41" s="162" t="s">
        <v>45</v>
      </c>
      <c r="F41" s="201">
        <v>40</v>
      </c>
      <c r="G41" s="33"/>
      <c r="H41" s="2"/>
      <c r="I41" s="2"/>
      <c r="J41" s="2"/>
      <c r="K41" s="2"/>
    </row>
    <row r="42" spans="1:11" x14ac:dyDescent="0.25">
      <c r="A42" s="65" t="str">
        <f t="shared" si="0"/>
        <v>Totaal42705Den HaagGeen verdachte</v>
      </c>
      <c r="B42" s="162" t="s">
        <v>8</v>
      </c>
      <c r="C42" s="163">
        <v>42705</v>
      </c>
      <c r="D42" s="162" t="s">
        <v>7</v>
      </c>
      <c r="E42" s="162" t="s">
        <v>46</v>
      </c>
      <c r="F42" s="201">
        <v>1275</v>
      </c>
      <c r="G42" s="33"/>
      <c r="H42" s="2"/>
      <c r="I42" s="2"/>
      <c r="J42" s="2"/>
      <c r="K42" s="2"/>
    </row>
    <row r="43" spans="1:11" x14ac:dyDescent="0.25">
      <c r="A43" s="65" t="str">
        <f t="shared" si="0"/>
        <v>Totaal42705G4 (exclusief Den Haag)Totaal</v>
      </c>
      <c r="B43" s="162" t="s">
        <v>8</v>
      </c>
      <c r="C43" s="163">
        <v>42705</v>
      </c>
      <c r="D43" s="162" t="s">
        <v>15</v>
      </c>
      <c r="E43" s="162" t="s">
        <v>8</v>
      </c>
      <c r="F43" s="201">
        <v>4530</v>
      </c>
      <c r="G43" s="33"/>
      <c r="H43" s="2"/>
      <c r="I43" s="2"/>
      <c r="J43" s="2"/>
      <c r="K43" s="2"/>
    </row>
    <row r="44" spans="1:11" x14ac:dyDescent="0.25">
      <c r="A44" s="65" t="str">
        <f t="shared" si="0"/>
        <v>Totaal42705G4 (exclusief Den Haag)Wel verdacht</v>
      </c>
      <c r="B44" s="162" t="s">
        <v>8</v>
      </c>
      <c r="C44" s="163">
        <v>42705</v>
      </c>
      <c r="D44" s="162" t="s">
        <v>15</v>
      </c>
      <c r="E44" s="162" t="s">
        <v>45</v>
      </c>
      <c r="F44" s="201">
        <v>90</v>
      </c>
      <c r="G44" s="33"/>
      <c r="H44" s="2"/>
      <c r="I44" s="2"/>
      <c r="J44" s="2"/>
      <c r="K44" s="2"/>
    </row>
    <row r="45" spans="1:11" x14ac:dyDescent="0.25">
      <c r="A45" s="65" t="str">
        <f t="shared" si="0"/>
        <v>Totaal42705G4 (exclusief Den Haag)Geen verdachte</v>
      </c>
      <c r="B45" s="162" t="s">
        <v>8</v>
      </c>
      <c r="C45" s="163">
        <v>42705</v>
      </c>
      <c r="D45" s="162" t="s">
        <v>15</v>
      </c>
      <c r="E45" s="162" t="s">
        <v>46</v>
      </c>
      <c r="F45" s="202">
        <v>4440</v>
      </c>
      <c r="G45" s="34"/>
      <c r="H45" s="2"/>
      <c r="I45" s="2"/>
      <c r="J45" s="2"/>
      <c r="K45" s="2"/>
    </row>
    <row r="46" spans="1:11" x14ac:dyDescent="0.25">
      <c r="B46" s="162"/>
      <c r="C46" s="162"/>
      <c r="D46" s="162"/>
      <c r="E46" s="162"/>
      <c r="F46" s="162"/>
      <c r="G46" s="2"/>
      <c r="H46" s="2"/>
      <c r="I46" s="2"/>
      <c r="J46" s="2"/>
      <c r="K46" s="2"/>
    </row>
    <row r="47" spans="1:11" x14ac:dyDescent="0.25">
      <c r="B47" s="162"/>
      <c r="C47" s="162"/>
      <c r="D47" s="162"/>
      <c r="E47" s="162"/>
      <c r="F47" s="162"/>
      <c r="G47" s="2"/>
      <c r="H47" s="2"/>
      <c r="I47" s="2"/>
      <c r="J47" s="2"/>
      <c r="K47" s="2"/>
    </row>
    <row r="48" spans="1:11" x14ac:dyDescent="0.25">
      <c r="B48" s="162"/>
      <c r="C48" s="162"/>
      <c r="D48" s="162"/>
      <c r="E48" s="162"/>
      <c r="F48" s="162"/>
      <c r="G48" s="2"/>
      <c r="H48" s="2"/>
      <c r="I48" s="2"/>
      <c r="J48" s="2"/>
      <c r="K48" s="2"/>
    </row>
    <row r="49" spans="2:11" x14ac:dyDescent="0.25">
      <c r="B49" s="162"/>
      <c r="C49" s="162"/>
      <c r="D49" s="162"/>
      <c r="E49" s="162"/>
      <c r="F49" s="162"/>
      <c r="G49" s="2"/>
      <c r="H49" s="2"/>
      <c r="I49" s="2"/>
      <c r="J49" s="2"/>
      <c r="K49" s="2"/>
    </row>
    <row r="50" spans="2:11" x14ac:dyDescent="0.25">
      <c r="B50" s="162"/>
      <c r="C50" s="162"/>
      <c r="D50" s="162"/>
      <c r="E50" s="162"/>
      <c r="F50" s="162"/>
      <c r="G50" s="2"/>
      <c r="H50" s="2"/>
      <c r="I50" s="2"/>
      <c r="J50" s="2"/>
      <c r="K50" s="2"/>
    </row>
    <row r="51" spans="2:11" x14ac:dyDescent="0.25">
      <c r="B51" s="162"/>
      <c r="C51" s="162"/>
      <c r="D51" s="162"/>
      <c r="E51" s="162"/>
      <c r="F51" s="162"/>
      <c r="G51" s="2"/>
      <c r="H51" s="2"/>
      <c r="I51" s="2"/>
      <c r="J51" s="2"/>
      <c r="K51" s="2"/>
    </row>
    <row r="52" spans="2:11" x14ac:dyDescent="0.25">
      <c r="B52" s="162"/>
      <c r="C52" s="162"/>
      <c r="D52" s="162"/>
      <c r="E52" s="162"/>
      <c r="F52" s="162"/>
      <c r="G52" s="2"/>
      <c r="H52" s="2"/>
      <c r="I52" s="2"/>
      <c r="J52" s="2"/>
      <c r="K52" s="2"/>
    </row>
    <row r="53" spans="2:11" x14ac:dyDescent="0.25">
      <c r="B53" s="162"/>
      <c r="C53" s="162"/>
      <c r="D53" s="162"/>
      <c r="E53" s="162"/>
      <c r="F53" s="162"/>
      <c r="G53" s="2"/>
      <c r="H53" s="2"/>
      <c r="I53" s="2"/>
      <c r="J53" s="2"/>
      <c r="K53" s="2"/>
    </row>
    <row r="54" spans="2:11" x14ac:dyDescent="0.25">
      <c r="B54" s="162"/>
      <c r="C54" s="162"/>
      <c r="D54" s="162"/>
      <c r="E54" s="162"/>
      <c r="F54" s="162"/>
      <c r="G54" s="2"/>
      <c r="H54" s="2"/>
      <c r="I54" s="2"/>
      <c r="J54" s="2"/>
      <c r="K54" s="2"/>
    </row>
    <row r="55" spans="2:11" x14ac:dyDescent="0.25">
      <c r="B55" s="162"/>
      <c r="C55" s="162"/>
      <c r="D55" s="162"/>
      <c r="E55" s="162"/>
      <c r="F55" s="162"/>
      <c r="G55" s="2"/>
      <c r="H55" s="2"/>
      <c r="I55" s="2"/>
      <c r="J55" s="2"/>
      <c r="K55" s="2"/>
    </row>
    <row r="56" spans="2:11" x14ac:dyDescent="0.25">
      <c r="B56" s="162"/>
      <c r="C56" s="162"/>
      <c r="D56" s="162"/>
      <c r="E56" s="162"/>
      <c r="F56" s="162"/>
      <c r="G56" s="2"/>
      <c r="H56" s="2"/>
      <c r="I56" s="2"/>
      <c r="J56" s="2"/>
      <c r="K56" s="2"/>
    </row>
    <row r="57" spans="2:11" x14ac:dyDescent="0.25">
      <c r="B57" s="162"/>
      <c r="C57" s="162"/>
      <c r="D57" s="162"/>
      <c r="E57" s="162"/>
      <c r="F57" s="162"/>
      <c r="G57" s="2"/>
      <c r="H57" s="2"/>
      <c r="I57" s="2"/>
      <c r="J57" s="2"/>
      <c r="K57" s="2"/>
    </row>
    <row r="58" spans="2:11" x14ac:dyDescent="0.25">
      <c r="B58" s="162"/>
      <c r="C58" s="162"/>
      <c r="D58" s="162"/>
      <c r="E58" s="162"/>
      <c r="F58" s="162"/>
      <c r="G58" s="2"/>
      <c r="H58" s="2"/>
      <c r="I58" s="2"/>
      <c r="J58" s="2"/>
      <c r="K58" s="2"/>
    </row>
    <row r="59" spans="2:11" x14ac:dyDescent="0.25">
      <c r="B59" s="162"/>
      <c r="C59" s="162"/>
      <c r="D59" s="162"/>
      <c r="E59" s="162"/>
      <c r="F59" s="162"/>
      <c r="G59" s="2"/>
      <c r="H59" s="2"/>
      <c r="I59" s="2"/>
      <c r="J59" s="2"/>
      <c r="K59" s="2"/>
    </row>
    <row r="60" spans="2:11" x14ac:dyDescent="0.25">
      <c r="B60" s="162"/>
      <c r="C60" s="162"/>
      <c r="D60" s="162"/>
      <c r="E60" s="162"/>
      <c r="F60" s="162"/>
      <c r="G60" s="2"/>
      <c r="H60" s="2"/>
      <c r="I60" s="2"/>
      <c r="J60" s="2"/>
      <c r="K60" s="2"/>
    </row>
    <row r="61" spans="2:11" x14ac:dyDescent="0.25">
      <c r="B61" s="162"/>
      <c r="C61" s="162"/>
      <c r="D61" s="162"/>
      <c r="E61" s="162"/>
      <c r="F61" s="162"/>
      <c r="G61" s="2"/>
      <c r="H61" s="2"/>
      <c r="I61" s="2"/>
      <c r="J61" s="2"/>
      <c r="K61" s="2"/>
    </row>
    <row r="62" spans="2:11" x14ac:dyDescent="0.25">
      <c r="B62" s="162"/>
      <c r="C62" s="162"/>
      <c r="D62" s="162"/>
      <c r="E62" s="162"/>
      <c r="F62" s="162"/>
      <c r="G62" s="2"/>
      <c r="H62" s="2"/>
      <c r="I62" s="2"/>
      <c r="J62" s="2"/>
      <c r="K62" s="2"/>
    </row>
    <row r="63" spans="2:11" x14ac:dyDescent="0.25">
      <c r="B63" s="162"/>
      <c r="C63" s="162"/>
      <c r="D63" s="162"/>
      <c r="E63" s="162"/>
      <c r="F63" s="162"/>
      <c r="G63" s="2"/>
      <c r="H63" s="2"/>
      <c r="I63" s="2"/>
      <c r="J63" s="2"/>
      <c r="K63" s="2"/>
    </row>
    <row r="64" spans="2:11" x14ac:dyDescent="0.25">
      <c r="B64" s="162"/>
      <c r="C64" s="162"/>
      <c r="D64" s="162"/>
      <c r="E64" s="162"/>
      <c r="F64" s="162"/>
      <c r="G64" s="2"/>
      <c r="H64" s="2"/>
      <c r="I64" s="2"/>
      <c r="J64" s="2"/>
      <c r="K64" s="2"/>
    </row>
    <row r="65" spans="2:11" x14ac:dyDescent="0.25">
      <c r="B65" s="162"/>
      <c r="C65" s="162"/>
      <c r="D65" s="162"/>
      <c r="E65" s="162"/>
      <c r="F65" s="162"/>
      <c r="G65" s="2"/>
      <c r="H65" s="2"/>
      <c r="I65" s="2"/>
      <c r="J65" s="2"/>
      <c r="K65" s="2"/>
    </row>
    <row r="66" spans="2:11" x14ac:dyDescent="0.25">
      <c r="B66" s="162"/>
      <c r="C66" s="162"/>
      <c r="D66" s="162"/>
      <c r="E66" s="162"/>
      <c r="F66" s="162"/>
      <c r="G66" s="2"/>
      <c r="H66" s="2"/>
      <c r="I66" s="2"/>
      <c r="J66" s="2"/>
      <c r="K66" s="2"/>
    </row>
    <row r="67" spans="2:11" x14ac:dyDescent="0.25">
      <c r="B67" s="162"/>
      <c r="C67" s="162"/>
      <c r="D67" s="162"/>
      <c r="E67" s="162"/>
      <c r="F67" s="162"/>
      <c r="G67" s="2"/>
      <c r="H67" s="2"/>
      <c r="I67" s="2"/>
      <c r="J67" s="2"/>
      <c r="K67" s="2"/>
    </row>
    <row r="68" spans="2:11" x14ac:dyDescent="0.25">
      <c r="B68" s="162"/>
      <c r="C68" s="162"/>
      <c r="D68" s="162"/>
      <c r="E68" s="162"/>
      <c r="F68" s="162"/>
      <c r="G68" s="2"/>
      <c r="H68" s="2"/>
      <c r="I68" s="2"/>
      <c r="J68" s="2"/>
      <c r="K68" s="2"/>
    </row>
    <row r="69" spans="2:11" x14ac:dyDescent="0.25">
      <c r="B69" s="162"/>
      <c r="C69" s="162"/>
      <c r="D69" s="162"/>
      <c r="E69" s="162"/>
      <c r="F69" s="162"/>
      <c r="G69" s="2"/>
      <c r="H69" s="2"/>
      <c r="I69" s="2"/>
      <c r="J69" s="2"/>
      <c r="K69" s="2"/>
    </row>
    <row r="70" spans="2:11" x14ac:dyDescent="0.25">
      <c r="B70" s="162"/>
      <c r="C70" s="162"/>
      <c r="D70" s="162"/>
      <c r="E70" s="162"/>
      <c r="F70" s="162"/>
      <c r="G70" s="2"/>
      <c r="H70" s="2"/>
      <c r="I70" s="2"/>
      <c r="J70" s="2"/>
      <c r="K70" s="2"/>
    </row>
    <row r="71" spans="2:11" x14ac:dyDescent="0.25">
      <c r="B71" s="162"/>
      <c r="C71" s="162"/>
      <c r="D71" s="162"/>
      <c r="E71" s="162"/>
      <c r="F71" s="162"/>
      <c r="G71" s="2"/>
      <c r="H71" s="2"/>
      <c r="I71" s="2"/>
      <c r="J71" s="2"/>
      <c r="K71" s="2"/>
    </row>
    <row r="72" spans="2:11" x14ac:dyDescent="0.25">
      <c r="B72" s="162"/>
      <c r="C72" s="162"/>
      <c r="D72" s="162"/>
      <c r="E72" s="162"/>
      <c r="F72" s="162"/>
      <c r="G72" s="2"/>
      <c r="H72" s="2"/>
      <c r="I72" s="2"/>
      <c r="J72" s="2"/>
      <c r="K72" s="2"/>
    </row>
    <row r="73" spans="2:11" x14ac:dyDescent="0.25">
      <c r="B73" s="162"/>
      <c r="C73" s="162"/>
      <c r="D73" s="162"/>
      <c r="E73" s="162"/>
      <c r="F73" s="162"/>
      <c r="G73" s="2"/>
      <c r="H73" s="2"/>
      <c r="I73" s="2"/>
      <c r="J73" s="2"/>
      <c r="K73" s="2"/>
    </row>
    <row r="74" spans="2:11" x14ac:dyDescent="0.25">
      <c r="B74" s="162"/>
      <c r="C74" s="162"/>
      <c r="D74" s="162"/>
      <c r="E74" s="162"/>
      <c r="F74" s="162"/>
      <c r="G74" s="2"/>
      <c r="H74" s="2"/>
      <c r="I74" s="2"/>
      <c r="J74" s="2"/>
      <c r="K74" s="2"/>
    </row>
    <row r="75" spans="2:11" x14ac:dyDescent="0.25">
      <c r="B75" s="162"/>
      <c r="C75" s="162"/>
      <c r="D75" s="162"/>
      <c r="E75" s="162"/>
      <c r="F75" s="162"/>
      <c r="G75" s="2"/>
      <c r="H75" s="2"/>
      <c r="I75" s="2"/>
      <c r="J75" s="2"/>
      <c r="K75" s="2"/>
    </row>
    <row r="76" spans="2:11" x14ac:dyDescent="0.25">
      <c r="B76" s="162"/>
      <c r="C76" s="162"/>
      <c r="D76" s="162"/>
      <c r="E76" s="162"/>
      <c r="F76" s="162"/>
      <c r="G76" s="2"/>
      <c r="H76" s="2"/>
      <c r="I76" s="2"/>
      <c r="J76" s="2"/>
      <c r="K76" s="2"/>
    </row>
    <row r="77" spans="2:11" x14ac:dyDescent="0.25">
      <c r="B77" s="162"/>
      <c r="C77" s="162"/>
      <c r="D77" s="162"/>
      <c r="E77" s="162"/>
      <c r="F77" s="162"/>
      <c r="G77" s="2"/>
      <c r="H77" s="2"/>
      <c r="I77" s="2"/>
      <c r="J77" s="2"/>
      <c r="K77" s="2"/>
    </row>
    <row r="78" spans="2:11" x14ac:dyDescent="0.25">
      <c r="B78" s="162"/>
      <c r="C78" s="162"/>
      <c r="D78" s="162"/>
      <c r="E78" s="162"/>
      <c r="F78" s="162"/>
      <c r="G78" s="2"/>
      <c r="H78" s="2"/>
      <c r="I78" s="2"/>
      <c r="J78" s="2"/>
      <c r="K78" s="2"/>
    </row>
    <row r="79" spans="2:11" x14ac:dyDescent="0.25">
      <c r="B79" s="162"/>
      <c r="C79" s="162"/>
      <c r="D79" s="162"/>
      <c r="E79" s="162"/>
      <c r="F79" s="162"/>
      <c r="G79" s="2"/>
      <c r="H79" s="2"/>
      <c r="I79" s="2"/>
      <c r="J79" s="2"/>
      <c r="K79" s="2"/>
    </row>
    <row r="80" spans="2:11" x14ac:dyDescent="0.25">
      <c r="B80" s="162"/>
      <c r="C80" s="162"/>
      <c r="D80" s="162"/>
      <c r="E80" s="162"/>
      <c r="F80" s="162"/>
      <c r="G80" s="2"/>
      <c r="H80" s="2"/>
      <c r="I80" s="2"/>
      <c r="J80" s="2"/>
      <c r="K80" s="2"/>
    </row>
    <row r="81" spans="2:11" x14ac:dyDescent="0.25">
      <c r="B81" s="162"/>
      <c r="C81" s="162"/>
      <c r="D81" s="162"/>
      <c r="E81" s="162"/>
      <c r="F81" s="162"/>
      <c r="G81" s="2"/>
      <c r="H81" s="2"/>
      <c r="I81" s="2"/>
      <c r="J81" s="2"/>
      <c r="K81" s="2"/>
    </row>
    <row r="82" spans="2:11" x14ac:dyDescent="0.25">
      <c r="B82" s="162"/>
      <c r="C82" s="162"/>
      <c r="D82" s="162"/>
      <c r="E82" s="162"/>
      <c r="F82" s="162"/>
      <c r="G82" s="2"/>
      <c r="H82" s="2"/>
      <c r="I82" s="2"/>
      <c r="J82" s="2"/>
      <c r="K82" s="2"/>
    </row>
    <row r="83" spans="2:11" x14ac:dyDescent="0.25">
      <c r="B83" s="162"/>
      <c r="C83" s="162"/>
      <c r="D83" s="162"/>
      <c r="E83" s="162"/>
      <c r="F83" s="162"/>
      <c r="G83" s="2"/>
      <c r="H83" s="2"/>
      <c r="I83" s="2"/>
      <c r="J83" s="2"/>
      <c r="K83" s="2"/>
    </row>
    <row r="84" spans="2:11" x14ac:dyDescent="0.25">
      <c r="B84" s="162"/>
      <c r="C84" s="162"/>
      <c r="D84" s="162"/>
      <c r="E84" s="162"/>
      <c r="F84" s="162"/>
      <c r="G84" s="2"/>
      <c r="H84" s="2"/>
      <c r="I84" s="2"/>
      <c r="J84" s="2"/>
      <c r="K84" s="2"/>
    </row>
    <row r="85" spans="2:11" x14ac:dyDescent="0.25">
      <c r="B85" s="162"/>
      <c r="C85" s="162"/>
      <c r="D85" s="162"/>
      <c r="E85" s="162"/>
      <c r="F85" s="162"/>
      <c r="G85" s="2"/>
      <c r="H85" s="2"/>
      <c r="I85" s="2"/>
      <c r="J85" s="2"/>
      <c r="K85" s="2"/>
    </row>
    <row r="86" spans="2:11" x14ac:dyDescent="0.25">
      <c r="B86" s="162"/>
      <c r="C86" s="162"/>
      <c r="D86" s="162"/>
      <c r="E86" s="162"/>
      <c r="F86" s="162"/>
      <c r="G86" s="2"/>
      <c r="H86" s="2"/>
      <c r="I86" s="2"/>
      <c r="J86" s="2"/>
      <c r="K86" s="2"/>
    </row>
    <row r="87" spans="2:11" x14ac:dyDescent="0.25">
      <c r="B87" s="162"/>
      <c r="C87" s="162"/>
      <c r="D87" s="162"/>
      <c r="E87" s="162"/>
      <c r="F87" s="162"/>
      <c r="G87" s="2"/>
      <c r="H87" s="2"/>
      <c r="I87" s="2"/>
      <c r="J87" s="2"/>
      <c r="K87" s="2"/>
    </row>
    <row r="88" spans="2:11" x14ac:dyDescent="0.25">
      <c r="B88" s="162"/>
      <c r="C88" s="162"/>
      <c r="D88" s="162"/>
      <c r="E88" s="162"/>
      <c r="F88" s="162"/>
      <c r="G88" s="2"/>
      <c r="H88" s="2"/>
      <c r="I88" s="2"/>
      <c r="J88" s="2"/>
      <c r="K88" s="2"/>
    </row>
    <row r="89" spans="2:11" x14ac:dyDescent="0.25">
      <c r="B89" s="162"/>
      <c r="C89" s="162"/>
      <c r="D89" s="162"/>
      <c r="E89" s="162"/>
      <c r="F89" s="162"/>
      <c r="G89" s="2"/>
      <c r="H89" s="2"/>
      <c r="I89" s="2"/>
      <c r="J89" s="2"/>
      <c r="K89" s="2"/>
    </row>
    <row r="90" spans="2:11" x14ac:dyDescent="0.25">
      <c r="B90" s="162"/>
      <c r="C90" s="162"/>
      <c r="D90" s="162"/>
      <c r="E90" s="162"/>
      <c r="F90" s="162"/>
      <c r="G90" s="2"/>
      <c r="H90" s="2"/>
      <c r="I90" s="2"/>
      <c r="J90" s="2"/>
      <c r="K90" s="2"/>
    </row>
    <row r="91" spans="2:11" x14ac:dyDescent="0.25">
      <c r="B91" s="162"/>
      <c r="C91" s="162"/>
      <c r="D91" s="162"/>
      <c r="E91" s="162"/>
      <c r="F91" s="162"/>
      <c r="G91" s="2"/>
      <c r="H91" s="2"/>
      <c r="I91" s="2"/>
      <c r="J91" s="2"/>
      <c r="K91" s="2"/>
    </row>
    <row r="92" spans="2:11" x14ac:dyDescent="0.25">
      <c r="B92" s="162"/>
      <c r="C92" s="162"/>
      <c r="D92" s="162"/>
      <c r="E92" s="162"/>
      <c r="F92" s="162"/>
      <c r="G92" s="2"/>
      <c r="H92" s="2"/>
      <c r="I92" s="2"/>
      <c r="J92" s="2"/>
      <c r="K92" s="2"/>
    </row>
    <row r="93" spans="2:11" x14ac:dyDescent="0.25">
      <c r="B93" s="162"/>
      <c r="C93" s="162"/>
      <c r="D93" s="162"/>
      <c r="E93" s="162"/>
      <c r="F93" s="162"/>
      <c r="G93" s="2"/>
      <c r="H93" s="2"/>
      <c r="I93" s="2"/>
      <c r="J93" s="2"/>
      <c r="K93" s="2"/>
    </row>
    <row r="94" spans="2:11" x14ac:dyDescent="0.25">
      <c r="B94" s="162"/>
      <c r="C94" s="162"/>
      <c r="D94" s="162"/>
      <c r="E94" s="162"/>
      <c r="F94" s="162"/>
      <c r="G94" s="2"/>
      <c r="H94" s="2"/>
      <c r="I94" s="2"/>
      <c r="J94" s="2"/>
      <c r="K94" s="2"/>
    </row>
    <row r="95" spans="2:11" x14ac:dyDescent="0.25">
      <c r="B95" s="162"/>
      <c r="C95" s="162"/>
      <c r="D95" s="162"/>
      <c r="E95" s="162"/>
      <c r="F95" s="162"/>
      <c r="G95" s="2"/>
      <c r="H95" s="2"/>
      <c r="I95" s="2"/>
      <c r="J95" s="2"/>
      <c r="K95" s="2"/>
    </row>
    <row r="96" spans="2:11" x14ac:dyDescent="0.25">
      <c r="B96" s="162"/>
      <c r="C96" s="162"/>
      <c r="D96" s="162"/>
      <c r="E96" s="162"/>
      <c r="F96" s="162"/>
      <c r="G96" s="2"/>
      <c r="H96" s="2"/>
      <c r="I96" s="2"/>
      <c r="J96" s="2"/>
      <c r="K96" s="2"/>
    </row>
    <row r="97" spans="2:11" x14ac:dyDescent="0.25">
      <c r="B97" s="162"/>
      <c r="C97" s="162"/>
      <c r="D97" s="162"/>
      <c r="E97" s="162"/>
      <c r="F97" s="162"/>
      <c r="G97" s="2"/>
      <c r="H97" s="2"/>
      <c r="I97" s="2"/>
      <c r="J97" s="2"/>
      <c r="K97" s="2"/>
    </row>
    <row r="98" spans="2:11" x14ac:dyDescent="0.25">
      <c r="B98" s="162"/>
      <c r="C98" s="162"/>
      <c r="D98" s="162"/>
      <c r="E98" s="162"/>
      <c r="F98" s="162"/>
      <c r="G98" s="2"/>
      <c r="H98" s="2"/>
      <c r="I98" s="2"/>
      <c r="J98" s="2"/>
      <c r="K98" s="2"/>
    </row>
    <row r="100" spans="2:11" x14ac:dyDescent="0.25">
      <c r="B100" s="167"/>
      <c r="C100" s="167"/>
      <c r="D100" s="167"/>
    </row>
    <row r="101" spans="2:11" x14ac:dyDescent="0.25">
      <c r="B101" s="169"/>
      <c r="C101" s="169"/>
      <c r="D101" s="169"/>
    </row>
    <row r="102" spans="2:11" x14ac:dyDescent="0.25">
      <c r="B102" s="167"/>
      <c r="C102" s="167"/>
      <c r="D102" s="167"/>
    </row>
    <row r="103" spans="2:11" x14ac:dyDescent="0.25">
      <c r="B103" s="167"/>
      <c r="C103" s="167"/>
      <c r="D103" s="167"/>
    </row>
  </sheetData>
  <autoFilter ref="B3:F45"/>
  <mergeCells count="2">
    <mergeCell ref="B2:F2"/>
    <mergeCell ref="H2:I2"/>
  </mergeCells>
  <hyperlinks>
    <hyperlink ref="H2" location="'8. Verdachten'!A1" display="Naar factsheet"/>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dimension ref="A1:L115"/>
  <sheetViews>
    <sheetView workbookViewId="0"/>
  </sheetViews>
  <sheetFormatPr defaultColWidth="9.140625" defaultRowHeight="12.75" x14ac:dyDescent="0.2"/>
  <cols>
    <col min="1" max="1" width="11" style="188" bestFit="1" customWidth="1"/>
    <col min="2" max="2" width="14.28515625" style="188" bestFit="1" customWidth="1"/>
    <col min="3" max="3" width="15.140625" style="188" bestFit="1" customWidth="1"/>
    <col min="4" max="4" width="9.140625" style="188" bestFit="1" customWidth="1"/>
    <col min="5" max="5" width="13.7109375" style="8" customWidth="1"/>
    <col min="6" max="6" width="17.7109375" style="8" customWidth="1"/>
    <col min="7" max="7" width="9.42578125" style="8" customWidth="1"/>
    <col min="8" max="8" width="13.85546875" style="8" customWidth="1"/>
    <col min="9" max="13" width="11.85546875" style="8" customWidth="1"/>
    <col min="14" max="16384" width="9.140625" style="8"/>
  </cols>
  <sheetData>
    <row r="1" spans="1:12" x14ac:dyDescent="0.2">
      <c r="A1" s="187" t="s">
        <v>165</v>
      </c>
      <c r="B1" s="187"/>
      <c r="C1" s="187"/>
      <c r="D1" s="187"/>
    </row>
    <row r="2" spans="1:12" ht="27.75" customHeight="1" x14ac:dyDescent="0.2">
      <c r="A2" s="224" t="s">
        <v>63</v>
      </c>
      <c r="B2" s="224"/>
      <c r="C2" s="224"/>
      <c r="D2" s="224"/>
      <c r="E2" s="11"/>
      <c r="F2" s="11"/>
      <c r="G2" s="11"/>
      <c r="H2" s="12"/>
    </row>
    <row r="3" spans="1:12" ht="15" customHeight="1" x14ac:dyDescent="0.2">
      <c r="A3" s="42" t="s">
        <v>2</v>
      </c>
      <c r="B3" s="42" t="s">
        <v>3</v>
      </c>
      <c r="C3" s="42" t="s">
        <v>48</v>
      </c>
      <c r="D3" s="42" t="s">
        <v>5</v>
      </c>
      <c r="E3" s="9"/>
      <c r="G3" s="9"/>
      <c r="H3" s="6"/>
      <c r="I3" s="6"/>
      <c r="J3" s="6"/>
      <c r="K3" s="6"/>
      <c r="L3" s="6"/>
    </row>
    <row r="4" spans="1:12" x14ac:dyDescent="0.2">
      <c r="A4" s="203" t="s">
        <v>6</v>
      </c>
      <c r="B4" s="204">
        <v>41974</v>
      </c>
      <c r="C4" s="205" t="s">
        <v>8</v>
      </c>
      <c r="D4" s="206">
        <v>135</v>
      </c>
      <c r="E4" s="28"/>
      <c r="G4" s="9"/>
      <c r="H4" s="6"/>
      <c r="I4" s="6"/>
      <c r="J4" s="6"/>
      <c r="K4" s="6"/>
      <c r="L4" s="6"/>
    </row>
    <row r="5" spans="1:12" x14ac:dyDescent="0.2">
      <c r="A5" s="203" t="s">
        <v>6</v>
      </c>
      <c r="B5" s="204">
        <v>41974</v>
      </c>
      <c r="C5" s="190" t="s">
        <v>49</v>
      </c>
      <c r="D5" s="207">
        <v>0</v>
      </c>
      <c r="E5" s="29"/>
      <c r="G5" s="9"/>
      <c r="H5" s="6"/>
      <c r="I5" s="6"/>
      <c r="J5" s="6"/>
      <c r="K5" s="6"/>
      <c r="L5" s="6"/>
    </row>
    <row r="6" spans="1:12" x14ac:dyDescent="0.2">
      <c r="A6" s="203" t="s">
        <v>6</v>
      </c>
      <c r="B6" s="204">
        <v>41974</v>
      </c>
      <c r="C6" s="190" t="s">
        <v>7</v>
      </c>
      <c r="D6" s="207">
        <v>135</v>
      </c>
      <c r="E6" s="29"/>
      <c r="G6" s="9"/>
      <c r="H6" s="6"/>
      <c r="I6" s="6"/>
      <c r="J6" s="6"/>
      <c r="K6" s="6"/>
      <c r="L6" s="6"/>
    </row>
    <row r="7" spans="1:12" x14ac:dyDescent="0.2">
      <c r="A7" s="203" t="s">
        <v>6</v>
      </c>
      <c r="B7" s="204">
        <v>42339</v>
      </c>
      <c r="C7" s="205" t="s">
        <v>8</v>
      </c>
      <c r="D7" s="207">
        <v>135</v>
      </c>
      <c r="E7" s="29"/>
      <c r="G7" s="9"/>
      <c r="H7" s="6"/>
      <c r="I7" s="6"/>
      <c r="J7" s="6"/>
      <c r="K7" s="6"/>
      <c r="L7" s="6"/>
    </row>
    <row r="8" spans="1:12" x14ac:dyDescent="0.2">
      <c r="A8" s="203" t="s">
        <v>6</v>
      </c>
      <c r="B8" s="204">
        <v>42339</v>
      </c>
      <c r="C8" s="190" t="s">
        <v>49</v>
      </c>
      <c r="D8" s="207">
        <v>5</v>
      </c>
      <c r="E8" s="29"/>
      <c r="G8" s="9"/>
      <c r="H8" s="6"/>
      <c r="I8" s="6"/>
      <c r="J8" s="6"/>
      <c r="K8" s="6"/>
      <c r="L8" s="6"/>
    </row>
    <row r="9" spans="1:12" x14ac:dyDescent="0.2">
      <c r="A9" s="203" t="s">
        <v>6</v>
      </c>
      <c r="B9" s="204">
        <v>42339</v>
      </c>
      <c r="C9" s="190" t="s">
        <v>7</v>
      </c>
      <c r="D9" s="207">
        <v>130</v>
      </c>
      <c r="E9" s="29"/>
      <c r="G9" s="9"/>
      <c r="H9" s="6"/>
      <c r="I9" s="6"/>
      <c r="J9" s="6"/>
      <c r="K9" s="6"/>
      <c r="L9" s="6"/>
    </row>
    <row r="10" spans="1:12" x14ac:dyDescent="0.2">
      <c r="A10" s="188" t="s">
        <v>6</v>
      </c>
      <c r="B10" s="204">
        <v>42705</v>
      </c>
      <c r="C10" s="205" t="s">
        <v>8</v>
      </c>
      <c r="D10" s="207">
        <v>135</v>
      </c>
      <c r="E10" s="29"/>
      <c r="G10" s="9"/>
      <c r="H10" s="6"/>
      <c r="I10" s="6"/>
      <c r="J10" s="6"/>
      <c r="K10" s="6"/>
      <c r="L10" s="6"/>
    </row>
    <row r="11" spans="1:12" x14ac:dyDescent="0.2">
      <c r="A11" s="188" t="s">
        <v>6</v>
      </c>
      <c r="B11" s="204">
        <v>42705</v>
      </c>
      <c r="C11" s="190" t="s">
        <v>49</v>
      </c>
      <c r="D11" s="207">
        <v>5</v>
      </c>
      <c r="E11" s="29"/>
      <c r="G11" s="9"/>
      <c r="H11" s="6"/>
      <c r="I11" s="6"/>
      <c r="J11" s="6"/>
      <c r="K11" s="6"/>
      <c r="L11" s="6"/>
    </row>
    <row r="12" spans="1:12" x14ac:dyDescent="0.2">
      <c r="A12" s="188" t="s">
        <v>6</v>
      </c>
      <c r="B12" s="204">
        <v>42705</v>
      </c>
      <c r="C12" s="190" t="s">
        <v>7</v>
      </c>
      <c r="D12" s="207">
        <v>125</v>
      </c>
      <c r="E12" s="29"/>
      <c r="G12" s="9"/>
      <c r="H12" s="6"/>
      <c r="I12" s="6"/>
      <c r="J12" s="6"/>
      <c r="K12" s="6"/>
      <c r="L12" s="6"/>
    </row>
    <row r="13" spans="1:12" x14ac:dyDescent="0.2">
      <c r="A13" s="188" t="s">
        <v>16</v>
      </c>
      <c r="B13" s="208">
        <v>42339</v>
      </c>
      <c r="C13" s="205" t="s">
        <v>8</v>
      </c>
      <c r="D13" s="207">
        <v>675</v>
      </c>
      <c r="E13" s="29"/>
      <c r="G13" s="9"/>
      <c r="H13" s="6"/>
      <c r="I13" s="6"/>
      <c r="J13" s="6"/>
      <c r="K13" s="6"/>
      <c r="L13" s="6"/>
    </row>
    <row r="14" spans="1:12" x14ac:dyDescent="0.2">
      <c r="A14" s="188" t="s">
        <v>16</v>
      </c>
      <c r="B14" s="208">
        <v>42339</v>
      </c>
      <c r="C14" s="190" t="s">
        <v>49</v>
      </c>
      <c r="D14" s="207">
        <v>0</v>
      </c>
      <c r="E14" s="29"/>
      <c r="G14" s="9"/>
      <c r="H14" s="6"/>
      <c r="I14" s="6"/>
      <c r="J14" s="6"/>
      <c r="K14" s="6"/>
      <c r="L14" s="6"/>
    </row>
    <row r="15" spans="1:12" x14ac:dyDescent="0.2">
      <c r="A15" s="188" t="s">
        <v>16</v>
      </c>
      <c r="B15" s="208">
        <v>42339</v>
      </c>
      <c r="C15" s="190" t="s">
        <v>7</v>
      </c>
      <c r="D15" s="207">
        <v>675</v>
      </c>
      <c r="E15" s="29"/>
      <c r="G15" s="9"/>
      <c r="H15" s="6"/>
      <c r="I15" s="6"/>
      <c r="J15" s="6"/>
      <c r="K15" s="6"/>
      <c r="L15" s="6"/>
    </row>
    <row r="16" spans="1:12" x14ac:dyDescent="0.2">
      <c r="A16" s="188" t="s">
        <v>16</v>
      </c>
      <c r="B16" s="204">
        <v>42705</v>
      </c>
      <c r="C16" s="205" t="s">
        <v>8</v>
      </c>
      <c r="D16" s="207">
        <v>675</v>
      </c>
      <c r="E16" s="29"/>
      <c r="G16" s="6"/>
      <c r="H16" s="6"/>
      <c r="I16" s="6"/>
      <c r="J16" s="6"/>
      <c r="K16" s="6"/>
      <c r="L16" s="6"/>
    </row>
    <row r="17" spans="1:12" x14ac:dyDescent="0.2">
      <c r="A17" s="188" t="s">
        <v>16</v>
      </c>
      <c r="B17" s="204">
        <v>42705</v>
      </c>
      <c r="C17" s="190" t="s">
        <v>49</v>
      </c>
      <c r="D17" s="207">
        <v>15</v>
      </c>
      <c r="E17" s="29"/>
      <c r="F17" s="6"/>
      <c r="G17" s="6"/>
      <c r="H17" s="6"/>
      <c r="I17" s="6"/>
      <c r="J17" s="6"/>
      <c r="K17" s="6"/>
      <c r="L17" s="6"/>
    </row>
    <row r="18" spans="1:12" x14ac:dyDescent="0.2">
      <c r="A18" s="188" t="s">
        <v>16</v>
      </c>
      <c r="B18" s="204">
        <v>42705</v>
      </c>
      <c r="C18" s="190" t="s">
        <v>7</v>
      </c>
      <c r="D18" s="207">
        <v>660</v>
      </c>
      <c r="E18" s="29"/>
      <c r="F18" s="6"/>
      <c r="G18" s="6"/>
      <c r="H18" s="6"/>
      <c r="I18" s="6"/>
      <c r="J18" s="6"/>
      <c r="K18" s="6"/>
      <c r="L18" s="6"/>
    </row>
    <row r="19" spans="1:12" x14ac:dyDescent="0.2">
      <c r="A19" s="188" t="s">
        <v>17</v>
      </c>
      <c r="B19" s="204">
        <v>42705</v>
      </c>
      <c r="C19" s="205" t="s">
        <v>8</v>
      </c>
      <c r="D19" s="207">
        <v>1040</v>
      </c>
      <c r="E19" s="29"/>
      <c r="F19" s="6"/>
      <c r="G19" s="6"/>
      <c r="H19" s="6"/>
      <c r="I19" s="6"/>
      <c r="J19" s="6"/>
      <c r="K19" s="6"/>
      <c r="L19" s="6"/>
    </row>
    <row r="20" spans="1:12" x14ac:dyDescent="0.2">
      <c r="A20" s="188" t="s">
        <v>17</v>
      </c>
      <c r="B20" s="204">
        <v>42705</v>
      </c>
      <c r="C20" s="190" t="s">
        <v>49</v>
      </c>
      <c r="D20" s="207">
        <v>15</v>
      </c>
      <c r="E20" s="29"/>
      <c r="F20" s="6"/>
      <c r="G20" s="6"/>
      <c r="H20" s="6"/>
      <c r="I20" s="6"/>
      <c r="J20" s="6"/>
      <c r="K20" s="6"/>
      <c r="L20" s="6"/>
    </row>
    <row r="21" spans="1:12" x14ac:dyDescent="0.2">
      <c r="A21" s="188" t="s">
        <v>17</v>
      </c>
      <c r="B21" s="204">
        <v>42705</v>
      </c>
      <c r="C21" s="190" t="s">
        <v>7</v>
      </c>
      <c r="D21" s="209">
        <v>1025</v>
      </c>
      <c r="E21" s="30"/>
      <c r="F21" s="6"/>
      <c r="G21" s="6"/>
      <c r="H21" s="6"/>
      <c r="I21" s="6"/>
      <c r="J21" s="6"/>
      <c r="K21" s="6"/>
      <c r="L21" s="6"/>
    </row>
    <row r="22" spans="1:12" ht="15" customHeight="1" x14ac:dyDescent="0.2">
      <c r="B22" s="190"/>
      <c r="C22" s="190"/>
      <c r="D22" s="190"/>
      <c r="E22" s="6"/>
      <c r="F22" s="6"/>
      <c r="G22" s="6"/>
      <c r="H22" s="6"/>
      <c r="I22" s="6"/>
      <c r="J22" s="6"/>
      <c r="K22" s="6"/>
      <c r="L22" s="6"/>
    </row>
    <row r="23" spans="1:12" ht="15" customHeight="1" x14ac:dyDescent="0.2">
      <c r="B23" s="190"/>
      <c r="C23" s="190"/>
      <c r="D23" s="190"/>
      <c r="E23" s="6"/>
      <c r="F23" s="6"/>
      <c r="G23" s="6"/>
      <c r="H23" s="6"/>
      <c r="I23" s="6"/>
      <c r="J23" s="6"/>
      <c r="K23" s="6"/>
      <c r="L23" s="6"/>
    </row>
    <row r="24" spans="1:12" ht="15" customHeight="1" x14ac:dyDescent="0.2">
      <c r="A24" s="190"/>
      <c r="B24" s="190"/>
      <c r="C24" s="190"/>
      <c r="D24" s="190"/>
      <c r="E24" s="6"/>
      <c r="F24" s="6"/>
      <c r="G24" s="6"/>
      <c r="H24" s="6"/>
      <c r="I24" s="6"/>
      <c r="J24" s="6"/>
      <c r="K24" s="6"/>
      <c r="L24" s="6"/>
    </row>
    <row r="25" spans="1:12" ht="15" customHeight="1" x14ac:dyDescent="0.2">
      <c r="A25" s="190"/>
      <c r="B25" s="190"/>
      <c r="C25" s="190"/>
      <c r="D25" s="190"/>
      <c r="E25" s="6"/>
      <c r="F25" s="6"/>
      <c r="G25" s="6"/>
      <c r="H25" s="6"/>
      <c r="I25" s="6"/>
      <c r="J25" s="6"/>
      <c r="K25" s="6"/>
      <c r="L25" s="6"/>
    </row>
    <row r="26" spans="1:12" ht="15" customHeight="1" x14ac:dyDescent="0.2">
      <c r="A26" s="190"/>
      <c r="B26" s="190"/>
      <c r="C26" s="190"/>
      <c r="D26" s="190"/>
      <c r="E26" s="6"/>
      <c r="F26" s="6"/>
      <c r="G26" s="6"/>
      <c r="H26" s="6"/>
      <c r="I26" s="6"/>
      <c r="J26" s="6"/>
      <c r="K26" s="6"/>
      <c r="L26" s="6"/>
    </row>
    <row r="27" spans="1:12" ht="15" customHeight="1" x14ac:dyDescent="0.2">
      <c r="A27" s="190"/>
      <c r="B27" s="190"/>
      <c r="C27" s="190"/>
      <c r="D27" s="190"/>
      <c r="E27" s="6"/>
      <c r="F27" s="6"/>
      <c r="G27" s="6"/>
      <c r="H27" s="6"/>
      <c r="I27" s="6"/>
      <c r="J27" s="6"/>
      <c r="K27" s="6"/>
      <c r="L27" s="6"/>
    </row>
    <row r="28" spans="1:12" ht="15" customHeight="1" x14ac:dyDescent="0.2">
      <c r="A28" s="190"/>
      <c r="B28" s="190"/>
      <c r="C28" s="190"/>
      <c r="D28" s="190"/>
      <c r="E28" s="6"/>
      <c r="F28" s="6"/>
      <c r="G28" s="6"/>
      <c r="H28" s="6"/>
      <c r="I28" s="6"/>
      <c r="J28" s="6"/>
      <c r="K28" s="6"/>
      <c r="L28" s="6"/>
    </row>
    <row r="29" spans="1:12" ht="15" customHeight="1" x14ac:dyDescent="0.2">
      <c r="A29" s="190"/>
      <c r="B29" s="190"/>
      <c r="C29" s="190"/>
      <c r="D29" s="190"/>
      <c r="E29" s="6"/>
      <c r="F29" s="6"/>
      <c r="G29" s="6"/>
      <c r="H29" s="6"/>
      <c r="I29" s="6"/>
      <c r="J29" s="6"/>
      <c r="K29" s="6"/>
      <c r="L29" s="6"/>
    </row>
    <row r="30" spans="1:12" ht="15" customHeight="1" x14ac:dyDescent="0.2">
      <c r="A30" s="190"/>
      <c r="B30" s="190"/>
      <c r="C30" s="190"/>
      <c r="D30" s="190"/>
      <c r="E30" s="6"/>
      <c r="F30" s="6"/>
      <c r="G30" s="6"/>
      <c r="H30" s="6"/>
      <c r="I30" s="6"/>
      <c r="J30" s="6"/>
      <c r="K30" s="6"/>
      <c r="L30" s="6"/>
    </row>
    <row r="31" spans="1:12" ht="15" customHeight="1" x14ac:dyDescent="0.2">
      <c r="A31" s="190"/>
      <c r="B31" s="190"/>
      <c r="C31" s="190"/>
      <c r="D31" s="190"/>
      <c r="E31" s="6"/>
      <c r="F31" s="6"/>
      <c r="G31" s="6"/>
      <c r="H31" s="6"/>
      <c r="I31" s="6"/>
      <c r="J31" s="6"/>
      <c r="K31" s="6"/>
      <c r="L31" s="6"/>
    </row>
    <row r="32" spans="1:12" ht="15" customHeight="1" x14ac:dyDescent="0.2">
      <c r="A32" s="190"/>
      <c r="B32" s="190"/>
      <c r="C32" s="190"/>
      <c r="D32" s="190"/>
      <c r="E32" s="6"/>
      <c r="F32" s="6"/>
      <c r="G32" s="6"/>
      <c r="H32" s="6"/>
      <c r="I32" s="6"/>
      <c r="J32" s="6"/>
      <c r="K32" s="6"/>
      <c r="L32" s="6"/>
    </row>
    <row r="33" spans="1:12" ht="15" customHeight="1" x14ac:dyDescent="0.2">
      <c r="A33" s="190"/>
      <c r="B33" s="190"/>
      <c r="C33" s="190"/>
      <c r="D33" s="190"/>
      <c r="E33" s="6"/>
      <c r="F33" s="6"/>
      <c r="G33" s="6"/>
      <c r="H33" s="6"/>
      <c r="I33" s="6"/>
      <c r="J33" s="6"/>
      <c r="K33" s="6"/>
      <c r="L33" s="6"/>
    </row>
    <row r="34" spans="1:12" ht="15" customHeight="1" x14ac:dyDescent="0.2">
      <c r="A34" s="190"/>
      <c r="B34" s="190"/>
      <c r="C34" s="190"/>
      <c r="D34" s="190"/>
      <c r="E34" s="6"/>
      <c r="F34" s="6"/>
      <c r="G34" s="6"/>
      <c r="H34" s="6"/>
      <c r="I34" s="6"/>
      <c r="J34" s="6"/>
      <c r="K34" s="6"/>
      <c r="L34" s="6"/>
    </row>
    <row r="35" spans="1:12" ht="15" customHeight="1" x14ac:dyDescent="0.2">
      <c r="A35" s="190"/>
      <c r="B35" s="190"/>
      <c r="C35" s="190"/>
      <c r="D35" s="190"/>
      <c r="E35" s="6"/>
      <c r="F35" s="6"/>
      <c r="G35" s="6"/>
      <c r="H35" s="6"/>
      <c r="I35" s="6"/>
      <c r="J35" s="6"/>
      <c r="K35" s="6"/>
      <c r="L35" s="6"/>
    </row>
    <row r="36" spans="1:12" ht="15" customHeight="1" x14ac:dyDescent="0.2">
      <c r="A36" s="190"/>
      <c r="B36" s="190"/>
      <c r="C36" s="190"/>
      <c r="D36" s="190"/>
      <c r="E36" s="6"/>
      <c r="F36" s="6"/>
      <c r="G36" s="6"/>
      <c r="H36" s="6"/>
      <c r="I36" s="6"/>
      <c r="J36" s="6"/>
      <c r="K36" s="6"/>
      <c r="L36" s="6"/>
    </row>
    <row r="37" spans="1:12" ht="15" customHeight="1" x14ac:dyDescent="0.2">
      <c r="A37" s="190"/>
      <c r="B37" s="190"/>
      <c r="C37" s="190"/>
      <c r="D37" s="190"/>
      <c r="E37" s="6"/>
      <c r="F37" s="6"/>
      <c r="G37" s="6"/>
      <c r="H37" s="6"/>
      <c r="I37" s="6"/>
      <c r="J37" s="6"/>
      <c r="K37" s="6"/>
      <c r="L37" s="6"/>
    </row>
    <row r="38" spans="1:12" ht="15" customHeight="1" x14ac:dyDescent="0.2">
      <c r="A38" s="190"/>
      <c r="B38" s="190"/>
      <c r="C38" s="190"/>
      <c r="D38" s="190"/>
      <c r="E38" s="6"/>
      <c r="F38" s="6"/>
      <c r="G38" s="6"/>
      <c r="H38" s="6"/>
      <c r="I38" s="6"/>
      <c r="J38" s="6"/>
      <c r="K38" s="6"/>
      <c r="L38" s="6"/>
    </row>
    <row r="39" spans="1:12" ht="15" customHeight="1" x14ac:dyDescent="0.2">
      <c r="A39" s="190"/>
      <c r="B39" s="190"/>
      <c r="C39" s="190"/>
      <c r="D39" s="190"/>
      <c r="E39" s="6"/>
      <c r="F39" s="6"/>
      <c r="G39" s="6"/>
      <c r="H39" s="6"/>
      <c r="I39" s="6"/>
      <c r="J39" s="6"/>
      <c r="K39" s="6"/>
      <c r="L39" s="6"/>
    </row>
    <row r="40" spans="1:12" ht="15" customHeight="1" x14ac:dyDescent="0.2">
      <c r="A40" s="190"/>
      <c r="B40" s="190"/>
      <c r="C40" s="190"/>
      <c r="D40" s="190"/>
      <c r="E40" s="6"/>
      <c r="F40" s="6"/>
      <c r="G40" s="6"/>
      <c r="H40" s="6"/>
      <c r="I40" s="6"/>
      <c r="J40" s="6"/>
      <c r="K40" s="6"/>
      <c r="L40" s="6"/>
    </row>
    <row r="41" spans="1:12" ht="15" customHeight="1" x14ac:dyDescent="0.2">
      <c r="A41" s="190"/>
      <c r="B41" s="190"/>
      <c r="C41" s="190"/>
      <c r="D41" s="190"/>
      <c r="E41" s="6"/>
      <c r="F41" s="6"/>
      <c r="G41" s="6"/>
      <c r="H41" s="6"/>
      <c r="I41" s="6"/>
      <c r="J41" s="6"/>
      <c r="K41" s="6"/>
      <c r="L41" s="6"/>
    </row>
    <row r="42" spans="1:12" ht="15" customHeight="1" x14ac:dyDescent="0.2">
      <c r="A42" s="190"/>
      <c r="B42" s="190"/>
      <c r="C42" s="190"/>
      <c r="D42" s="190"/>
      <c r="E42" s="6"/>
      <c r="F42" s="6"/>
      <c r="G42" s="6"/>
      <c r="H42" s="6"/>
      <c r="I42" s="6"/>
      <c r="J42" s="6"/>
      <c r="K42" s="6"/>
      <c r="L42" s="6"/>
    </row>
    <row r="43" spans="1:12" ht="15" customHeight="1" x14ac:dyDescent="0.2">
      <c r="A43" s="190"/>
      <c r="B43" s="190"/>
      <c r="C43" s="190"/>
      <c r="D43" s="190"/>
      <c r="E43" s="6"/>
      <c r="F43" s="6"/>
      <c r="G43" s="6"/>
      <c r="H43" s="6"/>
      <c r="I43" s="6"/>
      <c r="J43" s="6"/>
      <c r="K43" s="6"/>
      <c r="L43" s="6"/>
    </row>
    <row r="44" spans="1:12" ht="15" customHeight="1" x14ac:dyDescent="0.2">
      <c r="A44" s="190"/>
      <c r="B44" s="190"/>
      <c r="C44" s="190"/>
      <c r="D44" s="190"/>
      <c r="E44" s="6"/>
      <c r="F44" s="6"/>
      <c r="G44" s="6"/>
      <c r="H44" s="6"/>
      <c r="I44" s="6"/>
      <c r="J44" s="6"/>
      <c r="K44" s="6"/>
      <c r="L44" s="6"/>
    </row>
    <row r="45" spans="1:12" ht="15" customHeight="1" x14ac:dyDescent="0.2">
      <c r="A45" s="190"/>
      <c r="B45" s="190"/>
      <c r="C45" s="190"/>
      <c r="D45" s="190"/>
      <c r="E45" s="6"/>
      <c r="F45" s="6"/>
      <c r="G45" s="6"/>
      <c r="H45" s="6"/>
      <c r="I45" s="6"/>
      <c r="J45" s="6"/>
      <c r="K45" s="6"/>
      <c r="L45" s="6"/>
    </row>
    <row r="46" spans="1:12" ht="15" customHeight="1" x14ac:dyDescent="0.2">
      <c r="A46" s="190"/>
      <c r="B46" s="190"/>
      <c r="C46" s="190"/>
      <c r="D46" s="190"/>
      <c r="E46" s="6"/>
      <c r="F46" s="6"/>
      <c r="G46" s="6"/>
      <c r="H46" s="6"/>
      <c r="I46" s="6"/>
      <c r="J46" s="6"/>
      <c r="K46" s="6"/>
      <c r="L46" s="6"/>
    </row>
    <row r="47" spans="1:12" ht="15" customHeight="1" x14ac:dyDescent="0.2">
      <c r="A47" s="190"/>
      <c r="B47" s="190"/>
      <c r="C47" s="190"/>
      <c r="D47" s="190"/>
      <c r="E47" s="6"/>
      <c r="F47" s="6"/>
      <c r="G47" s="6"/>
      <c r="H47" s="6"/>
      <c r="I47" s="6"/>
      <c r="J47" s="6"/>
      <c r="K47" s="6"/>
      <c r="L47" s="6"/>
    </row>
    <row r="48" spans="1:12" ht="15" customHeight="1" x14ac:dyDescent="0.2">
      <c r="A48" s="190"/>
      <c r="B48" s="190"/>
      <c r="C48" s="190"/>
      <c r="D48" s="190"/>
      <c r="E48" s="6"/>
      <c r="F48" s="6"/>
      <c r="G48" s="6"/>
      <c r="H48" s="6"/>
      <c r="I48" s="6"/>
      <c r="J48" s="6"/>
      <c r="K48" s="6"/>
      <c r="L48" s="6"/>
    </row>
    <row r="49" spans="1:12" ht="15" customHeight="1" x14ac:dyDescent="0.2">
      <c r="A49" s="190"/>
      <c r="B49" s="190"/>
      <c r="C49" s="190"/>
      <c r="D49" s="190"/>
      <c r="E49" s="6"/>
      <c r="F49" s="6"/>
      <c r="G49" s="6"/>
      <c r="H49" s="6"/>
      <c r="I49" s="6"/>
      <c r="J49" s="6"/>
      <c r="K49" s="6"/>
      <c r="L49" s="6"/>
    </row>
    <row r="50" spans="1:12" ht="15" customHeight="1" x14ac:dyDescent="0.2">
      <c r="A50" s="190"/>
      <c r="B50" s="190"/>
      <c r="C50" s="190"/>
      <c r="D50" s="190"/>
      <c r="E50" s="6"/>
      <c r="F50" s="6"/>
      <c r="G50" s="6"/>
      <c r="H50" s="6"/>
      <c r="I50" s="6"/>
      <c r="J50" s="6"/>
      <c r="K50" s="6"/>
      <c r="L50" s="6"/>
    </row>
    <row r="51" spans="1:12" ht="15" customHeight="1" x14ac:dyDescent="0.2">
      <c r="A51" s="190"/>
      <c r="B51" s="190"/>
      <c r="C51" s="190"/>
      <c r="D51" s="190"/>
      <c r="E51" s="6"/>
      <c r="F51" s="6"/>
      <c r="G51" s="6"/>
      <c r="H51" s="6"/>
      <c r="I51" s="6"/>
      <c r="J51" s="6"/>
      <c r="K51" s="6"/>
      <c r="L51" s="6"/>
    </row>
    <row r="52" spans="1:12" ht="15" customHeight="1" x14ac:dyDescent="0.2">
      <c r="A52" s="190"/>
      <c r="B52" s="190"/>
      <c r="C52" s="190"/>
      <c r="D52" s="190"/>
      <c r="E52" s="6"/>
      <c r="F52" s="6"/>
      <c r="G52" s="6"/>
      <c r="H52" s="6"/>
      <c r="I52" s="6"/>
      <c r="J52" s="6"/>
      <c r="K52" s="6"/>
      <c r="L52" s="6"/>
    </row>
    <row r="53" spans="1:12" ht="15" customHeight="1" x14ac:dyDescent="0.2">
      <c r="A53" s="190"/>
      <c r="B53" s="190"/>
      <c r="C53" s="190"/>
      <c r="D53" s="190"/>
      <c r="E53" s="6"/>
      <c r="F53" s="6"/>
      <c r="G53" s="6"/>
      <c r="H53" s="6"/>
      <c r="I53" s="6"/>
      <c r="J53" s="6"/>
      <c r="K53" s="6"/>
      <c r="L53" s="6"/>
    </row>
    <row r="54" spans="1:12" ht="15" customHeight="1" x14ac:dyDescent="0.2">
      <c r="A54" s="190"/>
      <c r="B54" s="190"/>
      <c r="C54" s="190"/>
      <c r="D54" s="190"/>
      <c r="E54" s="6"/>
      <c r="F54" s="6"/>
      <c r="G54" s="6"/>
      <c r="H54" s="6"/>
      <c r="I54" s="6"/>
      <c r="J54" s="6"/>
      <c r="K54" s="6"/>
      <c r="L54" s="6"/>
    </row>
    <row r="55" spans="1:12" ht="15" customHeight="1" x14ac:dyDescent="0.2">
      <c r="A55" s="190"/>
      <c r="B55" s="190"/>
      <c r="C55" s="190"/>
      <c r="D55" s="190"/>
      <c r="E55" s="6"/>
      <c r="F55" s="6"/>
      <c r="G55" s="6"/>
      <c r="H55" s="6"/>
      <c r="I55" s="6"/>
      <c r="J55" s="6"/>
      <c r="K55" s="6"/>
      <c r="L55" s="6"/>
    </row>
    <row r="56" spans="1:12" ht="15" customHeight="1" x14ac:dyDescent="0.2">
      <c r="A56" s="190"/>
      <c r="B56" s="190"/>
      <c r="C56" s="190"/>
      <c r="D56" s="190"/>
      <c r="E56" s="6"/>
      <c r="F56" s="6"/>
      <c r="G56" s="6"/>
      <c r="H56" s="6"/>
      <c r="I56" s="6"/>
      <c r="J56" s="6"/>
      <c r="K56" s="6"/>
      <c r="L56" s="6"/>
    </row>
    <row r="57" spans="1:12" ht="15" customHeight="1" x14ac:dyDescent="0.2">
      <c r="A57" s="190"/>
      <c r="B57" s="190"/>
      <c r="C57" s="190"/>
      <c r="D57" s="190"/>
      <c r="E57" s="6"/>
      <c r="F57" s="6"/>
      <c r="G57" s="6"/>
      <c r="H57" s="6"/>
      <c r="I57" s="6"/>
      <c r="J57" s="6"/>
      <c r="K57" s="6"/>
      <c r="L57" s="6"/>
    </row>
    <row r="58" spans="1:12" ht="15" customHeight="1" x14ac:dyDescent="0.2">
      <c r="A58" s="190"/>
      <c r="B58" s="190"/>
      <c r="C58" s="190"/>
      <c r="D58" s="190"/>
      <c r="E58" s="6"/>
      <c r="F58" s="6"/>
      <c r="G58" s="6"/>
      <c r="H58" s="6"/>
      <c r="I58" s="6"/>
      <c r="J58" s="6"/>
      <c r="K58" s="6"/>
      <c r="L58" s="6"/>
    </row>
    <row r="59" spans="1:12" ht="15" customHeight="1" x14ac:dyDescent="0.2">
      <c r="A59" s="190"/>
      <c r="B59" s="190"/>
      <c r="C59" s="190"/>
      <c r="D59" s="190"/>
      <c r="E59" s="6"/>
      <c r="F59" s="6"/>
      <c r="G59" s="6"/>
      <c r="H59" s="6"/>
      <c r="I59" s="6"/>
      <c r="J59" s="6"/>
      <c r="K59" s="6"/>
      <c r="L59" s="6"/>
    </row>
    <row r="60" spans="1:12" ht="15" customHeight="1" x14ac:dyDescent="0.2">
      <c r="A60" s="190"/>
      <c r="B60" s="190"/>
      <c r="C60" s="190"/>
      <c r="D60" s="190"/>
      <c r="E60" s="6"/>
      <c r="F60" s="6"/>
      <c r="G60" s="6"/>
      <c r="H60" s="6"/>
      <c r="I60" s="6"/>
      <c r="J60" s="6"/>
      <c r="K60" s="6"/>
      <c r="L60" s="6"/>
    </row>
    <row r="61" spans="1:12" x14ac:dyDescent="0.2">
      <c r="A61" s="190"/>
      <c r="B61" s="190"/>
      <c r="C61" s="190"/>
      <c r="D61" s="190"/>
      <c r="E61" s="6"/>
      <c r="F61" s="6"/>
      <c r="G61" s="6"/>
      <c r="H61" s="6"/>
      <c r="I61" s="6"/>
      <c r="J61" s="6"/>
      <c r="K61" s="6"/>
      <c r="L61" s="6"/>
    </row>
    <row r="62" spans="1:12" x14ac:dyDescent="0.2">
      <c r="A62" s="190"/>
      <c r="B62" s="190"/>
      <c r="C62" s="190"/>
      <c r="D62" s="190"/>
      <c r="E62" s="6"/>
      <c r="F62" s="6"/>
      <c r="G62" s="6"/>
      <c r="H62" s="6"/>
      <c r="I62" s="6"/>
      <c r="J62" s="6"/>
      <c r="K62" s="6"/>
      <c r="L62" s="6"/>
    </row>
    <row r="63" spans="1:12" x14ac:dyDescent="0.2">
      <c r="A63" s="190"/>
      <c r="B63" s="190"/>
      <c r="C63" s="190"/>
      <c r="D63" s="190"/>
      <c r="E63" s="6"/>
      <c r="F63" s="6"/>
      <c r="G63" s="6"/>
      <c r="H63" s="6"/>
      <c r="I63" s="6"/>
      <c r="J63" s="6"/>
      <c r="K63" s="6"/>
      <c r="L63" s="6"/>
    </row>
    <row r="64" spans="1:12" x14ac:dyDescent="0.2">
      <c r="A64" s="190"/>
      <c r="B64" s="190"/>
      <c r="C64" s="190"/>
      <c r="D64" s="190"/>
      <c r="E64" s="6"/>
      <c r="F64" s="6"/>
      <c r="G64" s="6"/>
      <c r="H64" s="6"/>
      <c r="I64" s="6"/>
      <c r="J64" s="6"/>
      <c r="K64" s="6"/>
      <c r="L64" s="6"/>
    </row>
    <row r="65" spans="1:12" x14ac:dyDescent="0.2">
      <c r="A65" s="190"/>
      <c r="B65" s="190"/>
      <c r="C65" s="190"/>
      <c r="D65" s="190"/>
      <c r="E65" s="6"/>
      <c r="F65" s="6"/>
      <c r="G65" s="6"/>
      <c r="H65" s="6"/>
      <c r="I65" s="6"/>
      <c r="J65" s="6"/>
      <c r="K65" s="6"/>
      <c r="L65" s="6"/>
    </row>
    <row r="66" spans="1:12" x14ac:dyDescent="0.2">
      <c r="A66" s="190"/>
      <c r="B66" s="190"/>
      <c r="C66" s="190"/>
      <c r="D66" s="190"/>
      <c r="E66" s="6"/>
      <c r="F66" s="6"/>
      <c r="G66" s="6"/>
      <c r="H66" s="6"/>
      <c r="I66" s="6"/>
      <c r="J66" s="6"/>
      <c r="K66" s="6"/>
      <c r="L66" s="6"/>
    </row>
    <row r="67" spans="1:12" x14ac:dyDescent="0.2">
      <c r="A67" s="190"/>
      <c r="B67" s="190"/>
      <c r="C67" s="190"/>
      <c r="D67" s="190"/>
      <c r="E67" s="6"/>
      <c r="F67" s="6"/>
      <c r="G67" s="6"/>
      <c r="H67" s="6"/>
      <c r="I67" s="6"/>
      <c r="J67" s="6"/>
      <c r="K67" s="6"/>
      <c r="L67" s="6"/>
    </row>
    <row r="68" spans="1:12" x14ac:dyDescent="0.2">
      <c r="A68" s="190"/>
      <c r="B68" s="190"/>
      <c r="C68" s="190"/>
      <c r="D68" s="190"/>
      <c r="E68" s="6"/>
      <c r="F68" s="6"/>
      <c r="G68" s="6"/>
      <c r="H68" s="6"/>
      <c r="I68" s="6"/>
      <c r="J68" s="6"/>
      <c r="K68" s="6"/>
      <c r="L68" s="6"/>
    </row>
    <row r="69" spans="1:12" x14ac:dyDescent="0.2">
      <c r="A69" s="190"/>
      <c r="B69" s="190"/>
      <c r="C69" s="190"/>
      <c r="D69" s="190"/>
      <c r="E69" s="6"/>
      <c r="F69" s="6"/>
      <c r="G69" s="6"/>
      <c r="H69" s="6"/>
      <c r="I69" s="6"/>
      <c r="J69" s="6"/>
      <c r="K69" s="6"/>
      <c r="L69" s="6"/>
    </row>
    <row r="70" spans="1:12" x14ac:dyDescent="0.2">
      <c r="A70" s="190"/>
      <c r="B70" s="190"/>
      <c r="C70" s="190"/>
      <c r="D70" s="190"/>
      <c r="E70" s="6"/>
      <c r="F70" s="6"/>
      <c r="G70" s="6"/>
      <c r="H70" s="6"/>
      <c r="I70" s="6"/>
      <c r="J70" s="6"/>
      <c r="K70" s="6"/>
      <c r="L70" s="6"/>
    </row>
    <row r="71" spans="1:12" x14ac:dyDescent="0.2">
      <c r="A71" s="190"/>
      <c r="B71" s="190"/>
      <c r="C71" s="190"/>
      <c r="D71" s="190"/>
      <c r="E71" s="6"/>
      <c r="F71" s="6"/>
      <c r="G71" s="6"/>
      <c r="H71" s="6"/>
      <c r="I71" s="6"/>
      <c r="J71" s="6"/>
      <c r="K71" s="6"/>
      <c r="L71" s="6"/>
    </row>
    <row r="72" spans="1:12" x14ac:dyDescent="0.2">
      <c r="A72" s="190"/>
      <c r="B72" s="190"/>
      <c r="C72" s="190"/>
      <c r="D72" s="190"/>
      <c r="E72" s="6"/>
      <c r="F72" s="6"/>
      <c r="G72" s="6"/>
      <c r="H72" s="6"/>
      <c r="I72" s="6"/>
      <c r="J72" s="6"/>
      <c r="K72" s="6"/>
      <c r="L72" s="6"/>
    </row>
    <row r="73" spans="1:12" x14ac:dyDescent="0.2">
      <c r="A73" s="190"/>
      <c r="B73" s="190"/>
      <c r="C73" s="190"/>
      <c r="D73" s="190"/>
      <c r="E73" s="6"/>
      <c r="F73" s="6"/>
      <c r="G73" s="6"/>
      <c r="H73" s="6"/>
      <c r="I73" s="6"/>
      <c r="J73" s="6"/>
      <c r="K73" s="6"/>
      <c r="L73" s="6"/>
    </row>
    <row r="74" spans="1:12" x14ac:dyDescent="0.2">
      <c r="A74" s="190"/>
      <c r="B74" s="190"/>
      <c r="C74" s="190"/>
      <c r="D74" s="190"/>
      <c r="E74" s="6"/>
      <c r="F74" s="6"/>
      <c r="G74" s="6"/>
      <c r="H74" s="6"/>
      <c r="I74" s="6"/>
      <c r="J74" s="6"/>
      <c r="K74" s="6"/>
      <c r="L74" s="6"/>
    </row>
    <row r="75" spans="1:12" x14ac:dyDescent="0.2">
      <c r="A75" s="190"/>
      <c r="B75" s="190"/>
      <c r="C75" s="190"/>
      <c r="D75" s="190"/>
      <c r="E75" s="6"/>
      <c r="F75" s="6"/>
      <c r="G75" s="6"/>
      <c r="H75" s="6"/>
      <c r="I75" s="6"/>
      <c r="J75" s="6"/>
      <c r="K75" s="6"/>
      <c r="L75" s="6"/>
    </row>
    <row r="76" spans="1:12" x14ac:dyDescent="0.2">
      <c r="A76" s="190"/>
      <c r="B76" s="190"/>
      <c r="C76" s="190"/>
      <c r="D76" s="190"/>
      <c r="E76" s="6"/>
      <c r="F76" s="6"/>
      <c r="G76" s="6"/>
      <c r="H76" s="6"/>
      <c r="I76" s="6"/>
      <c r="J76" s="6"/>
      <c r="K76" s="6"/>
      <c r="L76" s="6"/>
    </row>
    <row r="77" spans="1:12" x14ac:dyDescent="0.2">
      <c r="A77" s="190"/>
      <c r="B77" s="190"/>
      <c r="C77" s="190"/>
      <c r="D77" s="190"/>
      <c r="E77" s="6"/>
      <c r="F77" s="6"/>
      <c r="G77" s="6"/>
      <c r="H77" s="6"/>
      <c r="I77" s="6"/>
      <c r="J77" s="6"/>
      <c r="K77" s="6"/>
      <c r="L77" s="6"/>
    </row>
    <row r="78" spans="1:12" x14ac:dyDescent="0.2">
      <c r="A78" s="190"/>
      <c r="B78" s="190"/>
      <c r="C78" s="190"/>
      <c r="D78" s="190"/>
      <c r="E78" s="6"/>
      <c r="F78" s="6"/>
      <c r="G78" s="6"/>
      <c r="H78" s="6"/>
      <c r="I78" s="6"/>
      <c r="J78" s="6"/>
      <c r="K78" s="6"/>
      <c r="L78" s="6"/>
    </row>
    <row r="79" spans="1:12" x14ac:dyDescent="0.2">
      <c r="A79" s="190"/>
      <c r="B79" s="190"/>
      <c r="C79" s="190"/>
      <c r="D79" s="190"/>
      <c r="E79" s="6"/>
      <c r="F79" s="6"/>
      <c r="G79" s="6"/>
      <c r="H79" s="6"/>
      <c r="I79" s="6"/>
      <c r="J79" s="6"/>
      <c r="K79" s="6"/>
      <c r="L79" s="6"/>
    </row>
    <row r="80" spans="1:12" x14ac:dyDescent="0.2">
      <c r="A80" s="190"/>
      <c r="B80" s="190"/>
      <c r="C80" s="190"/>
      <c r="D80" s="190"/>
      <c r="E80" s="6"/>
      <c r="F80" s="6"/>
      <c r="G80" s="6"/>
      <c r="H80" s="6"/>
      <c r="I80" s="6"/>
      <c r="J80" s="6"/>
      <c r="K80" s="6"/>
      <c r="L80" s="6"/>
    </row>
    <row r="81" spans="1:12" x14ac:dyDescent="0.2">
      <c r="A81" s="190"/>
      <c r="B81" s="190"/>
      <c r="C81" s="190"/>
      <c r="D81" s="190"/>
      <c r="E81" s="6"/>
      <c r="F81" s="6"/>
      <c r="G81" s="6"/>
      <c r="H81" s="6"/>
      <c r="I81" s="6"/>
      <c r="J81" s="6"/>
      <c r="K81" s="6"/>
      <c r="L81" s="6"/>
    </row>
    <row r="82" spans="1:12" x14ac:dyDescent="0.2">
      <c r="A82" s="190"/>
      <c r="B82" s="190"/>
      <c r="C82" s="190"/>
      <c r="D82" s="190"/>
      <c r="E82" s="6"/>
      <c r="F82" s="6"/>
      <c r="G82" s="6"/>
      <c r="H82" s="6"/>
      <c r="I82" s="6"/>
      <c r="J82" s="6"/>
      <c r="K82" s="6"/>
      <c r="L82" s="6"/>
    </row>
    <row r="83" spans="1:12" x14ac:dyDescent="0.2">
      <c r="A83" s="190"/>
      <c r="B83" s="190"/>
      <c r="C83" s="190"/>
      <c r="D83" s="190"/>
      <c r="E83" s="6"/>
      <c r="F83" s="6"/>
      <c r="G83" s="6"/>
      <c r="H83" s="6"/>
      <c r="I83" s="6"/>
      <c r="J83" s="6"/>
      <c r="K83" s="6"/>
      <c r="L83" s="6"/>
    </row>
    <row r="84" spans="1:12" x14ac:dyDescent="0.2">
      <c r="A84" s="190"/>
      <c r="B84" s="190"/>
      <c r="C84" s="190"/>
      <c r="D84" s="190"/>
      <c r="E84" s="6"/>
      <c r="F84" s="6"/>
      <c r="G84" s="6"/>
      <c r="H84" s="6"/>
      <c r="I84" s="6"/>
      <c r="J84" s="6"/>
      <c r="K84" s="6"/>
      <c r="L84" s="6"/>
    </row>
    <row r="85" spans="1:12" x14ac:dyDescent="0.2">
      <c r="A85" s="190"/>
      <c r="B85" s="190"/>
      <c r="C85" s="190"/>
      <c r="D85" s="190"/>
      <c r="E85" s="6"/>
      <c r="F85" s="6"/>
      <c r="G85" s="6"/>
      <c r="H85" s="6"/>
      <c r="I85" s="6"/>
      <c r="J85" s="6"/>
      <c r="K85" s="6"/>
      <c r="L85" s="6"/>
    </row>
    <row r="86" spans="1:12" x14ac:dyDescent="0.2">
      <c r="A86" s="190"/>
      <c r="B86" s="190"/>
      <c r="C86" s="190"/>
      <c r="D86" s="190"/>
      <c r="E86" s="6"/>
      <c r="F86" s="6"/>
      <c r="G86" s="6"/>
      <c r="H86" s="6"/>
      <c r="I86" s="6"/>
      <c r="J86" s="6"/>
      <c r="K86" s="6"/>
      <c r="L86" s="6"/>
    </row>
    <row r="87" spans="1:12" x14ac:dyDescent="0.2">
      <c r="A87" s="190"/>
      <c r="B87" s="190"/>
      <c r="C87" s="190"/>
      <c r="D87" s="190"/>
      <c r="E87" s="6"/>
      <c r="F87" s="6"/>
      <c r="G87" s="6"/>
      <c r="H87" s="6"/>
      <c r="I87" s="6"/>
      <c r="J87" s="6"/>
      <c r="K87" s="6"/>
      <c r="L87" s="6"/>
    </row>
    <row r="88" spans="1:12" x14ac:dyDescent="0.2">
      <c r="A88" s="190"/>
      <c r="B88" s="190"/>
      <c r="C88" s="190"/>
      <c r="D88" s="190"/>
      <c r="E88" s="6"/>
      <c r="F88" s="6"/>
      <c r="G88" s="6"/>
      <c r="H88" s="6"/>
      <c r="I88" s="6"/>
      <c r="J88" s="6"/>
      <c r="K88" s="6"/>
      <c r="L88" s="6"/>
    </row>
    <row r="89" spans="1:12" x14ac:dyDescent="0.2">
      <c r="A89" s="190"/>
      <c r="B89" s="190"/>
      <c r="C89" s="190"/>
      <c r="D89" s="190"/>
      <c r="E89" s="6"/>
      <c r="F89" s="6"/>
      <c r="G89" s="6"/>
      <c r="H89" s="6"/>
      <c r="I89" s="6"/>
      <c r="J89" s="6"/>
      <c r="K89" s="6"/>
      <c r="L89" s="6"/>
    </row>
    <row r="90" spans="1:12" x14ac:dyDescent="0.2">
      <c r="A90" s="190"/>
      <c r="B90" s="190"/>
      <c r="C90" s="190"/>
      <c r="D90" s="190"/>
      <c r="E90" s="6"/>
      <c r="F90" s="6"/>
      <c r="G90" s="6"/>
      <c r="H90" s="6"/>
      <c r="I90" s="6"/>
      <c r="J90" s="6"/>
      <c r="K90" s="6"/>
      <c r="L90" s="6"/>
    </row>
    <row r="91" spans="1:12" x14ac:dyDescent="0.2">
      <c r="A91" s="190"/>
      <c r="B91" s="190"/>
      <c r="C91" s="190"/>
      <c r="D91" s="190"/>
      <c r="E91" s="6"/>
      <c r="F91" s="6"/>
      <c r="G91" s="6"/>
      <c r="H91" s="6"/>
      <c r="I91" s="6"/>
      <c r="J91" s="6"/>
      <c r="K91" s="6"/>
      <c r="L91" s="6"/>
    </row>
    <row r="92" spans="1:12" x14ac:dyDescent="0.2">
      <c r="A92" s="190"/>
      <c r="B92" s="190"/>
      <c r="C92" s="190"/>
      <c r="D92" s="190"/>
      <c r="E92" s="6"/>
      <c r="F92" s="6"/>
      <c r="G92" s="6"/>
      <c r="H92" s="6"/>
      <c r="I92" s="6"/>
      <c r="J92" s="6"/>
      <c r="K92" s="6"/>
      <c r="L92" s="6"/>
    </row>
    <row r="93" spans="1:12" x14ac:dyDescent="0.2">
      <c r="A93" s="190"/>
      <c r="B93" s="190"/>
      <c r="C93" s="190"/>
      <c r="D93" s="190"/>
      <c r="E93" s="6"/>
      <c r="F93" s="6"/>
      <c r="G93" s="6"/>
      <c r="H93" s="6"/>
      <c r="I93" s="6"/>
      <c r="J93" s="6"/>
      <c r="K93" s="6"/>
      <c r="L93" s="6"/>
    </row>
    <row r="94" spans="1:12" x14ac:dyDescent="0.2">
      <c r="A94" s="190"/>
      <c r="B94" s="190"/>
      <c r="C94" s="190"/>
      <c r="D94" s="190"/>
      <c r="E94" s="6"/>
      <c r="F94" s="6"/>
      <c r="G94" s="6"/>
      <c r="H94" s="6"/>
      <c r="I94" s="6"/>
      <c r="J94" s="6"/>
      <c r="K94" s="6"/>
      <c r="L94" s="6"/>
    </row>
    <row r="95" spans="1:12" x14ac:dyDescent="0.2">
      <c r="A95" s="190"/>
      <c r="B95" s="190"/>
      <c r="C95" s="190"/>
      <c r="D95" s="190"/>
      <c r="E95" s="6"/>
      <c r="F95" s="6"/>
      <c r="G95" s="6"/>
      <c r="H95" s="6"/>
      <c r="I95" s="6"/>
      <c r="J95" s="6"/>
      <c r="K95" s="6"/>
      <c r="L95" s="6"/>
    </row>
    <row r="96" spans="1:12" x14ac:dyDescent="0.2">
      <c r="A96" s="190"/>
      <c r="B96" s="190"/>
      <c r="C96" s="190"/>
      <c r="D96" s="190"/>
      <c r="E96" s="6"/>
      <c r="F96" s="6"/>
      <c r="G96" s="6"/>
      <c r="H96" s="6"/>
      <c r="I96" s="6"/>
      <c r="J96" s="6"/>
      <c r="K96" s="6"/>
      <c r="L96" s="6"/>
    </row>
    <row r="97" spans="1:12" x14ac:dyDescent="0.2">
      <c r="A97" s="190"/>
      <c r="B97" s="190"/>
      <c r="C97" s="190"/>
      <c r="D97" s="190"/>
      <c r="E97" s="6"/>
      <c r="F97" s="6"/>
      <c r="G97" s="6"/>
      <c r="H97" s="6"/>
      <c r="I97" s="6"/>
      <c r="J97" s="6"/>
      <c r="K97" s="6"/>
      <c r="L97" s="6"/>
    </row>
    <row r="98" spans="1:12" x14ac:dyDescent="0.2">
      <c r="A98" s="190"/>
      <c r="B98" s="190"/>
      <c r="C98" s="190"/>
      <c r="D98" s="190"/>
      <c r="E98" s="6"/>
      <c r="F98" s="6"/>
      <c r="G98" s="6"/>
      <c r="H98" s="6"/>
      <c r="I98" s="6"/>
      <c r="J98" s="6"/>
      <c r="K98" s="6"/>
      <c r="L98" s="6"/>
    </row>
    <row r="99" spans="1:12" x14ac:dyDescent="0.2">
      <c r="A99" s="190"/>
      <c r="B99" s="190"/>
      <c r="C99" s="190"/>
      <c r="D99" s="190"/>
      <c r="E99" s="6"/>
      <c r="F99" s="6"/>
      <c r="G99" s="6"/>
      <c r="H99" s="6"/>
      <c r="I99" s="6"/>
      <c r="J99" s="6"/>
      <c r="K99" s="6"/>
      <c r="L99" s="6"/>
    </row>
    <row r="100" spans="1:12" x14ac:dyDescent="0.2">
      <c r="A100" s="190"/>
      <c r="B100" s="190"/>
      <c r="C100" s="190"/>
      <c r="D100" s="190"/>
      <c r="E100" s="6"/>
      <c r="F100" s="6"/>
      <c r="G100" s="6"/>
      <c r="H100" s="6"/>
      <c r="I100" s="6"/>
      <c r="J100" s="6"/>
      <c r="K100" s="6"/>
      <c r="L100" s="6"/>
    </row>
    <row r="101" spans="1:12" x14ac:dyDescent="0.2">
      <c r="A101" s="190"/>
      <c r="B101" s="190"/>
      <c r="C101" s="190"/>
      <c r="D101" s="190"/>
      <c r="E101" s="6"/>
      <c r="F101" s="6"/>
      <c r="G101" s="6"/>
      <c r="H101" s="6"/>
      <c r="I101" s="6"/>
      <c r="J101" s="6"/>
      <c r="K101" s="6"/>
      <c r="L101" s="6"/>
    </row>
    <row r="102" spans="1:12" x14ac:dyDescent="0.2">
      <c r="A102" s="190"/>
      <c r="B102" s="190"/>
      <c r="C102" s="190"/>
      <c r="D102" s="190"/>
      <c r="E102" s="6"/>
      <c r="F102" s="6"/>
      <c r="G102" s="6"/>
      <c r="H102" s="6"/>
      <c r="I102" s="6"/>
      <c r="J102" s="6"/>
      <c r="K102" s="6"/>
      <c r="L102" s="6"/>
    </row>
    <row r="103" spans="1:12" x14ac:dyDescent="0.2">
      <c r="A103" s="190"/>
      <c r="B103" s="190"/>
      <c r="C103" s="190"/>
      <c r="D103" s="190"/>
      <c r="E103" s="6"/>
      <c r="F103" s="6"/>
      <c r="G103" s="6"/>
      <c r="H103" s="6"/>
      <c r="I103" s="6"/>
      <c r="J103" s="6"/>
      <c r="K103" s="6"/>
      <c r="L103" s="6"/>
    </row>
    <row r="104" spans="1:12" x14ac:dyDescent="0.2">
      <c r="A104" s="190"/>
      <c r="B104" s="190"/>
      <c r="C104" s="190"/>
      <c r="D104" s="190"/>
      <c r="E104" s="6"/>
      <c r="F104" s="6"/>
      <c r="G104" s="6"/>
      <c r="H104" s="6"/>
      <c r="I104" s="6"/>
      <c r="J104" s="6"/>
      <c r="K104" s="6"/>
      <c r="L104" s="6"/>
    </row>
    <row r="105" spans="1:12" x14ac:dyDescent="0.2">
      <c r="A105" s="190"/>
      <c r="B105" s="190"/>
      <c r="C105" s="190"/>
      <c r="D105" s="190"/>
      <c r="E105" s="6"/>
      <c r="F105" s="6"/>
      <c r="G105" s="6"/>
      <c r="H105" s="6"/>
      <c r="I105" s="6"/>
      <c r="J105" s="6"/>
      <c r="K105" s="6"/>
      <c r="L105" s="6"/>
    </row>
    <row r="106" spans="1:12" ht="15" customHeight="1" x14ac:dyDescent="0.2">
      <c r="A106" s="190"/>
      <c r="B106" s="190"/>
      <c r="C106" s="190"/>
      <c r="D106" s="190"/>
      <c r="E106" s="6"/>
      <c r="F106" s="6"/>
      <c r="G106" s="6"/>
      <c r="H106" s="6"/>
      <c r="I106" s="6"/>
      <c r="J106" s="6"/>
      <c r="K106" s="6"/>
      <c r="L106" s="6"/>
    </row>
    <row r="107" spans="1:12" x14ac:dyDescent="0.2">
      <c r="A107" s="190"/>
      <c r="B107" s="190"/>
      <c r="C107" s="190"/>
      <c r="D107" s="190"/>
      <c r="E107" s="6"/>
      <c r="F107" s="6"/>
      <c r="G107" s="6"/>
      <c r="H107" s="6"/>
      <c r="I107" s="6"/>
      <c r="J107" s="6"/>
      <c r="K107" s="6"/>
      <c r="L107" s="6"/>
    </row>
    <row r="108" spans="1:12" x14ac:dyDescent="0.2">
      <c r="A108" s="190"/>
      <c r="B108" s="190"/>
      <c r="C108" s="190"/>
      <c r="D108" s="190"/>
      <c r="E108" s="6"/>
      <c r="F108" s="6"/>
      <c r="G108" s="6"/>
      <c r="H108" s="6"/>
      <c r="I108" s="6"/>
      <c r="J108" s="6"/>
      <c r="K108" s="6"/>
      <c r="L108" s="6"/>
    </row>
    <row r="109" spans="1:12" x14ac:dyDescent="0.2">
      <c r="A109" s="190"/>
      <c r="B109" s="190"/>
      <c r="C109" s="190"/>
      <c r="D109" s="190"/>
      <c r="E109" s="6"/>
      <c r="F109" s="6"/>
      <c r="G109" s="6"/>
      <c r="H109" s="6"/>
      <c r="I109" s="6"/>
      <c r="J109" s="6"/>
      <c r="K109" s="6"/>
      <c r="L109" s="6"/>
    </row>
    <row r="110" spans="1:12" x14ac:dyDescent="0.2">
      <c r="A110" s="190"/>
      <c r="B110" s="190"/>
      <c r="C110" s="190"/>
      <c r="D110" s="190"/>
      <c r="E110" s="6"/>
      <c r="F110" s="6"/>
      <c r="G110" s="6"/>
      <c r="H110" s="6"/>
      <c r="I110" s="6"/>
      <c r="J110" s="6"/>
      <c r="K110" s="6"/>
      <c r="L110" s="6"/>
    </row>
    <row r="112" spans="1:12" x14ac:dyDescent="0.2">
      <c r="A112" s="194"/>
      <c r="B112" s="194"/>
      <c r="C112" s="194"/>
    </row>
    <row r="113" spans="1:3" x14ac:dyDescent="0.2">
      <c r="A113" s="195"/>
      <c r="B113" s="195"/>
      <c r="C113" s="195"/>
    </row>
    <row r="114" spans="1:3" x14ac:dyDescent="0.2">
      <c r="A114" s="194"/>
      <c r="B114" s="194"/>
      <c r="C114" s="194"/>
    </row>
    <row r="115" spans="1:3" x14ac:dyDescent="0.2">
      <c r="A115" s="194"/>
      <c r="B115" s="194"/>
      <c r="C115" s="194"/>
    </row>
  </sheetData>
  <autoFilter ref="A3:D21"/>
  <mergeCells count="1">
    <mergeCell ref="A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dimension ref="A1:B102"/>
  <sheetViews>
    <sheetView workbookViewId="0"/>
  </sheetViews>
  <sheetFormatPr defaultColWidth="9.140625" defaultRowHeight="12.75" x14ac:dyDescent="0.2"/>
  <cols>
    <col min="1" max="1" width="136.5703125" style="129" customWidth="1"/>
    <col min="2" max="16384" width="9.140625" style="54"/>
  </cols>
  <sheetData>
    <row r="1" spans="1:1" s="53" customFormat="1" ht="15.75" x14ac:dyDescent="0.2">
      <c r="A1" s="139" t="s">
        <v>66</v>
      </c>
    </row>
    <row r="2" spans="1:1" x14ac:dyDescent="0.2">
      <c r="A2" s="127"/>
    </row>
    <row r="3" spans="1:1" x14ac:dyDescent="0.2">
      <c r="A3" s="128" t="s">
        <v>67</v>
      </c>
    </row>
    <row r="4" spans="1:1" ht="63.75" x14ac:dyDescent="0.2">
      <c r="A4" s="129" t="s">
        <v>226</v>
      </c>
    </row>
    <row r="5" spans="1:1" ht="7.5" customHeight="1" x14ac:dyDescent="0.2"/>
    <row r="6" spans="1:1" ht="63.75" x14ac:dyDescent="0.2">
      <c r="A6" s="129" t="s">
        <v>198</v>
      </c>
    </row>
    <row r="7" spans="1:1" ht="7.5" customHeight="1" x14ac:dyDescent="0.2"/>
    <row r="8" spans="1:1" ht="25.5" x14ac:dyDescent="0.2">
      <c r="A8" s="129" t="s">
        <v>68</v>
      </c>
    </row>
    <row r="9" spans="1:1" ht="7.5" customHeight="1" x14ac:dyDescent="0.2"/>
    <row r="10" spans="1:1" x14ac:dyDescent="0.2">
      <c r="A10" s="129" t="s">
        <v>199</v>
      </c>
    </row>
    <row r="11" spans="1:1" ht="38.25" x14ac:dyDescent="0.2">
      <c r="A11" s="129" t="s">
        <v>200</v>
      </c>
    </row>
    <row r="12" spans="1:1" x14ac:dyDescent="0.2">
      <c r="A12" s="129" t="s">
        <v>201</v>
      </c>
    </row>
    <row r="13" spans="1:1" ht="25.5" x14ac:dyDescent="0.2">
      <c r="A13" s="129" t="s">
        <v>202</v>
      </c>
    </row>
    <row r="14" spans="1:1" x14ac:dyDescent="0.2">
      <c r="A14" s="129" t="s">
        <v>203</v>
      </c>
    </row>
    <row r="15" spans="1:1" x14ac:dyDescent="0.2">
      <c r="A15" s="129" t="s">
        <v>204</v>
      </c>
    </row>
    <row r="16" spans="1:1" ht="6" customHeight="1" x14ac:dyDescent="0.2"/>
    <row r="17" spans="1:2" x14ac:dyDescent="0.2">
      <c r="A17" s="129" t="s">
        <v>69</v>
      </c>
    </row>
    <row r="18" spans="1:2" ht="6" customHeight="1" x14ac:dyDescent="0.2"/>
    <row r="19" spans="1:2" ht="25.5" x14ac:dyDescent="0.2">
      <c r="A19" s="129" t="s">
        <v>70</v>
      </c>
    </row>
    <row r="20" spans="1:2" ht="6.75" customHeight="1" x14ac:dyDescent="0.2"/>
    <row r="21" spans="1:2" x14ac:dyDescent="0.2">
      <c r="A21" s="129" t="s">
        <v>205</v>
      </c>
    </row>
    <row r="22" spans="1:2" x14ac:dyDescent="0.2">
      <c r="B22" s="55"/>
    </row>
    <row r="23" spans="1:2" x14ac:dyDescent="0.2">
      <c r="B23" s="55"/>
    </row>
    <row r="24" spans="1:2" x14ac:dyDescent="0.2">
      <c r="A24" s="128" t="s">
        <v>71</v>
      </c>
    </row>
    <row r="25" spans="1:2" x14ac:dyDescent="0.2">
      <c r="A25" s="128"/>
    </row>
    <row r="26" spans="1:2" x14ac:dyDescent="0.2">
      <c r="A26" s="130" t="s">
        <v>180</v>
      </c>
    </row>
    <row r="27" spans="1:2" ht="51" x14ac:dyDescent="0.2">
      <c r="A27" s="129" t="s">
        <v>227</v>
      </c>
    </row>
    <row r="29" spans="1:2" x14ac:dyDescent="0.2">
      <c r="A29" s="130" t="s">
        <v>72</v>
      </c>
    </row>
    <row r="30" spans="1:2" x14ac:dyDescent="0.2">
      <c r="A30" s="129" t="s">
        <v>73</v>
      </c>
    </row>
    <row r="31" spans="1:2" ht="38.25" x14ac:dyDescent="0.2">
      <c r="A31" s="129" t="s">
        <v>206</v>
      </c>
    </row>
    <row r="32" spans="1:2" ht="8.25" customHeight="1" x14ac:dyDescent="0.2"/>
    <row r="33" spans="1:1" x14ac:dyDescent="0.2">
      <c r="A33" s="129" t="s">
        <v>74</v>
      </c>
    </row>
    <row r="34" spans="1:1" ht="25.5" x14ac:dyDescent="0.2">
      <c r="A34" s="131" t="s">
        <v>207</v>
      </c>
    </row>
    <row r="36" spans="1:1" x14ac:dyDescent="0.2">
      <c r="A36" s="130" t="s">
        <v>75</v>
      </c>
    </row>
    <row r="37" spans="1:1" x14ac:dyDescent="0.2">
      <c r="A37" s="129" t="s">
        <v>73</v>
      </c>
    </row>
    <row r="38" spans="1:1" ht="25.5" x14ac:dyDescent="0.2">
      <c r="A38" s="129" t="s">
        <v>76</v>
      </c>
    </row>
    <row r="40" spans="1:1" x14ac:dyDescent="0.2">
      <c r="A40" s="129" t="s">
        <v>74</v>
      </c>
    </row>
    <row r="41" spans="1:1" x14ac:dyDescent="0.2">
      <c r="A41" s="129" t="s">
        <v>208</v>
      </c>
    </row>
    <row r="42" spans="1:1" ht="25.5" x14ac:dyDescent="0.2">
      <c r="A42" s="129" t="s">
        <v>209</v>
      </c>
    </row>
    <row r="43" spans="1:1" x14ac:dyDescent="0.2">
      <c r="A43" s="129" t="s">
        <v>210</v>
      </c>
    </row>
    <row r="44" spans="1:1" x14ac:dyDescent="0.2">
      <c r="A44" s="129" t="s">
        <v>211</v>
      </c>
    </row>
    <row r="45" spans="1:1" x14ac:dyDescent="0.2">
      <c r="A45" s="129" t="s">
        <v>212</v>
      </c>
    </row>
    <row r="47" spans="1:1" x14ac:dyDescent="0.2">
      <c r="A47" s="130" t="s">
        <v>77</v>
      </c>
    </row>
    <row r="48" spans="1:1" x14ac:dyDescent="0.2">
      <c r="A48" s="129" t="s">
        <v>73</v>
      </c>
    </row>
    <row r="49" spans="1:1" ht="25.5" x14ac:dyDescent="0.2">
      <c r="A49" s="129" t="s">
        <v>78</v>
      </c>
    </row>
    <row r="50" spans="1:1" ht="6" customHeight="1" x14ac:dyDescent="0.2"/>
    <row r="51" spans="1:1" x14ac:dyDescent="0.2">
      <c r="A51" s="129" t="s">
        <v>74</v>
      </c>
    </row>
    <row r="52" spans="1:1" ht="25.5" x14ac:dyDescent="0.2">
      <c r="A52" s="129" t="s">
        <v>213</v>
      </c>
    </row>
    <row r="53" spans="1:1" x14ac:dyDescent="0.2">
      <c r="A53" s="132"/>
    </row>
    <row r="54" spans="1:1" x14ac:dyDescent="0.2">
      <c r="A54" s="130" t="s">
        <v>79</v>
      </c>
    </row>
    <row r="55" spans="1:1" x14ac:dyDescent="0.2">
      <c r="A55" s="129" t="s">
        <v>73</v>
      </c>
    </row>
    <row r="56" spans="1:1" ht="51" x14ac:dyDescent="0.2">
      <c r="A56" s="133" t="s">
        <v>80</v>
      </c>
    </row>
    <row r="57" spans="1:1" ht="9.75" customHeight="1" x14ac:dyDescent="0.2"/>
    <row r="58" spans="1:1" x14ac:dyDescent="0.2">
      <c r="A58" s="129" t="s">
        <v>74</v>
      </c>
    </row>
    <row r="59" spans="1:1" ht="51" x14ac:dyDescent="0.2">
      <c r="A59" s="129" t="s">
        <v>214</v>
      </c>
    </row>
    <row r="61" spans="1:1" x14ac:dyDescent="0.2">
      <c r="A61" s="130" t="s">
        <v>81</v>
      </c>
    </row>
    <row r="62" spans="1:1" x14ac:dyDescent="0.2">
      <c r="A62" s="129" t="s">
        <v>73</v>
      </c>
    </row>
    <row r="63" spans="1:1" ht="38.25" x14ac:dyDescent="0.2">
      <c r="A63" s="133" t="s">
        <v>82</v>
      </c>
    </row>
    <row r="64" spans="1:1" ht="7.5" customHeight="1" x14ac:dyDescent="0.2"/>
    <row r="65" spans="1:1" x14ac:dyDescent="0.2">
      <c r="A65" s="129" t="s">
        <v>74</v>
      </c>
    </row>
    <row r="66" spans="1:1" ht="76.5" x14ac:dyDescent="0.2">
      <c r="A66" s="134" t="s">
        <v>215</v>
      </c>
    </row>
    <row r="67" spans="1:1" ht="38.25" x14ac:dyDescent="0.2">
      <c r="A67" s="134" t="s">
        <v>135</v>
      </c>
    </row>
    <row r="68" spans="1:1" x14ac:dyDescent="0.2">
      <c r="A68" s="134"/>
    </row>
    <row r="69" spans="1:1" x14ac:dyDescent="0.2">
      <c r="A69" s="135" t="s">
        <v>179</v>
      </c>
    </row>
    <row r="70" spans="1:1" x14ac:dyDescent="0.2">
      <c r="A70" s="53" t="s">
        <v>73</v>
      </c>
    </row>
    <row r="71" spans="1:1" ht="25.5" x14ac:dyDescent="0.2">
      <c r="A71" s="136" t="s">
        <v>175</v>
      </c>
    </row>
    <row r="72" spans="1:1" x14ac:dyDescent="0.2">
      <c r="A72" s="53"/>
    </row>
    <row r="73" spans="1:1" x14ac:dyDescent="0.2">
      <c r="A73" s="53" t="s">
        <v>74</v>
      </c>
    </row>
    <row r="74" spans="1:1" x14ac:dyDescent="0.2">
      <c r="A74" s="137" t="s">
        <v>216</v>
      </c>
    </row>
    <row r="75" spans="1:1" x14ac:dyDescent="0.2">
      <c r="A75" s="137" t="s">
        <v>217</v>
      </c>
    </row>
    <row r="76" spans="1:1" x14ac:dyDescent="0.2">
      <c r="A76" s="137" t="s">
        <v>218</v>
      </c>
    </row>
    <row r="77" spans="1:1" x14ac:dyDescent="0.2">
      <c r="A77" s="137" t="s">
        <v>219</v>
      </c>
    </row>
    <row r="78" spans="1:1" x14ac:dyDescent="0.2">
      <c r="A78" s="137" t="s">
        <v>220</v>
      </c>
    </row>
    <row r="79" spans="1:1" x14ac:dyDescent="0.2">
      <c r="A79" s="137" t="s">
        <v>221</v>
      </c>
    </row>
    <row r="80" spans="1:1" x14ac:dyDescent="0.2">
      <c r="A80" s="137" t="s">
        <v>228</v>
      </c>
    </row>
    <row r="81" spans="1:2" x14ac:dyDescent="0.2">
      <c r="A81" s="134"/>
    </row>
    <row r="82" spans="1:2" x14ac:dyDescent="0.2">
      <c r="A82" s="135" t="s">
        <v>176</v>
      </c>
    </row>
    <row r="83" spans="1:2" x14ac:dyDescent="0.2">
      <c r="A83" s="129" t="s">
        <v>73</v>
      </c>
      <c r="B83" s="56"/>
    </row>
    <row r="84" spans="1:2" ht="25.5" x14ac:dyDescent="0.2">
      <c r="A84" s="129" t="s">
        <v>83</v>
      </c>
    </row>
    <row r="85" spans="1:2" ht="15" customHeight="1" x14ac:dyDescent="0.2"/>
    <row r="86" spans="1:2" x14ac:dyDescent="0.2">
      <c r="A86" s="129" t="s">
        <v>74</v>
      </c>
    </row>
    <row r="87" spans="1:2" x14ac:dyDescent="0.2">
      <c r="A87" s="129" t="s">
        <v>222</v>
      </c>
    </row>
    <row r="88" spans="1:2" x14ac:dyDescent="0.2">
      <c r="A88" s="138"/>
    </row>
    <row r="89" spans="1:2" x14ac:dyDescent="0.2">
      <c r="A89" s="135" t="s">
        <v>177</v>
      </c>
    </row>
    <row r="90" spans="1:2" x14ac:dyDescent="0.2">
      <c r="A90" s="129" t="s">
        <v>73</v>
      </c>
    </row>
    <row r="91" spans="1:2" ht="25.5" x14ac:dyDescent="0.2">
      <c r="A91" s="129" t="s">
        <v>84</v>
      </c>
    </row>
    <row r="92" spans="1:2" ht="9" customHeight="1" x14ac:dyDescent="0.2"/>
    <row r="93" spans="1:2" x14ac:dyDescent="0.2">
      <c r="A93" s="129" t="s">
        <v>74</v>
      </c>
    </row>
    <row r="94" spans="1:2" ht="25.5" x14ac:dyDescent="0.2">
      <c r="A94" s="129" t="s">
        <v>223</v>
      </c>
    </row>
    <row r="96" spans="1:2" x14ac:dyDescent="0.2">
      <c r="A96" s="135" t="s">
        <v>178</v>
      </c>
    </row>
    <row r="97" spans="1:1" x14ac:dyDescent="0.2">
      <c r="A97" s="129" t="s">
        <v>73</v>
      </c>
    </row>
    <row r="98" spans="1:1" ht="25.5" x14ac:dyDescent="0.2">
      <c r="A98" s="129" t="s">
        <v>104</v>
      </c>
    </row>
    <row r="100" spans="1:1" x14ac:dyDescent="0.2">
      <c r="A100" s="129" t="s">
        <v>74</v>
      </c>
    </row>
    <row r="101" spans="1:1" x14ac:dyDescent="0.2">
      <c r="A101" s="138" t="s">
        <v>224</v>
      </c>
    </row>
    <row r="102" spans="1:1" x14ac:dyDescent="0.2">
      <c r="A102" s="138" t="s">
        <v>225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B41"/>
  <sheetViews>
    <sheetView zoomScale="115" zoomScaleNormal="115" workbookViewId="0"/>
  </sheetViews>
  <sheetFormatPr defaultColWidth="19.140625" defaultRowHeight="12.75" x14ac:dyDescent="0.2"/>
  <cols>
    <col min="1" max="1" width="27.7109375" style="157" customWidth="1"/>
    <col min="2" max="2" width="99" style="57" customWidth="1"/>
    <col min="3" max="16384" width="19.140625" style="58"/>
  </cols>
  <sheetData>
    <row r="1" spans="1:2" ht="15.75" x14ac:dyDescent="0.2">
      <c r="A1" s="158" t="s">
        <v>108</v>
      </c>
    </row>
    <row r="2" spans="1:2" x14ac:dyDescent="0.2">
      <c r="A2" s="59"/>
    </row>
    <row r="3" spans="1:2" x14ac:dyDescent="0.2">
      <c r="A3" s="140" t="s">
        <v>109</v>
      </c>
      <c r="B3" s="141" t="s">
        <v>111</v>
      </c>
    </row>
    <row r="4" spans="1:2" ht="114.75" x14ac:dyDescent="0.2">
      <c r="A4" s="142" t="s">
        <v>110</v>
      </c>
      <c r="B4" s="143" t="s">
        <v>112</v>
      </c>
    </row>
    <row r="5" spans="1:2" x14ac:dyDescent="0.2">
      <c r="A5" s="59"/>
    </row>
    <row r="6" spans="1:2" x14ac:dyDescent="0.2">
      <c r="A6" s="144" t="s">
        <v>109</v>
      </c>
      <c r="B6" s="145" t="s">
        <v>113</v>
      </c>
    </row>
    <row r="7" spans="1:2" ht="129" customHeight="1" x14ac:dyDescent="0.2">
      <c r="A7" s="146" t="s">
        <v>110</v>
      </c>
      <c r="B7" s="147" t="s">
        <v>114</v>
      </c>
    </row>
    <row r="8" spans="1:2" x14ac:dyDescent="0.2">
      <c r="A8" s="148"/>
    </row>
    <row r="9" spans="1:2" s="151" customFormat="1" x14ac:dyDescent="0.2">
      <c r="A9" s="149" t="s">
        <v>109</v>
      </c>
      <c r="B9" s="150" t="s">
        <v>115</v>
      </c>
    </row>
    <row r="10" spans="1:2" s="151" customFormat="1" ht="51" x14ac:dyDescent="0.2">
      <c r="A10" s="152" t="s">
        <v>110</v>
      </c>
      <c r="B10" s="147" t="s">
        <v>116</v>
      </c>
    </row>
    <row r="11" spans="1:2" x14ac:dyDescent="0.2">
      <c r="A11" s="153"/>
      <c r="B11" s="154"/>
    </row>
    <row r="12" spans="1:2" x14ac:dyDescent="0.2">
      <c r="A12" s="149" t="s">
        <v>109</v>
      </c>
      <c r="B12" s="150" t="s">
        <v>117</v>
      </c>
    </row>
    <row r="13" spans="1:2" ht="76.5" x14ac:dyDescent="0.2">
      <c r="A13" s="152" t="s">
        <v>110</v>
      </c>
      <c r="B13" s="147" t="s">
        <v>118</v>
      </c>
    </row>
    <row r="14" spans="1:2" x14ac:dyDescent="0.2">
      <c r="A14" s="155"/>
      <c r="B14" s="156"/>
    </row>
    <row r="15" spans="1:2" x14ac:dyDescent="0.2">
      <c r="A15" s="153"/>
      <c r="B15" s="154"/>
    </row>
    <row r="16" spans="1:2" x14ac:dyDescent="0.2">
      <c r="A16" s="144" t="s">
        <v>109</v>
      </c>
      <c r="B16" s="145" t="s">
        <v>119</v>
      </c>
    </row>
    <row r="17" spans="1:2" ht="38.25" x14ac:dyDescent="0.2">
      <c r="A17" s="146" t="s">
        <v>110</v>
      </c>
      <c r="B17" s="147" t="s">
        <v>120</v>
      </c>
    </row>
    <row r="19" spans="1:2" x14ac:dyDescent="0.2">
      <c r="A19" s="144" t="s">
        <v>109</v>
      </c>
      <c r="B19" s="145" t="s">
        <v>121</v>
      </c>
    </row>
    <row r="20" spans="1:2" ht="51" x14ac:dyDescent="0.2">
      <c r="A20" s="146" t="s">
        <v>110</v>
      </c>
      <c r="B20" s="147" t="s">
        <v>122</v>
      </c>
    </row>
    <row r="22" spans="1:2" x14ac:dyDescent="0.2">
      <c r="A22" s="144" t="s">
        <v>109</v>
      </c>
      <c r="B22" s="145" t="s">
        <v>123</v>
      </c>
    </row>
    <row r="23" spans="1:2" ht="38.25" x14ac:dyDescent="0.2">
      <c r="A23" s="146" t="s">
        <v>110</v>
      </c>
      <c r="B23" s="147" t="s">
        <v>124</v>
      </c>
    </row>
    <row r="25" spans="1:2" x14ac:dyDescent="0.2">
      <c r="A25" s="144" t="s">
        <v>109</v>
      </c>
      <c r="B25" s="145" t="s">
        <v>125</v>
      </c>
    </row>
    <row r="26" spans="1:2" ht="51" x14ac:dyDescent="0.2">
      <c r="A26" s="146" t="s">
        <v>110</v>
      </c>
      <c r="B26" s="147" t="s">
        <v>126</v>
      </c>
    </row>
    <row r="28" spans="1:2" x14ac:dyDescent="0.2">
      <c r="A28" s="144" t="s">
        <v>109</v>
      </c>
      <c r="B28" s="145" t="s">
        <v>127</v>
      </c>
    </row>
    <row r="29" spans="1:2" ht="102" x14ac:dyDescent="0.2">
      <c r="A29" s="146" t="s">
        <v>110</v>
      </c>
      <c r="B29" s="147" t="s">
        <v>128</v>
      </c>
    </row>
    <row r="31" spans="1:2" x14ac:dyDescent="0.2">
      <c r="A31" s="144" t="s">
        <v>109</v>
      </c>
      <c r="B31" s="145" t="s">
        <v>129</v>
      </c>
    </row>
    <row r="32" spans="1:2" ht="63.75" x14ac:dyDescent="0.2">
      <c r="A32" s="146" t="s">
        <v>110</v>
      </c>
      <c r="B32" s="147" t="s">
        <v>130</v>
      </c>
    </row>
    <row r="34" spans="1:2" x14ac:dyDescent="0.2">
      <c r="A34" s="144" t="s">
        <v>109</v>
      </c>
      <c r="B34" s="145" t="s">
        <v>131</v>
      </c>
    </row>
    <row r="35" spans="1:2" ht="140.25" x14ac:dyDescent="0.2">
      <c r="A35" s="146" t="s">
        <v>110</v>
      </c>
      <c r="B35" s="147" t="s">
        <v>132</v>
      </c>
    </row>
    <row r="37" spans="1:2" x14ac:dyDescent="0.2">
      <c r="A37" s="144" t="s">
        <v>109</v>
      </c>
      <c r="B37" s="145" t="s">
        <v>133</v>
      </c>
    </row>
    <row r="38" spans="1:2" ht="51" x14ac:dyDescent="0.2">
      <c r="A38" s="146" t="s">
        <v>110</v>
      </c>
      <c r="B38" s="147" t="s">
        <v>134</v>
      </c>
    </row>
    <row r="40" spans="1:2" x14ac:dyDescent="0.2">
      <c r="A40" s="144" t="s">
        <v>109</v>
      </c>
      <c r="B40" s="145" t="s">
        <v>156</v>
      </c>
    </row>
    <row r="41" spans="1:2" ht="63" customHeight="1" x14ac:dyDescent="0.2">
      <c r="A41" s="146" t="s">
        <v>110</v>
      </c>
      <c r="B41" s="147"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W71"/>
  <sheetViews>
    <sheetView workbookViewId="0">
      <selection activeCell="N21" sqref="N21"/>
    </sheetView>
  </sheetViews>
  <sheetFormatPr defaultColWidth="0" defaultRowHeight="15" x14ac:dyDescent="0.25"/>
  <cols>
    <col min="1" max="1" width="3.7109375" style="104" customWidth="1"/>
    <col min="2" max="2" width="12.28515625" style="64" customWidth="1"/>
    <col min="3" max="3" width="1.7109375" style="64" customWidth="1"/>
    <col min="4" max="5" width="12.28515625" style="64" customWidth="1"/>
    <col min="6" max="6" width="1.7109375" style="64" customWidth="1"/>
    <col min="7" max="8" width="12.28515625" style="64" customWidth="1"/>
    <col min="9" max="9" width="1.7109375" style="64" customWidth="1"/>
    <col min="10" max="11" width="12.28515625" style="64" customWidth="1"/>
    <col min="12" max="12" width="1.7109375" style="64" customWidth="1"/>
    <col min="13" max="14" width="12.28515625" style="64" customWidth="1"/>
    <col min="15" max="15" width="1.7109375" style="64" customWidth="1"/>
    <col min="16" max="16" width="12.28515625" style="64" customWidth="1"/>
    <col min="17" max="17" width="3.7109375" style="104" customWidth="1"/>
    <col min="18" max="18" width="8.85546875" hidden="1"/>
    <col min="19" max="19" width="31.85546875" hidden="1"/>
    <col min="20" max="20" width="12" hidden="1"/>
    <col min="21" max="21" width="22.28515625" hidden="1"/>
    <col min="22" max="16384" width="8.85546875" hidden="1"/>
  </cols>
  <sheetData>
    <row r="1" spans="1:17" s="63" customFormat="1" ht="15" customHeight="1" x14ac:dyDescent="0.25">
      <c r="A1" s="113"/>
      <c r="B1" s="113"/>
      <c r="C1" s="113"/>
      <c r="D1" s="64"/>
      <c r="E1" s="64"/>
      <c r="F1" s="64"/>
      <c r="G1" s="64"/>
      <c r="H1" s="64"/>
      <c r="I1" s="64"/>
      <c r="J1" s="64"/>
      <c r="K1" s="64"/>
      <c r="L1" s="64"/>
      <c r="M1" s="64"/>
      <c r="N1" s="64"/>
      <c r="O1" s="64"/>
      <c r="P1" s="64"/>
      <c r="Q1" s="104"/>
    </row>
    <row r="2" spans="1:17" s="63" customFormat="1" ht="15" customHeight="1" x14ac:dyDescent="0.25">
      <c r="A2" s="113"/>
      <c r="B2" s="113"/>
      <c r="C2" s="113"/>
      <c r="D2" s="64"/>
      <c r="E2" s="64"/>
      <c r="F2" s="64"/>
      <c r="G2" s="64"/>
      <c r="H2" s="64"/>
      <c r="I2" s="64"/>
      <c r="J2" s="64"/>
      <c r="K2" s="64"/>
      <c r="L2" s="64"/>
      <c r="M2" s="64"/>
      <c r="N2" s="64"/>
      <c r="O2" s="64"/>
      <c r="P2" s="64"/>
      <c r="Q2" s="104"/>
    </row>
    <row r="3" spans="1:17" s="63" customFormat="1" ht="15" customHeight="1" x14ac:dyDescent="0.25">
      <c r="A3" s="104"/>
      <c r="B3" s="64"/>
      <c r="C3" s="64"/>
      <c r="D3" s="64"/>
      <c r="E3" s="64"/>
      <c r="F3" s="64"/>
      <c r="G3" s="64"/>
      <c r="H3" s="64"/>
      <c r="I3" s="64"/>
      <c r="J3" s="64"/>
      <c r="K3" s="64"/>
      <c r="L3" s="64"/>
      <c r="M3" s="64"/>
      <c r="N3" s="64"/>
      <c r="O3" s="64"/>
      <c r="P3" s="64"/>
      <c r="Q3" s="104"/>
    </row>
    <row r="4" spans="1:17" s="63" customFormat="1" ht="15" customHeight="1" x14ac:dyDescent="0.5">
      <c r="A4" s="104"/>
      <c r="B4" s="75"/>
      <c r="C4" s="75"/>
      <c r="D4" s="75"/>
      <c r="E4" s="212" t="s">
        <v>143</v>
      </c>
      <c r="F4" s="212"/>
      <c r="G4" s="212"/>
      <c r="H4" s="212"/>
      <c r="I4" s="212"/>
      <c r="J4" s="212"/>
      <c r="K4" s="212"/>
      <c r="L4" s="212"/>
      <c r="M4" s="212"/>
      <c r="N4" s="212"/>
      <c r="O4" s="212"/>
      <c r="P4" s="212"/>
      <c r="Q4" s="105"/>
    </row>
    <row r="5" spans="1:17" s="63" customFormat="1" ht="15" customHeight="1" x14ac:dyDescent="0.5">
      <c r="A5" s="105"/>
      <c r="B5" s="75"/>
      <c r="C5" s="75"/>
      <c r="D5" s="75"/>
      <c r="E5" s="212"/>
      <c r="F5" s="212"/>
      <c r="G5" s="212"/>
      <c r="H5" s="212"/>
      <c r="I5" s="212"/>
      <c r="J5" s="212"/>
      <c r="K5" s="212"/>
      <c r="L5" s="212"/>
      <c r="M5" s="212"/>
      <c r="N5" s="212"/>
      <c r="O5" s="212"/>
      <c r="P5" s="212"/>
      <c r="Q5" s="105"/>
    </row>
    <row r="6" spans="1:17" s="63" customFormat="1" ht="15" customHeight="1" x14ac:dyDescent="0.25">
      <c r="A6" s="104"/>
      <c r="B6" s="64"/>
      <c r="C6" s="64"/>
      <c r="D6" s="64"/>
      <c r="E6" s="212"/>
      <c r="F6" s="212"/>
      <c r="G6" s="212"/>
      <c r="H6" s="212"/>
      <c r="I6" s="212"/>
      <c r="J6" s="212"/>
      <c r="K6" s="212"/>
      <c r="L6" s="212"/>
      <c r="M6" s="212"/>
      <c r="N6" s="212"/>
      <c r="O6" s="212"/>
      <c r="P6" s="212"/>
      <c r="Q6" s="104"/>
    </row>
    <row r="7" spans="1:17" s="63" customFormat="1" ht="15" customHeight="1" x14ac:dyDescent="0.25">
      <c r="A7" s="104"/>
      <c r="B7" s="64"/>
      <c r="C7" s="64"/>
      <c r="D7" s="64"/>
      <c r="E7" s="212"/>
      <c r="F7" s="212"/>
      <c r="G7" s="212"/>
      <c r="H7" s="212"/>
      <c r="I7" s="212"/>
      <c r="J7" s="212"/>
      <c r="K7" s="212"/>
      <c r="L7" s="212"/>
      <c r="M7" s="212"/>
      <c r="N7" s="212"/>
      <c r="O7" s="212"/>
      <c r="P7" s="212"/>
      <c r="Q7" s="104"/>
    </row>
    <row r="8" spans="1:17" s="63" customFormat="1" ht="15" customHeight="1" x14ac:dyDescent="0.25">
      <c r="A8" s="104"/>
      <c r="B8" s="64"/>
      <c r="C8" s="64"/>
      <c r="D8" s="64"/>
      <c r="E8" s="64"/>
      <c r="F8" s="64"/>
      <c r="G8" s="64"/>
      <c r="H8" s="64"/>
      <c r="I8" s="64"/>
      <c r="J8" s="64"/>
      <c r="K8" s="64"/>
      <c r="L8" s="64"/>
      <c r="M8" s="64"/>
      <c r="N8" s="64"/>
      <c r="O8" s="64"/>
      <c r="P8" s="64"/>
      <c r="Q8" s="104"/>
    </row>
    <row r="9" spans="1:17" s="63" customFormat="1" ht="15" customHeight="1" x14ac:dyDescent="0.25">
      <c r="A9" s="104"/>
      <c r="B9" s="64"/>
      <c r="C9" s="64"/>
      <c r="D9" s="64"/>
      <c r="E9" s="64"/>
      <c r="F9" s="64"/>
      <c r="G9" s="64"/>
      <c r="H9" s="64"/>
      <c r="I9" s="64"/>
      <c r="J9" s="64"/>
      <c r="K9" s="64"/>
      <c r="L9" s="64"/>
      <c r="M9" s="64"/>
      <c r="N9" s="64"/>
      <c r="O9" s="64"/>
      <c r="P9" s="64"/>
      <c r="Q9" s="104"/>
    </row>
    <row r="10" spans="1:17" s="63" customFormat="1" ht="15" customHeight="1" x14ac:dyDescent="0.25">
      <c r="A10" s="104"/>
      <c r="B10" s="64"/>
      <c r="C10" s="64"/>
      <c r="D10" s="68"/>
      <c r="E10" s="68"/>
      <c r="F10" s="68"/>
      <c r="G10" s="68"/>
      <c r="H10" s="68"/>
      <c r="I10" s="68"/>
      <c r="J10" s="68"/>
      <c r="K10" s="68"/>
      <c r="L10" s="68"/>
      <c r="M10" s="68"/>
      <c r="N10" s="68"/>
      <c r="O10" s="68"/>
      <c r="P10" s="68"/>
      <c r="Q10" s="104"/>
    </row>
    <row r="11" spans="1:17" s="63" customFormat="1" ht="15" customHeight="1" x14ac:dyDescent="0.25">
      <c r="A11" s="104"/>
      <c r="B11" s="73"/>
      <c r="C11" s="73"/>
      <c r="D11" s="76"/>
      <c r="E11" s="76"/>
      <c r="F11" s="76"/>
      <c r="G11" s="76"/>
      <c r="H11" s="76"/>
      <c r="I11" s="76"/>
      <c r="J11" s="76"/>
      <c r="K11" s="76"/>
      <c r="L11" s="76"/>
      <c r="M11" s="76"/>
      <c r="N11" s="76"/>
      <c r="O11" s="76"/>
      <c r="P11" s="76"/>
      <c r="Q11" s="104"/>
    </row>
    <row r="12" spans="1:17" s="63" customFormat="1" ht="15" customHeight="1" x14ac:dyDescent="0.25">
      <c r="A12" s="104"/>
      <c r="B12" s="73"/>
      <c r="C12" s="73"/>
      <c r="D12" s="215" t="s">
        <v>149</v>
      </c>
      <c r="E12" s="215"/>
      <c r="F12" s="215"/>
      <c r="G12" s="215"/>
      <c r="H12" s="215"/>
      <c r="I12" s="215"/>
      <c r="J12" s="215"/>
      <c r="K12" s="215"/>
      <c r="L12" s="215"/>
      <c r="M12" s="215"/>
      <c r="N12" s="215"/>
      <c r="O12" s="215"/>
      <c r="P12" s="76"/>
      <c r="Q12" s="104"/>
    </row>
    <row r="13" spans="1:17" s="63" customFormat="1" ht="15" customHeight="1" x14ac:dyDescent="0.25">
      <c r="A13" s="104"/>
      <c r="B13" s="73"/>
      <c r="C13" s="73"/>
      <c r="D13" s="76"/>
      <c r="E13" s="76"/>
      <c r="F13" s="76"/>
      <c r="G13" s="76"/>
      <c r="H13" s="76"/>
      <c r="I13" s="76"/>
      <c r="J13" s="76"/>
      <c r="K13" s="76"/>
      <c r="L13" s="76"/>
      <c r="M13" s="76"/>
      <c r="N13" s="76"/>
      <c r="O13" s="76"/>
      <c r="P13" s="76"/>
      <c r="Q13" s="104"/>
    </row>
    <row r="14" spans="1:17" s="63" customFormat="1" ht="15" customHeight="1" x14ac:dyDescent="0.25">
      <c r="A14" s="104"/>
      <c r="B14" s="73"/>
      <c r="C14" s="73"/>
      <c r="D14" s="218" t="s">
        <v>65</v>
      </c>
      <c r="E14" s="218"/>
      <c r="F14" s="218"/>
      <c r="G14" s="217" t="s">
        <v>22</v>
      </c>
      <c r="H14" s="217"/>
      <c r="I14" s="217"/>
      <c r="J14" s="216" t="s">
        <v>31</v>
      </c>
      <c r="K14" s="216"/>
      <c r="L14" s="216"/>
      <c r="M14" s="216" t="s">
        <v>36</v>
      </c>
      <c r="N14" s="216"/>
      <c r="O14" s="216"/>
      <c r="P14" s="76"/>
      <c r="Q14" s="104"/>
    </row>
    <row r="15" spans="1:17" s="63" customFormat="1" ht="15" customHeight="1" x14ac:dyDescent="0.25">
      <c r="A15" s="104"/>
      <c r="B15" s="73"/>
      <c r="C15" s="73"/>
      <c r="D15" s="218"/>
      <c r="E15" s="218"/>
      <c r="F15" s="218"/>
      <c r="G15" s="217"/>
      <c r="H15" s="217"/>
      <c r="I15" s="217"/>
      <c r="J15" s="216"/>
      <c r="K15" s="216"/>
      <c r="L15" s="216"/>
      <c r="M15" s="216"/>
      <c r="N15" s="216"/>
      <c r="O15" s="216"/>
      <c r="P15" s="76"/>
      <c r="Q15" s="104"/>
    </row>
    <row r="16" spans="1:17" ht="15" customHeight="1" x14ac:dyDescent="0.25">
      <c r="B16" s="73"/>
      <c r="C16" s="73"/>
      <c r="D16" s="219" t="s">
        <v>185</v>
      </c>
      <c r="E16" s="219"/>
      <c r="F16" s="219"/>
      <c r="G16" s="216" t="s">
        <v>156</v>
      </c>
      <c r="H16" s="216"/>
      <c r="I16" s="216"/>
      <c r="J16" s="216" t="s">
        <v>194</v>
      </c>
      <c r="K16" s="216"/>
      <c r="L16" s="216"/>
      <c r="M16" s="216" t="s">
        <v>166</v>
      </c>
      <c r="N16" s="216"/>
      <c r="O16" s="216"/>
      <c r="P16" s="76"/>
    </row>
    <row r="17" spans="1:23" s="63" customFormat="1" ht="15" customHeight="1" x14ac:dyDescent="0.25">
      <c r="A17" s="104"/>
      <c r="B17" s="73"/>
      <c r="C17" s="73"/>
      <c r="D17" s="219"/>
      <c r="E17" s="219"/>
      <c r="F17" s="219"/>
      <c r="G17" s="216"/>
      <c r="H17" s="216"/>
      <c r="I17" s="216"/>
      <c r="J17" s="216"/>
      <c r="K17" s="216"/>
      <c r="L17" s="216"/>
      <c r="M17" s="216"/>
      <c r="N17" s="216"/>
      <c r="O17" s="216"/>
      <c r="P17" s="76"/>
      <c r="Q17" s="104"/>
    </row>
    <row r="18" spans="1:23" s="63" customFormat="1" ht="15" customHeight="1" x14ac:dyDescent="0.25">
      <c r="A18" s="104"/>
      <c r="B18" s="73"/>
      <c r="C18" s="73"/>
      <c r="D18" s="78"/>
      <c r="E18" s="78"/>
      <c r="F18" s="78"/>
      <c r="G18" s="78"/>
      <c r="H18" s="78"/>
      <c r="I18" s="78"/>
      <c r="J18" s="78"/>
      <c r="K18" s="78"/>
      <c r="L18" s="78"/>
      <c r="M18" s="78"/>
      <c r="N18" s="78"/>
      <c r="O18" s="78"/>
      <c r="P18" s="76"/>
      <c r="Q18" s="104"/>
    </row>
    <row r="19" spans="1:23" s="63" customFormat="1" ht="15" customHeight="1" x14ac:dyDescent="0.25">
      <c r="A19" s="104"/>
      <c r="B19" s="73"/>
      <c r="C19" s="73"/>
      <c r="D19" s="213" t="s">
        <v>148</v>
      </c>
      <c r="E19" s="213"/>
      <c r="F19" s="213"/>
      <c r="G19" s="213"/>
      <c r="H19" s="213"/>
      <c r="I19" s="213"/>
      <c r="J19" s="213"/>
      <c r="K19" s="213"/>
      <c r="L19" s="213"/>
      <c r="M19" s="213"/>
      <c r="N19" s="213"/>
      <c r="O19" s="213"/>
      <c r="P19" s="76"/>
      <c r="Q19" s="104"/>
    </row>
    <row r="20" spans="1:23" s="63" customFormat="1" ht="15" customHeight="1" x14ac:dyDescent="0.25">
      <c r="A20" s="104"/>
      <c r="B20" s="73"/>
      <c r="C20" s="73"/>
      <c r="D20" s="79"/>
      <c r="E20" s="79"/>
      <c r="F20" s="79"/>
      <c r="G20" s="79"/>
      <c r="H20" s="79"/>
      <c r="I20" s="79"/>
      <c r="J20" s="79"/>
      <c r="K20" s="79"/>
      <c r="L20" s="79"/>
      <c r="M20" s="79"/>
      <c r="N20" s="79"/>
      <c r="O20" s="79"/>
      <c r="P20" s="76"/>
      <c r="Q20" s="104"/>
      <c r="S20" s="63" t="s">
        <v>169</v>
      </c>
    </row>
    <row r="21" spans="1:23" s="63" customFormat="1" ht="15" customHeight="1" x14ac:dyDescent="0.25">
      <c r="A21" s="104"/>
      <c r="B21" s="73"/>
      <c r="C21" s="73"/>
      <c r="D21" s="78"/>
      <c r="E21" s="86"/>
      <c r="F21" s="86"/>
      <c r="G21" s="87" t="s">
        <v>140</v>
      </c>
      <c r="H21" s="88" t="s">
        <v>8</v>
      </c>
      <c r="I21" s="87"/>
      <c r="J21" s="87" t="s">
        <v>141</v>
      </c>
      <c r="K21" s="94">
        <v>42522</v>
      </c>
      <c r="L21" s="86"/>
      <c r="M21" s="86"/>
      <c r="N21" s="102" t="s">
        <v>168</v>
      </c>
      <c r="O21" s="78"/>
      <c r="P21" s="76"/>
      <c r="Q21" s="104"/>
      <c r="S21" s="71" t="str">
        <f>IF(H21&lt;&gt;"Totaal","Cohort "&amp;H21,H21)</f>
        <v>Totaal</v>
      </c>
    </row>
    <row r="22" spans="1:23" s="71" customFormat="1" ht="15" customHeight="1" x14ac:dyDescent="0.25">
      <c r="A22" s="106"/>
      <c r="B22" s="74"/>
      <c r="C22" s="74"/>
      <c r="D22" s="77"/>
      <c r="E22" s="74"/>
      <c r="F22" s="74"/>
      <c r="G22" s="74"/>
      <c r="H22" s="77"/>
      <c r="I22" s="77"/>
      <c r="J22" s="74"/>
      <c r="K22" s="74"/>
      <c r="L22" s="77"/>
      <c r="M22" s="77"/>
      <c r="N22" s="77"/>
      <c r="O22" s="77"/>
      <c r="P22" s="77"/>
      <c r="Q22" s="106"/>
      <c r="T22" s="72"/>
    </row>
    <row r="23" spans="1:23" ht="15" customHeight="1" x14ac:dyDescent="0.25">
      <c r="B23" s="73"/>
      <c r="C23" s="73"/>
      <c r="D23" s="73"/>
      <c r="E23" s="73"/>
      <c r="F23" s="73"/>
      <c r="G23" s="73"/>
      <c r="H23" s="73"/>
      <c r="I23" s="73"/>
      <c r="J23" s="73"/>
      <c r="K23" s="73"/>
      <c r="L23" s="73"/>
      <c r="M23" s="73"/>
      <c r="N23" s="73"/>
      <c r="O23" s="73"/>
      <c r="P23" s="73"/>
    </row>
    <row r="24" spans="1:23" ht="15" customHeight="1" x14ac:dyDescent="0.25">
      <c r="B24" s="73"/>
      <c r="C24" s="73"/>
      <c r="D24" s="73"/>
      <c r="E24" s="73"/>
      <c r="F24" s="73"/>
      <c r="G24" s="73"/>
      <c r="H24" s="73"/>
      <c r="I24" s="73"/>
      <c r="J24" s="73"/>
      <c r="K24" s="73"/>
      <c r="L24" s="73"/>
      <c r="M24" s="73"/>
      <c r="N24" s="73"/>
      <c r="O24" s="73"/>
      <c r="P24" s="73"/>
    </row>
    <row r="25" spans="1:23" ht="15" customHeight="1" x14ac:dyDescent="0.25">
      <c r="B25" s="73"/>
      <c r="C25" s="73"/>
      <c r="D25" s="73"/>
      <c r="E25" s="73"/>
      <c r="F25" s="73"/>
      <c r="G25" s="73"/>
      <c r="H25" s="73"/>
      <c r="I25" s="73"/>
      <c r="J25" s="73"/>
      <c r="K25" s="73"/>
      <c r="L25" s="73"/>
      <c r="M25" s="73"/>
      <c r="N25" s="73"/>
      <c r="O25" s="73"/>
      <c r="P25" s="73"/>
      <c r="S25" t="s">
        <v>142</v>
      </c>
    </row>
    <row r="26" spans="1:23" ht="15" customHeight="1" x14ac:dyDescent="0.25">
      <c r="B26" s="73"/>
      <c r="C26" s="73"/>
      <c r="D26" s="73"/>
      <c r="E26" s="73"/>
      <c r="F26" s="73"/>
      <c r="G26" s="73"/>
      <c r="H26" s="73"/>
      <c r="I26" s="73"/>
      <c r="J26" s="73"/>
      <c r="K26" s="73"/>
      <c r="L26" s="73"/>
      <c r="M26" s="73"/>
      <c r="N26" s="73"/>
      <c r="O26" s="73"/>
      <c r="P26" s="73"/>
      <c r="T26" t="s">
        <v>4</v>
      </c>
      <c r="U26" t="s">
        <v>65</v>
      </c>
      <c r="V26" t="s">
        <v>5</v>
      </c>
      <c r="W26" t="s">
        <v>137</v>
      </c>
    </row>
    <row r="27" spans="1:23" ht="15" customHeight="1" x14ac:dyDescent="0.25">
      <c r="B27" s="73"/>
      <c r="C27" s="73"/>
      <c r="D27" s="73"/>
      <c r="E27" s="73"/>
      <c r="F27" s="73"/>
      <c r="G27" s="73"/>
      <c r="H27" s="73"/>
      <c r="I27" s="73"/>
      <c r="J27" s="73"/>
      <c r="K27" s="73"/>
      <c r="L27" s="73"/>
      <c r="M27" s="73"/>
      <c r="N27" s="73"/>
      <c r="O27" s="73"/>
      <c r="P27" s="73"/>
      <c r="S27" t="str">
        <f>$S$21&amp;$K$21&amp;T27&amp;U27</f>
        <v>Totaal42522Den HaagTotaal</v>
      </c>
      <c r="T27" t="s">
        <v>7</v>
      </c>
      <c r="U27" t="s">
        <v>8</v>
      </c>
      <c r="V27">
        <f>VLOOKUP(S27,'Tabel 1'!$A$4:$F$115,6,FALSE)</f>
        <v>1295</v>
      </c>
      <c r="W27" s="61">
        <f t="shared" ref="W27:W33" si="0">V27/$V$27</f>
        <v>1</v>
      </c>
    </row>
    <row r="28" spans="1:23" ht="15" customHeight="1" x14ac:dyDescent="0.25">
      <c r="B28" s="73"/>
      <c r="C28" s="73"/>
      <c r="D28" s="73"/>
      <c r="E28" s="73"/>
      <c r="F28" s="73"/>
      <c r="G28" s="73"/>
      <c r="H28" s="73"/>
      <c r="I28" s="73"/>
      <c r="J28" s="73"/>
      <c r="K28" s="73"/>
      <c r="L28" s="73"/>
      <c r="M28" s="73"/>
      <c r="N28" s="73"/>
      <c r="O28" s="73"/>
      <c r="P28" s="73"/>
      <c r="S28" s="63" t="str">
        <f t="shared" ref="S28:S40" si="1">$S$21&amp;$K$21&amp;T28&amp;U28</f>
        <v>Totaal42522Den HaagThuiswonend kind</v>
      </c>
      <c r="T28" t="s">
        <v>7</v>
      </c>
      <c r="U28" t="s">
        <v>9</v>
      </c>
      <c r="V28" s="63">
        <f>VLOOKUP(S28,'Tabel 1'!$A$4:$F$115,6,FALSE)</f>
        <v>200</v>
      </c>
      <c r="W28" s="61">
        <f t="shared" si="0"/>
        <v>0.15444015444015444</v>
      </c>
    </row>
    <row r="29" spans="1:23" ht="15" customHeight="1" x14ac:dyDescent="0.25">
      <c r="B29" s="73"/>
      <c r="C29" s="73"/>
      <c r="D29" s="73"/>
      <c r="E29" s="73"/>
      <c r="F29" s="73"/>
      <c r="G29" s="73"/>
      <c r="H29" s="73"/>
      <c r="I29" s="73"/>
      <c r="J29" s="73"/>
      <c r="K29" s="73"/>
      <c r="L29" s="73"/>
      <c r="M29" s="73"/>
      <c r="N29" s="73"/>
      <c r="O29" s="73"/>
      <c r="P29" s="73"/>
      <c r="S29" s="63" t="str">
        <f t="shared" si="1"/>
        <v>Totaal42522Den HaagAlleenstaand</v>
      </c>
      <c r="T29" t="s">
        <v>7</v>
      </c>
      <c r="U29" t="s">
        <v>10</v>
      </c>
      <c r="V29" s="63">
        <f>VLOOKUP(S29,'Tabel 1'!$A$4:$F$115,6,FALSE)</f>
        <v>730</v>
      </c>
      <c r="W29" s="61">
        <f t="shared" si="0"/>
        <v>0.56370656370656369</v>
      </c>
    </row>
    <row r="30" spans="1:23" ht="15" customHeight="1" x14ac:dyDescent="0.25">
      <c r="B30" s="73"/>
      <c r="C30" s="73"/>
      <c r="D30" s="73"/>
      <c r="E30" s="73"/>
      <c r="F30" s="73"/>
      <c r="G30" s="73"/>
      <c r="H30" s="73"/>
      <c r="I30" s="73"/>
      <c r="J30" s="73"/>
      <c r="K30" s="73"/>
      <c r="L30" s="73"/>
      <c r="M30" s="73"/>
      <c r="N30" s="73"/>
      <c r="O30" s="73"/>
      <c r="P30" s="73"/>
      <c r="S30" s="63" t="str">
        <f t="shared" si="1"/>
        <v>Totaal42522Den HaagPartner in paar zonder kinderen</v>
      </c>
      <c r="T30" t="s">
        <v>7</v>
      </c>
      <c r="U30" t="s">
        <v>11</v>
      </c>
      <c r="V30" s="63">
        <f>VLOOKUP(S30,'Tabel 1'!$A$4:$F$115,6,FALSE)</f>
        <v>125</v>
      </c>
      <c r="W30" s="61">
        <f t="shared" si="0"/>
        <v>9.6525096525096526E-2</v>
      </c>
    </row>
    <row r="31" spans="1:23" ht="15" customHeight="1" x14ac:dyDescent="0.25">
      <c r="B31" s="73"/>
      <c r="C31" s="73"/>
      <c r="D31" s="73"/>
      <c r="E31" s="73"/>
      <c r="F31" s="73"/>
      <c r="G31" s="73"/>
      <c r="H31" s="73"/>
      <c r="I31" s="73"/>
      <c r="J31" s="73"/>
      <c r="K31" s="73"/>
      <c r="L31" s="73"/>
      <c r="M31" s="73"/>
      <c r="N31" s="73"/>
      <c r="O31" s="73"/>
      <c r="P31" s="73"/>
      <c r="S31" s="63" t="str">
        <f t="shared" si="1"/>
        <v>Totaal42522Den HaagPartner in paar met kinderen</v>
      </c>
      <c r="T31" t="s">
        <v>7</v>
      </c>
      <c r="U31" t="s">
        <v>12</v>
      </c>
      <c r="V31" s="63">
        <f>VLOOKUP(S31,'Tabel 1'!$A$4:$F$115,6,FALSE)</f>
        <v>175</v>
      </c>
      <c r="W31" s="61">
        <f t="shared" si="0"/>
        <v>0.13513513513513514</v>
      </c>
    </row>
    <row r="32" spans="1:23" ht="15" customHeight="1" x14ac:dyDescent="0.25">
      <c r="B32" s="73"/>
      <c r="C32" s="73"/>
      <c r="D32" s="73"/>
      <c r="E32" s="73"/>
      <c r="F32" s="73"/>
      <c r="G32" s="73"/>
      <c r="H32" s="73"/>
      <c r="I32" s="73"/>
      <c r="J32" s="73"/>
      <c r="K32" s="73"/>
      <c r="L32" s="73"/>
      <c r="M32" s="73"/>
      <c r="N32" s="73"/>
      <c r="O32" s="73"/>
      <c r="P32" s="73"/>
      <c r="S32" s="63" t="str">
        <f t="shared" si="1"/>
        <v>Totaal42522Den HaagOuder in eenouderhuishouden</v>
      </c>
      <c r="T32" t="s">
        <v>7</v>
      </c>
      <c r="U32" t="s">
        <v>13</v>
      </c>
      <c r="V32" s="63">
        <f>VLOOKUP(S32,'Tabel 1'!$A$4:$F$115,6,FALSE)</f>
        <v>30</v>
      </c>
      <c r="W32" s="61">
        <f t="shared" si="0"/>
        <v>2.3166023166023165E-2</v>
      </c>
    </row>
    <row r="33" spans="1:23" ht="15" customHeight="1" x14ac:dyDescent="0.25">
      <c r="B33" s="73"/>
      <c r="C33" s="73"/>
      <c r="D33" s="73"/>
      <c r="E33" s="73"/>
      <c r="F33" s="73"/>
      <c r="G33" s="73"/>
      <c r="H33" s="73"/>
      <c r="I33" s="73"/>
      <c r="J33" s="73"/>
      <c r="K33" s="73"/>
      <c r="L33" s="73"/>
      <c r="M33" s="73"/>
      <c r="N33" s="73"/>
      <c r="O33" s="73"/>
      <c r="P33" s="73"/>
      <c r="S33" s="63" t="str">
        <f t="shared" si="1"/>
        <v>Totaal42522Den HaagOverig lid huishouden</v>
      </c>
      <c r="T33" t="s">
        <v>7</v>
      </c>
      <c r="U33" t="s">
        <v>14</v>
      </c>
      <c r="V33" s="63">
        <f>VLOOKUP(S33,'Tabel 1'!$A$4:$F$115,6,FALSE)</f>
        <v>35</v>
      </c>
      <c r="W33" s="61">
        <f t="shared" si="0"/>
        <v>2.7027027027027029E-2</v>
      </c>
    </row>
    <row r="34" spans="1:23" ht="15" customHeight="1" x14ac:dyDescent="0.25">
      <c r="B34" s="73"/>
      <c r="C34" s="73"/>
      <c r="D34" s="73"/>
      <c r="E34" s="73"/>
      <c r="F34" s="73"/>
      <c r="G34" s="73"/>
      <c r="H34" s="73"/>
      <c r="I34" s="73"/>
      <c r="J34" s="73"/>
      <c r="K34" s="73"/>
      <c r="L34" s="73"/>
      <c r="M34" s="73"/>
      <c r="N34" s="73"/>
      <c r="O34" s="73"/>
      <c r="P34" s="73"/>
      <c r="S34" s="63" t="str">
        <f t="shared" si="1"/>
        <v>Totaal42522G4 (exclusief Den Haag)Totaal</v>
      </c>
      <c r="T34" t="s">
        <v>15</v>
      </c>
      <c r="U34" t="s">
        <v>8</v>
      </c>
      <c r="V34" s="63">
        <f>VLOOKUP(S34,'Tabel 1'!$A$4:$F$115,6,FALSE)</f>
        <v>4290</v>
      </c>
      <c r="W34" s="61">
        <f t="shared" ref="W34:W40" si="2">V34/$V$34</f>
        <v>1</v>
      </c>
    </row>
    <row r="35" spans="1:23" ht="15" customHeight="1" x14ac:dyDescent="0.25">
      <c r="B35" s="73"/>
      <c r="C35" s="73"/>
      <c r="D35" s="73"/>
      <c r="E35" s="73"/>
      <c r="F35" s="73"/>
      <c r="G35" s="73"/>
      <c r="H35" s="73"/>
      <c r="I35" s="73"/>
      <c r="J35" s="73"/>
      <c r="K35" s="73"/>
      <c r="L35" s="73"/>
      <c r="M35" s="73"/>
      <c r="N35" s="73"/>
      <c r="O35" s="73"/>
      <c r="P35" s="73"/>
      <c r="S35" s="63" t="str">
        <f t="shared" si="1"/>
        <v>Totaal42522G4 (exclusief Den Haag)Thuiswonend kind</v>
      </c>
      <c r="T35" t="s">
        <v>15</v>
      </c>
      <c r="U35" t="s">
        <v>9</v>
      </c>
      <c r="V35" s="63">
        <f>VLOOKUP(S35,'Tabel 1'!$A$4:$F$115,6,FALSE)</f>
        <v>1040</v>
      </c>
      <c r="W35" s="61">
        <f t="shared" si="2"/>
        <v>0.24242424242424243</v>
      </c>
    </row>
    <row r="36" spans="1:23" ht="15" customHeight="1" x14ac:dyDescent="0.25">
      <c r="B36" s="73"/>
      <c r="C36" s="73"/>
      <c r="D36" s="73"/>
      <c r="E36" s="73"/>
      <c r="F36" s="73"/>
      <c r="G36" s="73"/>
      <c r="H36" s="73"/>
      <c r="I36" s="73"/>
      <c r="J36" s="73"/>
      <c r="K36" s="73"/>
      <c r="L36" s="73"/>
      <c r="M36" s="73"/>
      <c r="N36" s="73"/>
      <c r="O36" s="73"/>
      <c r="P36" s="73"/>
      <c r="S36" s="63" t="str">
        <f t="shared" si="1"/>
        <v>Totaal42522G4 (exclusief Den Haag)Alleenstaand</v>
      </c>
      <c r="T36" t="s">
        <v>15</v>
      </c>
      <c r="U36" t="s">
        <v>10</v>
      </c>
      <c r="V36" s="63">
        <f>VLOOKUP(S36,'Tabel 1'!$A$4:$F$115,6,FALSE)</f>
        <v>1760</v>
      </c>
      <c r="W36" s="61">
        <f t="shared" si="2"/>
        <v>0.41025641025641024</v>
      </c>
    </row>
    <row r="37" spans="1:23" ht="15" customHeight="1" x14ac:dyDescent="0.25">
      <c r="B37" s="73"/>
      <c r="C37" s="73"/>
      <c r="D37" s="73"/>
      <c r="E37" s="73"/>
      <c r="F37" s="73"/>
      <c r="G37" s="73"/>
      <c r="H37" s="73"/>
      <c r="I37" s="73"/>
      <c r="J37" s="73"/>
      <c r="K37" s="73"/>
      <c r="L37" s="73"/>
      <c r="M37" s="73"/>
      <c r="N37" s="73"/>
      <c r="O37" s="73"/>
      <c r="P37" s="73"/>
      <c r="S37" s="63" t="str">
        <f t="shared" si="1"/>
        <v>Totaal42522G4 (exclusief Den Haag)Partner in paar zonder kinderen</v>
      </c>
      <c r="T37" t="s">
        <v>15</v>
      </c>
      <c r="U37" t="s">
        <v>11</v>
      </c>
      <c r="V37" s="63">
        <f>VLOOKUP(S37,'Tabel 1'!$A$4:$F$115,6,FALSE)</f>
        <v>425</v>
      </c>
      <c r="W37" s="61">
        <f t="shared" si="2"/>
        <v>9.9067599067599071E-2</v>
      </c>
    </row>
    <row r="38" spans="1:23" ht="15" customHeight="1" x14ac:dyDescent="0.25">
      <c r="B38" s="73"/>
      <c r="C38" s="73"/>
      <c r="D38" s="73"/>
      <c r="E38" s="73"/>
      <c r="F38" s="73"/>
      <c r="G38" s="73"/>
      <c r="H38" s="73"/>
      <c r="I38" s="73"/>
      <c r="J38" s="73"/>
      <c r="K38" s="73"/>
      <c r="L38" s="73"/>
      <c r="M38" s="73"/>
      <c r="N38" s="73"/>
      <c r="O38" s="73"/>
      <c r="P38" s="73"/>
      <c r="S38" s="63" t="str">
        <f t="shared" si="1"/>
        <v>Totaal42522G4 (exclusief Den Haag)Partner in paar met kinderen</v>
      </c>
      <c r="T38" t="s">
        <v>15</v>
      </c>
      <c r="U38" t="s">
        <v>12</v>
      </c>
      <c r="V38" s="63">
        <f>VLOOKUP(S38,'Tabel 1'!$A$4:$F$115,6,FALSE)</f>
        <v>860</v>
      </c>
      <c r="W38" s="61">
        <f t="shared" si="2"/>
        <v>0.20046620046620048</v>
      </c>
    </row>
    <row r="39" spans="1:23" ht="15" customHeight="1" x14ac:dyDescent="0.25">
      <c r="B39" s="73"/>
      <c r="C39" s="73"/>
      <c r="D39" s="73"/>
      <c r="E39" s="73"/>
      <c r="F39" s="73"/>
      <c r="G39" s="73"/>
      <c r="H39" s="73"/>
      <c r="I39" s="73"/>
      <c r="J39" s="73"/>
      <c r="K39" s="73"/>
      <c r="L39" s="73"/>
      <c r="M39" s="73"/>
      <c r="N39" s="73"/>
      <c r="O39" s="73"/>
      <c r="P39" s="73"/>
      <c r="S39" s="63" t="str">
        <f t="shared" si="1"/>
        <v>Totaal42522G4 (exclusief Den Haag)Ouder in eenouderhuishouden</v>
      </c>
      <c r="T39" t="s">
        <v>15</v>
      </c>
      <c r="U39" t="s">
        <v>13</v>
      </c>
      <c r="V39" s="63">
        <f>VLOOKUP(S39,'Tabel 1'!$A$4:$F$115,6,FALSE)</f>
        <v>110</v>
      </c>
      <c r="W39" s="61">
        <f t="shared" si="2"/>
        <v>2.564102564102564E-2</v>
      </c>
    </row>
    <row r="40" spans="1:23" ht="15" customHeight="1" x14ac:dyDescent="0.25">
      <c r="B40" s="73"/>
      <c r="C40" s="73"/>
      <c r="D40" s="73"/>
      <c r="E40" s="73"/>
      <c r="F40" s="73"/>
      <c r="G40" s="73"/>
      <c r="H40" s="73"/>
      <c r="I40" s="73"/>
      <c r="J40" s="73"/>
      <c r="K40" s="73"/>
      <c r="L40" s="73"/>
      <c r="M40" s="73"/>
      <c r="N40" s="73"/>
      <c r="O40" s="73"/>
      <c r="P40" s="73"/>
      <c r="S40" s="63" t="str">
        <f t="shared" si="1"/>
        <v>Totaal42522G4 (exclusief Den Haag)Overig lid huishouden</v>
      </c>
      <c r="T40" t="s">
        <v>15</v>
      </c>
      <c r="U40" t="s">
        <v>14</v>
      </c>
      <c r="V40" s="63">
        <f>VLOOKUP(S40,'Tabel 1'!$A$4:$F$115,6,FALSE)</f>
        <v>90</v>
      </c>
      <c r="W40" s="61">
        <f t="shared" si="2"/>
        <v>2.097902097902098E-2</v>
      </c>
    </row>
    <row r="41" spans="1:23" ht="15" customHeight="1" x14ac:dyDescent="0.25">
      <c r="B41" s="73"/>
      <c r="C41" s="73"/>
      <c r="D41" s="73"/>
      <c r="E41" s="73"/>
      <c r="F41" s="73"/>
      <c r="G41" s="73"/>
      <c r="H41" s="73"/>
      <c r="I41" s="73"/>
      <c r="J41" s="73"/>
      <c r="K41" s="73"/>
      <c r="L41" s="73"/>
      <c r="M41" s="73"/>
      <c r="N41" s="73"/>
      <c r="O41" s="73"/>
      <c r="P41" s="73"/>
    </row>
    <row r="42" spans="1:23" ht="15" customHeight="1" x14ac:dyDescent="0.25">
      <c r="B42" s="73"/>
      <c r="C42" s="73"/>
      <c r="D42" s="73"/>
      <c r="E42" s="73"/>
      <c r="F42" s="73"/>
      <c r="G42" s="73"/>
      <c r="H42" s="73"/>
      <c r="I42" s="73"/>
      <c r="J42" s="73"/>
      <c r="K42" s="73"/>
      <c r="L42" s="73"/>
      <c r="M42" s="73"/>
      <c r="N42" s="73"/>
      <c r="O42" s="73"/>
      <c r="P42" s="73"/>
    </row>
    <row r="43" spans="1:23" ht="15" customHeight="1" x14ac:dyDescent="0.25">
      <c r="B43" s="73"/>
      <c r="C43" s="73"/>
      <c r="D43" s="73"/>
      <c r="E43" s="73"/>
      <c r="F43" s="73"/>
      <c r="G43" s="214" t="str">
        <f>"Omvang populatie Den Haag: "&amp;V27</f>
        <v>Omvang populatie Den Haag: 1295</v>
      </c>
      <c r="H43" s="214"/>
      <c r="I43" s="214"/>
      <c r="J43" s="214"/>
      <c r="K43" s="214"/>
      <c r="L43" s="73"/>
      <c r="M43" s="73"/>
      <c r="N43" s="73"/>
      <c r="O43" s="73"/>
      <c r="P43" s="73"/>
    </row>
    <row r="44" spans="1:23" s="81" customFormat="1" ht="15" customHeight="1" x14ac:dyDescent="0.25">
      <c r="A44" s="104"/>
      <c r="B44" s="73"/>
      <c r="C44" s="73"/>
      <c r="D44" s="73"/>
      <c r="E44" s="73"/>
      <c r="F44" s="73"/>
      <c r="G44" s="214" t="str">
        <f>"Omvang populatie G4, exclusief Den Haag: "&amp;V34</f>
        <v>Omvang populatie G4, exclusief Den Haag: 4290</v>
      </c>
      <c r="H44" s="214"/>
      <c r="I44" s="214"/>
      <c r="J44" s="214"/>
      <c r="K44" s="214"/>
      <c r="L44" s="73"/>
      <c r="M44" s="73"/>
      <c r="N44" s="73"/>
      <c r="O44" s="73"/>
      <c r="P44" s="73"/>
      <c r="Q44" s="104"/>
    </row>
    <row r="45" spans="1:23" ht="15" customHeight="1" x14ac:dyDescent="0.25">
      <c r="B45" s="73"/>
      <c r="C45" s="73"/>
      <c r="D45" s="73"/>
      <c r="E45" s="91"/>
      <c r="F45" s="91"/>
      <c r="G45" s="91"/>
      <c r="H45" s="91"/>
      <c r="I45" s="91"/>
      <c r="J45" s="91"/>
      <c r="K45" s="91"/>
      <c r="L45" s="91"/>
      <c r="M45" s="91"/>
      <c r="N45" s="73"/>
      <c r="O45" s="73"/>
      <c r="P45" s="73"/>
    </row>
    <row r="46" spans="1:23" ht="15" customHeight="1" x14ac:dyDescent="0.25">
      <c r="B46" s="73"/>
      <c r="C46" s="73"/>
      <c r="D46" s="73"/>
      <c r="E46" s="73"/>
      <c r="F46" s="73"/>
      <c r="G46" s="73"/>
      <c r="H46" s="73"/>
      <c r="I46" s="73"/>
      <c r="J46" s="73"/>
      <c r="K46" s="73"/>
      <c r="L46" s="73"/>
      <c r="M46" s="73"/>
      <c r="N46" s="73"/>
      <c r="O46" s="73"/>
      <c r="P46" s="111" t="s">
        <v>182</v>
      </c>
    </row>
    <row r="47" spans="1:23" s="104" customFormat="1" ht="15" customHeight="1" x14ac:dyDescent="0.25"/>
    <row r="48" spans="1:23" x14ac:dyDescent="0.25">
      <c r="S48" s="81" t="s">
        <v>138</v>
      </c>
      <c r="T48" s="81" t="s">
        <v>139</v>
      </c>
    </row>
    <row r="49" spans="19:23" x14ac:dyDescent="0.25">
      <c r="S49" s="63">
        <v>2014</v>
      </c>
      <c r="T49" s="69">
        <v>42522</v>
      </c>
    </row>
    <row r="50" spans="19:23" x14ac:dyDescent="0.25">
      <c r="S50">
        <v>2015</v>
      </c>
      <c r="T50" s="69">
        <v>42887</v>
      </c>
    </row>
    <row r="51" spans="19:23" x14ac:dyDescent="0.25">
      <c r="S51">
        <v>2016</v>
      </c>
    </row>
    <row r="52" spans="19:23" x14ac:dyDescent="0.25">
      <c r="S52" t="s">
        <v>8</v>
      </c>
    </row>
    <row r="58" spans="19:23" x14ac:dyDescent="0.25">
      <c r="W58" s="61"/>
    </row>
    <row r="59" spans="19:23" x14ac:dyDescent="0.25">
      <c r="W59" s="61"/>
    </row>
    <row r="60" spans="19:23" x14ac:dyDescent="0.25">
      <c r="W60" s="61"/>
    </row>
    <row r="61" spans="19:23" x14ac:dyDescent="0.25">
      <c r="W61" s="61"/>
    </row>
    <row r="62" spans="19:23" x14ac:dyDescent="0.25">
      <c r="W62" s="61"/>
    </row>
    <row r="63" spans="19:23" x14ac:dyDescent="0.25">
      <c r="W63" s="61"/>
    </row>
    <row r="64" spans="19:23" x14ac:dyDescent="0.25">
      <c r="W64" s="61"/>
    </row>
    <row r="65" spans="23:23" x14ac:dyDescent="0.25">
      <c r="W65" s="61"/>
    </row>
    <row r="66" spans="23:23" x14ac:dyDescent="0.25">
      <c r="W66" s="61"/>
    </row>
    <row r="67" spans="23:23" x14ac:dyDescent="0.25">
      <c r="W67" s="61"/>
    </row>
    <row r="68" spans="23:23" x14ac:dyDescent="0.25">
      <c r="W68" s="61"/>
    </row>
    <row r="69" spans="23:23" x14ac:dyDescent="0.25">
      <c r="W69" s="61"/>
    </row>
    <row r="70" spans="23:23" x14ac:dyDescent="0.25">
      <c r="W70" s="61"/>
    </row>
    <row r="71" spans="23:23" x14ac:dyDescent="0.25">
      <c r="W71" s="61"/>
    </row>
  </sheetData>
  <sheetProtection password="D641" sheet="1" objects="1" scenarios="1"/>
  <protectedRanges>
    <protectedRange sqref="H21 K21" name="Bereik1"/>
  </protectedRanges>
  <mergeCells count="13">
    <mergeCell ref="E4:P7"/>
    <mergeCell ref="D19:O19"/>
    <mergeCell ref="G43:K43"/>
    <mergeCell ref="G44:K44"/>
    <mergeCell ref="D12:O12"/>
    <mergeCell ref="M16:O17"/>
    <mergeCell ref="M14:O15"/>
    <mergeCell ref="J14:L15"/>
    <mergeCell ref="J16:L17"/>
    <mergeCell ref="G14:I15"/>
    <mergeCell ref="G16:I17"/>
    <mergeCell ref="D14:F15"/>
    <mergeCell ref="D16:F17"/>
  </mergeCells>
  <dataValidations count="2">
    <dataValidation type="list" allowBlank="1" showInputMessage="1" showErrorMessage="1" sqref="H21">
      <formula1>$S$49:$S$52</formula1>
    </dataValidation>
    <dataValidation type="list" allowBlank="1" showInputMessage="1" showErrorMessage="1" sqref="K21">
      <formula1>$T$49:$T$50</formula1>
    </dataValidation>
  </dataValidations>
  <hyperlinks>
    <hyperlink ref="G14:I15" location="'2. Onderwijsdeelname'!A1" display="2. Onderwijsdeelname"/>
    <hyperlink ref="D14:F15" location="'1. Plaats in het huishouden'!A1" display="1: Plaats in het huishouden"/>
    <hyperlink ref="J14:L15" location="'3. Inburgering'!A1" display="3. Inburgering"/>
    <hyperlink ref="M14:O15" location="'4. Sociaaleconomische status'!A1" display="4. Inkomensbron"/>
    <hyperlink ref="G16:I17" location="'6. Zorgkosten'!A1" display="Zorgkosten"/>
    <hyperlink ref="M16:O17" location="'8. Verdachten'!A1" display="Verdachten"/>
    <hyperlink ref="N21" location="'Tabel 1'!A1" display="Naar tabel"/>
    <hyperlink ref="D16:F17" location="'5. Mediaan inkomen'!A1" display="5. Mediaan inkomen"/>
    <hyperlink ref="J16:L17" location="'7. Jeugdzorg'!A1" display="Jeugdzorg"/>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W56"/>
  <sheetViews>
    <sheetView workbookViewId="0">
      <selection activeCell="H21" sqref="H21"/>
    </sheetView>
  </sheetViews>
  <sheetFormatPr defaultColWidth="0" defaultRowHeight="15" zeroHeight="1" x14ac:dyDescent="0.25"/>
  <cols>
    <col min="1" max="1" width="3.7109375" style="104" customWidth="1"/>
    <col min="2" max="2" width="12.28515625" style="64" customWidth="1"/>
    <col min="3" max="3" width="1.7109375" style="64" customWidth="1"/>
    <col min="4" max="5" width="12.28515625" style="64" customWidth="1"/>
    <col min="6" max="6" width="1.7109375" style="64" customWidth="1"/>
    <col min="7" max="8" width="12.28515625" style="64" customWidth="1"/>
    <col min="9" max="9" width="1.7109375" style="64" customWidth="1"/>
    <col min="10" max="11" width="12.28515625" style="64" customWidth="1"/>
    <col min="12" max="12" width="1.7109375" style="64" customWidth="1"/>
    <col min="13" max="14" width="12.28515625" style="64" customWidth="1"/>
    <col min="15" max="15" width="1.7109375" style="64" customWidth="1"/>
    <col min="16" max="16" width="12.28515625" style="64" customWidth="1"/>
    <col min="17" max="17" width="3.7109375" style="104" customWidth="1"/>
    <col min="18" max="18" width="9.140625" style="63" hidden="1"/>
    <col min="19" max="19" width="52.28515625" style="63" hidden="1"/>
    <col min="20" max="20" width="14" style="63" hidden="1"/>
    <col min="21" max="21" width="22.28515625" style="63" hidden="1"/>
    <col min="22" max="16384" width="9.140625" style="63" hidden="1"/>
  </cols>
  <sheetData>
    <row r="1" spans="1:17" ht="15" customHeight="1" x14ac:dyDescent="0.25"/>
    <row r="2" spans="1:17" ht="15" customHeight="1" x14ac:dyDescent="0.25"/>
    <row r="3" spans="1:17" ht="15" customHeight="1" x14ac:dyDescent="0.25"/>
    <row r="4" spans="1:17" ht="15" customHeight="1" x14ac:dyDescent="0.5">
      <c r="B4" s="75"/>
      <c r="C4" s="75"/>
      <c r="D4" s="75"/>
      <c r="E4" s="212" t="s">
        <v>143</v>
      </c>
      <c r="F4" s="212"/>
      <c r="G4" s="212"/>
      <c r="H4" s="212"/>
      <c r="I4" s="212"/>
      <c r="J4" s="212"/>
      <c r="K4" s="212"/>
      <c r="L4" s="212"/>
      <c r="M4" s="212"/>
      <c r="N4" s="212"/>
      <c r="O4" s="212"/>
      <c r="P4" s="212"/>
      <c r="Q4" s="105"/>
    </row>
    <row r="5" spans="1:17" ht="15" customHeight="1" x14ac:dyDescent="0.5">
      <c r="A5" s="105"/>
      <c r="B5" s="75"/>
      <c r="C5" s="75"/>
      <c r="D5" s="75"/>
      <c r="E5" s="212"/>
      <c r="F5" s="212"/>
      <c r="G5" s="212"/>
      <c r="H5" s="212"/>
      <c r="I5" s="212"/>
      <c r="J5" s="212"/>
      <c r="K5" s="212"/>
      <c r="L5" s="212"/>
      <c r="M5" s="212"/>
      <c r="N5" s="212"/>
      <c r="O5" s="212"/>
      <c r="P5" s="212"/>
      <c r="Q5" s="105"/>
    </row>
    <row r="6" spans="1:17" ht="15" customHeight="1" x14ac:dyDescent="0.25">
      <c r="E6" s="212"/>
      <c r="F6" s="212"/>
      <c r="G6" s="212"/>
      <c r="H6" s="212"/>
      <c r="I6" s="212"/>
      <c r="J6" s="212"/>
      <c r="K6" s="212"/>
      <c r="L6" s="212"/>
      <c r="M6" s="212"/>
      <c r="N6" s="212"/>
      <c r="O6" s="212"/>
      <c r="P6" s="212"/>
    </row>
    <row r="7" spans="1:17" ht="15" customHeight="1" x14ac:dyDescent="0.25">
      <c r="E7" s="212"/>
      <c r="F7" s="212"/>
      <c r="G7" s="212"/>
      <c r="H7" s="212"/>
      <c r="I7" s="212"/>
      <c r="J7" s="212"/>
      <c r="K7" s="212"/>
      <c r="L7" s="212"/>
      <c r="M7" s="212"/>
      <c r="N7" s="212"/>
      <c r="O7" s="212"/>
      <c r="P7" s="212"/>
    </row>
    <row r="8" spans="1:17" ht="15" customHeight="1" x14ac:dyDescent="0.25"/>
    <row r="9" spans="1:17" ht="15" customHeight="1" x14ac:dyDescent="0.25"/>
    <row r="10" spans="1:17" ht="15" customHeight="1" x14ac:dyDescent="0.25">
      <c r="D10" s="68"/>
      <c r="E10" s="68"/>
      <c r="F10" s="68"/>
      <c r="G10" s="68"/>
      <c r="H10" s="68"/>
      <c r="I10" s="68"/>
      <c r="J10" s="68"/>
      <c r="K10" s="68"/>
      <c r="L10" s="68"/>
      <c r="M10" s="68"/>
      <c r="N10" s="68"/>
      <c r="O10" s="68"/>
      <c r="P10" s="68"/>
    </row>
    <row r="11" spans="1:17" ht="15" customHeight="1" x14ac:dyDescent="0.25">
      <c r="B11" s="73"/>
      <c r="C11" s="73"/>
      <c r="D11" s="76"/>
      <c r="E11" s="76"/>
      <c r="F11" s="76"/>
      <c r="G11" s="76"/>
      <c r="H11" s="76"/>
      <c r="I11" s="76"/>
      <c r="J11" s="76"/>
      <c r="K11" s="76"/>
      <c r="L11" s="76"/>
      <c r="M11" s="76"/>
      <c r="N11" s="76"/>
      <c r="O11" s="76"/>
      <c r="P11" s="76"/>
    </row>
    <row r="12" spans="1:17" ht="15" customHeight="1" x14ac:dyDescent="0.25">
      <c r="B12" s="73"/>
      <c r="C12" s="73"/>
      <c r="D12" s="215" t="s">
        <v>149</v>
      </c>
      <c r="E12" s="215"/>
      <c r="F12" s="215"/>
      <c r="G12" s="215"/>
      <c r="H12" s="215"/>
      <c r="I12" s="215"/>
      <c r="J12" s="215"/>
      <c r="K12" s="215"/>
      <c r="L12" s="215"/>
      <c r="M12" s="215"/>
      <c r="N12" s="215"/>
      <c r="O12" s="215"/>
      <c r="P12" s="76"/>
    </row>
    <row r="13" spans="1:17" ht="15" customHeight="1" x14ac:dyDescent="0.25">
      <c r="B13" s="73"/>
      <c r="C13" s="73"/>
      <c r="D13" s="76"/>
      <c r="E13" s="76"/>
      <c r="F13" s="76"/>
      <c r="G13" s="76"/>
      <c r="H13" s="76"/>
      <c r="I13" s="76"/>
      <c r="J13" s="76"/>
      <c r="K13" s="76"/>
      <c r="L13" s="76"/>
      <c r="M13" s="76"/>
      <c r="N13" s="76"/>
      <c r="O13" s="76"/>
      <c r="P13" s="76"/>
    </row>
    <row r="14" spans="1:17" ht="15" customHeight="1" x14ac:dyDescent="0.25">
      <c r="B14" s="73"/>
      <c r="C14" s="73"/>
      <c r="D14" s="216" t="s">
        <v>65</v>
      </c>
      <c r="E14" s="216"/>
      <c r="F14" s="216"/>
      <c r="G14" s="220" t="s">
        <v>22</v>
      </c>
      <c r="H14" s="220"/>
      <c r="I14" s="220"/>
      <c r="J14" s="216" t="s">
        <v>31</v>
      </c>
      <c r="K14" s="216"/>
      <c r="L14" s="216"/>
      <c r="M14" s="216" t="s">
        <v>36</v>
      </c>
      <c r="N14" s="216"/>
      <c r="O14" s="216"/>
      <c r="P14" s="76"/>
    </row>
    <row r="15" spans="1:17" ht="15" customHeight="1" x14ac:dyDescent="0.25">
      <c r="B15" s="73"/>
      <c r="C15" s="73"/>
      <c r="D15" s="216"/>
      <c r="E15" s="216"/>
      <c r="F15" s="216"/>
      <c r="G15" s="220"/>
      <c r="H15" s="220"/>
      <c r="I15" s="220"/>
      <c r="J15" s="216"/>
      <c r="K15" s="216"/>
      <c r="L15" s="216"/>
      <c r="M15" s="216"/>
      <c r="N15" s="216"/>
      <c r="O15" s="216"/>
      <c r="P15" s="76"/>
    </row>
    <row r="16" spans="1:17" ht="15" customHeight="1" x14ac:dyDescent="0.25">
      <c r="B16" s="73"/>
      <c r="C16" s="73"/>
      <c r="D16" s="219" t="s">
        <v>185</v>
      </c>
      <c r="E16" s="219"/>
      <c r="F16" s="219"/>
      <c r="G16" s="216" t="s">
        <v>156</v>
      </c>
      <c r="H16" s="216"/>
      <c r="I16" s="216"/>
      <c r="J16" s="216" t="s">
        <v>194</v>
      </c>
      <c r="K16" s="216"/>
      <c r="L16" s="216"/>
      <c r="M16" s="216" t="s">
        <v>166</v>
      </c>
      <c r="N16" s="216"/>
      <c r="O16" s="216"/>
      <c r="P16" s="76"/>
    </row>
    <row r="17" spans="1:23" ht="15" customHeight="1" x14ac:dyDescent="0.25">
      <c r="B17" s="73"/>
      <c r="C17" s="73"/>
      <c r="D17" s="219"/>
      <c r="E17" s="219"/>
      <c r="F17" s="219"/>
      <c r="G17" s="216"/>
      <c r="H17" s="216"/>
      <c r="I17" s="216"/>
      <c r="J17" s="216"/>
      <c r="K17" s="216"/>
      <c r="L17" s="216"/>
      <c r="M17" s="216"/>
      <c r="N17" s="216"/>
      <c r="O17" s="216"/>
      <c r="P17" s="76"/>
    </row>
    <row r="18" spans="1:23" ht="15" customHeight="1" x14ac:dyDescent="0.25">
      <c r="B18" s="73"/>
      <c r="C18" s="73"/>
      <c r="D18" s="78"/>
      <c r="E18" s="78"/>
      <c r="F18" s="78"/>
      <c r="G18" s="78"/>
      <c r="H18" s="78"/>
      <c r="I18" s="78"/>
      <c r="J18" s="78"/>
      <c r="K18" s="78"/>
      <c r="L18" s="78"/>
      <c r="M18" s="78"/>
      <c r="N18" s="78"/>
      <c r="O18" s="78"/>
      <c r="P18" s="76"/>
    </row>
    <row r="19" spans="1:23" ht="15" customHeight="1" x14ac:dyDescent="0.25">
      <c r="B19" s="73"/>
      <c r="C19" s="73"/>
      <c r="D19" s="213" t="s">
        <v>148</v>
      </c>
      <c r="E19" s="213"/>
      <c r="F19" s="213"/>
      <c r="G19" s="213"/>
      <c r="H19" s="213"/>
      <c r="I19" s="213"/>
      <c r="J19" s="213"/>
      <c r="K19" s="213"/>
      <c r="L19" s="213"/>
      <c r="M19" s="213"/>
      <c r="N19" s="213"/>
      <c r="O19" s="213"/>
      <c r="P19" s="76"/>
    </row>
    <row r="20" spans="1:23" ht="15" customHeight="1" x14ac:dyDescent="0.25">
      <c r="B20" s="73"/>
      <c r="C20" s="73"/>
      <c r="D20" s="78"/>
      <c r="E20" s="78"/>
      <c r="F20" s="78"/>
      <c r="G20" s="78"/>
      <c r="H20" s="77"/>
      <c r="I20" s="77"/>
      <c r="J20" s="73"/>
      <c r="K20" s="78"/>
      <c r="L20" s="78"/>
      <c r="M20" s="78"/>
      <c r="N20" s="78"/>
      <c r="O20" s="78"/>
      <c r="P20" s="76"/>
      <c r="S20" s="63" t="s">
        <v>169</v>
      </c>
      <c r="T20" s="63" t="s">
        <v>184</v>
      </c>
    </row>
    <row r="21" spans="1:23" s="71" customFormat="1" ht="15" customHeight="1" x14ac:dyDescent="0.25">
      <c r="A21" s="106"/>
      <c r="B21" s="74"/>
      <c r="C21" s="74"/>
      <c r="D21" s="82"/>
      <c r="E21" s="89"/>
      <c r="F21" s="89"/>
      <c r="G21" s="87" t="s">
        <v>140</v>
      </c>
      <c r="H21" s="112">
        <v>2016</v>
      </c>
      <c r="I21" s="87"/>
      <c r="J21" s="87" t="s">
        <v>147</v>
      </c>
      <c r="K21" s="94">
        <v>42644</v>
      </c>
      <c r="L21" s="87"/>
      <c r="M21" s="87"/>
      <c r="N21" s="102" t="s">
        <v>168</v>
      </c>
      <c r="O21" s="77"/>
      <c r="P21" s="77"/>
      <c r="Q21" s="106"/>
      <c r="S21" s="71" t="str">
        <f>IF(H21&lt;&gt;"Totaal","Cohort "&amp;H21,H21)</f>
        <v>Cohort 2016</v>
      </c>
      <c r="T21" s="71" t="str">
        <f>IF(G23="0 tot 30 jaar","Totaal",G23)</f>
        <v>Totaal</v>
      </c>
    </row>
    <row r="22" spans="1:23" ht="15" customHeight="1" x14ac:dyDescent="0.25">
      <c r="B22" s="73"/>
      <c r="C22" s="73"/>
      <c r="D22" s="84"/>
      <c r="E22" s="84"/>
      <c r="F22" s="84"/>
      <c r="G22" s="84"/>
      <c r="H22" s="84"/>
      <c r="I22" s="84"/>
      <c r="J22" s="84"/>
      <c r="K22" s="84"/>
      <c r="L22" s="84"/>
      <c r="M22" s="84"/>
      <c r="N22" s="84"/>
      <c r="O22" s="73"/>
      <c r="P22" s="73"/>
    </row>
    <row r="23" spans="1:23" ht="15" customHeight="1" x14ac:dyDescent="0.25">
      <c r="B23" s="73"/>
      <c r="C23" s="73"/>
      <c r="D23" s="84"/>
      <c r="E23" s="84" t="s">
        <v>145</v>
      </c>
      <c r="F23" s="84"/>
      <c r="G23" s="85" t="s">
        <v>8</v>
      </c>
      <c r="H23" s="84" t="s">
        <v>146</v>
      </c>
      <c r="I23" s="84"/>
      <c r="J23" s="85" t="s">
        <v>8</v>
      </c>
      <c r="K23" s="84" t="s">
        <v>144</v>
      </c>
      <c r="L23" s="84"/>
      <c r="M23" s="85" t="s">
        <v>8</v>
      </c>
      <c r="N23" s="84"/>
      <c r="O23" s="73"/>
      <c r="P23" s="73"/>
      <c r="S23" s="65"/>
    </row>
    <row r="24" spans="1:23" ht="15" customHeight="1" x14ac:dyDescent="0.25">
      <c r="B24" s="73"/>
      <c r="C24" s="73"/>
      <c r="D24" s="73"/>
      <c r="E24" s="73"/>
      <c r="F24" s="73"/>
      <c r="G24" s="73"/>
      <c r="H24" s="73"/>
      <c r="I24" s="73"/>
      <c r="J24" s="73"/>
      <c r="K24" s="73"/>
      <c r="L24" s="73"/>
      <c r="M24" s="73"/>
      <c r="N24" s="73"/>
      <c r="O24" s="73"/>
      <c r="P24" s="73"/>
    </row>
    <row r="25" spans="1:23" ht="15" customHeight="1" x14ac:dyDescent="0.25">
      <c r="B25" s="73"/>
      <c r="C25" s="73"/>
      <c r="D25" s="73"/>
      <c r="E25" s="73"/>
      <c r="F25" s="73"/>
      <c r="G25" s="73"/>
      <c r="H25" s="73"/>
      <c r="I25" s="73"/>
      <c r="J25" s="73"/>
      <c r="K25" s="73"/>
      <c r="L25" s="73"/>
      <c r="M25" s="73"/>
      <c r="N25" s="73"/>
      <c r="O25" s="73"/>
      <c r="P25" s="73"/>
      <c r="S25" s="63" t="s">
        <v>170</v>
      </c>
    </row>
    <row r="26" spans="1:23" ht="15" customHeight="1" x14ac:dyDescent="0.25">
      <c r="B26" s="73"/>
      <c r="C26" s="73"/>
      <c r="D26" s="73"/>
      <c r="E26" s="73"/>
      <c r="F26" s="73"/>
      <c r="G26" s="73"/>
      <c r="H26" s="73"/>
      <c r="I26" s="73"/>
      <c r="J26" s="73"/>
      <c r="K26" s="73"/>
      <c r="L26" s="73"/>
      <c r="M26" s="73"/>
      <c r="N26" s="73"/>
      <c r="O26" s="73"/>
      <c r="P26" s="73"/>
      <c r="T26" s="63" t="s">
        <v>4</v>
      </c>
      <c r="U26" s="63" t="s">
        <v>65</v>
      </c>
      <c r="V26" s="63" t="s">
        <v>5</v>
      </c>
      <c r="W26" s="63" t="s">
        <v>137</v>
      </c>
    </row>
    <row r="27" spans="1:23" ht="15" customHeight="1" x14ac:dyDescent="0.25">
      <c r="B27" s="73"/>
      <c r="C27" s="73"/>
      <c r="D27" s="73"/>
      <c r="E27" s="73"/>
      <c r="F27" s="73"/>
      <c r="G27" s="73"/>
      <c r="H27" s="73"/>
      <c r="I27" s="73"/>
      <c r="J27" s="73"/>
      <c r="K27" s="73"/>
      <c r="L27" s="73"/>
      <c r="M27" s="73"/>
      <c r="N27" s="73"/>
      <c r="O27" s="73"/>
      <c r="P27" s="73"/>
      <c r="S27" s="63" t="str">
        <f>$S$21&amp;$K$21&amp;T27&amp;$J$23&amp;$T$21&amp;$M$23&amp;U27</f>
        <v>Cohort 201642644Den HaagTotaalTotaalTotaalTotaal</v>
      </c>
      <c r="T27" s="63" t="s">
        <v>7</v>
      </c>
      <c r="U27" s="66" t="s">
        <v>8</v>
      </c>
      <c r="V27" s="21">
        <f>VLOOKUP(S27,'Tabel 2'!$A$4:$I$3531,9,FALSE)</f>
        <v>620</v>
      </c>
      <c r="W27" s="61">
        <f t="shared" ref="W27:W33" si="0">V27/$V$27</f>
        <v>1</v>
      </c>
    </row>
    <row r="28" spans="1:23" ht="15" customHeight="1" x14ac:dyDescent="0.25">
      <c r="B28" s="73"/>
      <c r="C28" s="73"/>
      <c r="D28" s="73"/>
      <c r="E28" s="73"/>
      <c r="F28" s="73"/>
      <c r="G28" s="73"/>
      <c r="H28" s="73"/>
      <c r="I28" s="73"/>
      <c r="J28" s="73"/>
      <c r="K28" s="73"/>
      <c r="L28" s="73"/>
      <c r="M28" s="73"/>
      <c r="N28" s="73"/>
      <c r="O28" s="73"/>
      <c r="P28" s="73"/>
      <c r="S28" s="63" t="str">
        <f>$S$21&amp;$K$21&amp;T28&amp;$J$23&amp;$T$21&amp;$M$23&amp;U28</f>
        <v xml:space="preserve">Cohort 201642644Den HaagTotaalTotaalTotaalPrimair onderwijs </v>
      </c>
      <c r="T28" s="63" t="s">
        <v>7</v>
      </c>
      <c r="U28" s="7" t="s">
        <v>55</v>
      </c>
      <c r="V28" s="21">
        <f>VLOOKUP(S28,'Tabel 2'!$A$4:$I$3531,9,FALSE)</f>
        <v>50</v>
      </c>
      <c r="W28" s="61">
        <f t="shared" si="0"/>
        <v>8.0645161290322578E-2</v>
      </c>
    </row>
    <row r="29" spans="1:23" ht="15" customHeight="1" x14ac:dyDescent="0.25">
      <c r="B29" s="73"/>
      <c r="C29" s="73"/>
      <c r="D29" s="73"/>
      <c r="E29" s="73"/>
      <c r="F29" s="73"/>
      <c r="G29" s="73"/>
      <c r="H29" s="73"/>
      <c r="I29" s="73"/>
      <c r="J29" s="73"/>
      <c r="K29" s="73"/>
      <c r="L29" s="73"/>
      <c r="M29" s="73"/>
      <c r="N29" s="73"/>
      <c r="O29" s="73"/>
      <c r="P29" s="73"/>
      <c r="S29" s="63" t="str">
        <f>$S$21&amp;$K$21&amp;T29&amp;$J$23&amp;$T$21&amp;$M$23&amp;U29</f>
        <v>Cohort 201642644Den HaagTotaalTotaalTotaalVoortgezet onderwijs</v>
      </c>
      <c r="T29" s="63" t="s">
        <v>7</v>
      </c>
      <c r="U29" s="7" t="s">
        <v>56</v>
      </c>
      <c r="V29" s="21">
        <f>VLOOKUP(S29,'Tabel 2'!$A$4:$I$3531,9,FALSE)</f>
        <v>85</v>
      </c>
      <c r="W29" s="61">
        <f t="shared" si="0"/>
        <v>0.13709677419354838</v>
      </c>
    </row>
    <row r="30" spans="1:23" ht="15" customHeight="1" x14ac:dyDescent="0.25">
      <c r="B30" s="73"/>
      <c r="C30" s="73"/>
      <c r="D30" s="73"/>
      <c r="E30" s="73"/>
      <c r="F30" s="73"/>
      <c r="G30" s="73"/>
      <c r="H30" s="73"/>
      <c r="I30" s="73"/>
      <c r="J30" s="73"/>
      <c r="K30" s="73"/>
      <c r="L30" s="73"/>
      <c r="M30" s="73"/>
      <c r="N30" s="73"/>
      <c r="O30" s="73"/>
      <c r="P30" s="73"/>
      <c r="S30" s="63" t="str">
        <f>$S$21&amp;$K$21&amp;T30&amp;$J$23&amp;$T$21&amp;$M$23&amp;U30</f>
        <v xml:space="preserve">Cohort 201642644Den HaagTotaalTotaalTotaalMiddelbaar beroepsonderwijs (mbo) </v>
      </c>
      <c r="T30" s="63" t="s">
        <v>7</v>
      </c>
      <c r="U30" s="7" t="s">
        <v>57</v>
      </c>
      <c r="V30" s="21">
        <f>VLOOKUP(S30,'Tabel 2'!$A$4:$I$3531,9,FALSE)</f>
        <v>10</v>
      </c>
      <c r="W30" s="61">
        <f t="shared" si="0"/>
        <v>1.6129032258064516E-2</v>
      </c>
    </row>
    <row r="31" spans="1:23" ht="15" customHeight="1" x14ac:dyDescent="0.25">
      <c r="B31" s="73"/>
      <c r="C31" s="73"/>
      <c r="D31" s="73"/>
      <c r="E31" s="73"/>
      <c r="F31" s="73"/>
      <c r="G31" s="73"/>
      <c r="H31" s="73"/>
      <c r="I31" s="73"/>
      <c r="J31" s="73"/>
      <c r="K31" s="73"/>
      <c r="L31" s="73"/>
      <c r="M31" s="73"/>
      <c r="N31" s="73"/>
      <c r="O31" s="73"/>
      <c r="P31" s="73"/>
      <c r="S31" s="63" t="str">
        <f>$S$21&amp;$K$21&amp;T31&amp;$J$23&amp;$T$21&amp;$M$23&amp;U31</f>
        <v xml:space="preserve">Cohort 201642644Den HaagTotaalTotaalTotaalHoger beroepsonderwijs (hbo) </v>
      </c>
      <c r="T31" s="63" t="s">
        <v>7</v>
      </c>
      <c r="U31" s="7" t="s">
        <v>58</v>
      </c>
      <c r="V31" s="21">
        <f>VLOOKUP(S31,'Tabel 2'!$A$4:$I$3531,9,FALSE)</f>
        <v>0</v>
      </c>
      <c r="W31" s="61">
        <f t="shared" si="0"/>
        <v>0</v>
      </c>
    </row>
    <row r="32" spans="1:23" ht="15" customHeight="1" x14ac:dyDescent="0.25">
      <c r="B32" s="73"/>
      <c r="C32" s="73"/>
      <c r="D32" s="73"/>
      <c r="E32" s="73"/>
      <c r="F32" s="73"/>
      <c r="G32" s="73"/>
      <c r="H32" s="73"/>
      <c r="I32" s="73"/>
      <c r="J32" s="73"/>
      <c r="K32" s="73"/>
      <c r="L32" s="73"/>
      <c r="M32" s="73"/>
      <c r="N32" s="73"/>
      <c r="O32" s="73"/>
      <c r="P32" s="73"/>
      <c r="S32" s="63" t="str">
        <f>$S$21&amp;$K$21&amp;T32&amp;$J$23&amp;$T$21&amp;$M$23&amp;U32</f>
        <v xml:space="preserve">Cohort 201642644Den HaagTotaalTotaalTotaalWetenschappelijk onderwijs (wo) </v>
      </c>
      <c r="T32" s="63" t="s">
        <v>7</v>
      </c>
      <c r="U32" s="7" t="s">
        <v>59</v>
      </c>
      <c r="V32" s="21">
        <f>VLOOKUP(S32,'Tabel 2'!$A$4:$I$3531,9,FALSE)</f>
        <v>0</v>
      </c>
      <c r="W32" s="61">
        <f t="shared" si="0"/>
        <v>0</v>
      </c>
    </row>
    <row r="33" spans="2:23" ht="15" customHeight="1" x14ac:dyDescent="0.25">
      <c r="B33" s="73"/>
      <c r="C33" s="73"/>
      <c r="D33" s="73"/>
      <c r="E33" s="73"/>
      <c r="F33" s="73"/>
      <c r="G33" s="73"/>
      <c r="H33" s="73"/>
      <c r="I33" s="73"/>
      <c r="J33" s="73"/>
      <c r="K33" s="73"/>
      <c r="L33" s="73"/>
      <c r="M33" s="73"/>
      <c r="N33" s="73"/>
      <c r="O33" s="73"/>
      <c r="P33" s="73"/>
      <c r="S33" s="63" t="str">
        <f>$S$21&amp;$K$21&amp;T33&amp;$J$23&amp;$T$21&amp;$M$23&amp;U33</f>
        <v>Cohort 201642644Den HaagTotaalTotaalTotaalGeen onderwijs</v>
      </c>
      <c r="T33" s="63" t="s">
        <v>7</v>
      </c>
      <c r="U33" s="65" t="s">
        <v>60</v>
      </c>
      <c r="V33" s="21">
        <f>VLOOKUP(S33,'Tabel 2'!$A$4:$I$3531,9,FALSE)</f>
        <v>480</v>
      </c>
      <c r="W33" s="61">
        <f t="shared" si="0"/>
        <v>0.77419354838709675</v>
      </c>
    </row>
    <row r="34" spans="2:23" ht="15" customHeight="1" x14ac:dyDescent="0.25">
      <c r="B34" s="73"/>
      <c r="C34" s="73"/>
      <c r="D34" s="73"/>
      <c r="E34" s="73"/>
      <c r="F34" s="73"/>
      <c r="G34" s="73"/>
      <c r="H34" s="73"/>
      <c r="I34" s="73"/>
      <c r="J34" s="73"/>
      <c r="K34" s="73"/>
      <c r="L34" s="73"/>
      <c r="M34" s="73"/>
      <c r="N34" s="73"/>
      <c r="O34" s="73"/>
      <c r="P34" s="73"/>
      <c r="S34" s="63" t="str">
        <f>$S$21&amp;$K$21&amp;T34&amp;$J$23&amp;$T$21&amp;$M$23&amp;U34</f>
        <v>Cohort 201642644G4 (exclusief Den Haag)TotaalTotaalTotaalTotaal</v>
      </c>
      <c r="T34" s="63" t="s">
        <v>15</v>
      </c>
      <c r="U34" s="66" t="s">
        <v>8</v>
      </c>
      <c r="V34" s="21">
        <f>VLOOKUP(S34,'Tabel 2'!$A$4:$I$3531,9,FALSE)</f>
        <v>2135</v>
      </c>
      <c r="W34" s="61">
        <f t="shared" ref="W34:W40" si="1">V34/$V$34</f>
        <v>1</v>
      </c>
    </row>
    <row r="35" spans="2:23" ht="15" customHeight="1" x14ac:dyDescent="0.25">
      <c r="B35" s="73"/>
      <c r="C35" s="73"/>
      <c r="D35" s="73"/>
      <c r="E35" s="73"/>
      <c r="F35" s="73"/>
      <c r="G35" s="73"/>
      <c r="H35" s="73"/>
      <c r="I35" s="73"/>
      <c r="J35" s="73"/>
      <c r="K35" s="73"/>
      <c r="L35" s="73"/>
      <c r="M35" s="73"/>
      <c r="N35" s="73"/>
      <c r="O35" s="73"/>
      <c r="P35" s="73"/>
      <c r="S35" s="63" t="str">
        <f>$S$21&amp;$K$21&amp;T35&amp;$J$23&amp;$T$21&amp;$M$23&amp;U35</f>
        <v xml:space="preserve">Cohort 201642644G4 (exclusief Den Haag)TotaalTotaalTotaalPrimair onderwijs </v>
      </c>
      <c r="T35" s="63" t="s">
        <v>15</v>
      </c>
      <c r="U35" s="7" t="s">
        <v>55</v>
      </c>
      <c r="V35" s="21">
        <f>VLOOKUP(S35,'Tabel 2'!$A$4:$I$3531,9,FALSE)</f>
        <v>300</v>
      </c>
      <c r="W35" s="61">
        <f t="shared" si="1"/>
        <v>0.14051522248243559</v>
      </c>
    </row>
    <row r="36" spans="2:23" ht="15" customHeight="1" x14ac:dyDescent="0.25">
      <c r="B36" s="73"/>
      <c r="C36" s="73"/>
      <c r="D36" s="73"/>
      <c r="E36" s="73"/>
      <c r="F36" s="73"/>
      <c r="G36" s="73"/>
      <c r="H36" s="73"/>
      <c r="I36" s="73"/>
      <c r="J36" s="73"/>
      <c r="K36" s="73"/>
      <c r="L36" s="73"/>
      <c r="M36" s="73"/>
      <c r="N36" s="73"/>
      <c r="O36" s="73"/>
      <c r="P36" s="73"/>
      <c r="S36" s="63" t="str">
        <f>$S$21&amp;$K$21&amp;T36&amp;$J$23&amp;$T$21&amp;$M$23&amp;U36</f>
        <v>Cohort 201642644G4 (exclusief Den Haag)TotaalTotaalTotaalVoortgezet onderwijs</v>
      </c>
      <c r="T36" s="63" t="s">
        <v>15</v>
      </c>
      <c r="U36" s="7" t="s">
        <v>56</v>
      </c>
      <c r="V36" s="21">
        <f>VLOOKUP(S36,'Tabel 2'!$A$4:$I$3531,9,FALSE)</f>
        <v>195</v>
      </c>
      <c r="W36" s="61">
        <f t="shared" si="1"/>
        <v>9.1334894613583142E-2</v>
      </c>
    </row>
    <row r="37" spans="2:23" ht="15" customHeight="1" x14ac:dyDescent="0.25">
      <c r="B37" s="73"/>
      <c r="C37" s="73"/>
      <c r="D37" s="73"/>
      <c r="E37" s="73"/>
      <c r="F37" s="73"/>
      <c r="G37" s="73"/>
      <c r="H37" s="73"/>
      <c r="I37" s="73"/>
      <c r="J37" s="73"/>
      <c r="K37" s="73"/>
      <c r="L37" s="73"/>
      <c r="M37" s="73"/>
      <c r="N37" s="73"/>
      <c r="O37" s="73"/>
      <c r="P37" s="73"/>
      <c r="S37" s="63" t="str">
        <f>$S$21&amp;$K$21&amp;T37&amp;$J$23&amp;$T$21&amp;$M$23&amp;U37</f>
        <v xml:space="preserve">Cohort 201642644G4 (exclusief Den Haag)TotaalTotaalTotaalMiddelbaar beroepsonderwijs (mbo) </v>
      </c>
      <c r="T37" s="63" t="s">
        <v>15</v>
      </c>
      <c r="U37" s="7" t="s">
        <v>57</v>
      </c>
      <c r="V37" s="21">
        <f>VLOOKUP(S37,'Tabel 2'!$A$4:$I$3531,9,FALSE)</f>
        <v>25</v>
      </c>
      <c r="W37" s="61">
        <f t="shared" si="1"/>
        <v>1.1709601873536301E-2</v>
      </c>
    </row>
    <row r="38" spans="2:23" ht="15" customHeight="1" x14ac:dyDescent="0.25">
      <c r="B38" s="73"/>
      <c r="C38" s="73"/>
      <c r="D38" s="73"/>
      <c r="E38" s="73"/>
      <c r="F38" s="73"/>
      <c r="G38" s="73"/>
      <c r="H38" s="73"/>
      <c r="I38" s="73"/>
      <c r="J38" s="73"/>
      <c r="K38" s="73"/>
      <c r="L38" s="73"/>
      <c r="M38" s="73"/>
      <c r="N38" s="73"/>
      <c r="O38" s="73"/>
      <c r="P38" s="73"/>
      <c r="S38" s="63" t="str">
        <f>$S$21&amp;$K$21&amp;T38&amp;$J$23&amp;$T$21&amp;$M$23&amp;U38</f>
        <v xml:space="preserve">Cohort 201642644G4 (exclusief Den Haag)TotaalTotaalTotaalHoger beroepsonderwijs (hbo) </v>
      </c>
      <c r="T38" s="63" t="s">
        <v>15</v>
      </c>
      <c r="U38" s="7" t="s">
        <v>58</v>
      </c>
      <c r="V38" s="21">
        <f>VLOOKUP(S38,'Tabel 2'!$A$4:$I$3531,9,FALSE)</f>
        <v>5</v>
      </c>
      <c r="W38" s="61">
        <f t="shared" si="1"/>
        <v>2.34192037470726E-3</v>
      </c>
    </row>
    <row r="39" spans="2:23" ht="15" customHeight="1" x14ac:dyDescent="0.25">
      <c r="B39" s="73"/>
      <c r="C39" s="73"/>
      <c r="D39" s="73"/>
      <c r="E39" s="73"/>
      <c r="F39" s="73"/>
      <c r="G39" s="73"/>
      <c r="H39" s="73"/>
      <c r="I39" s="73"/>
      <c r="J39" s="73"/>
      <c r="K39" s="73"/>
      <c r="L39" s="73"/>
      <c r="M39" s="73"/>
      <c r="N39" s="73"/>
      <c r="O39" s="73"/>
      <c r="P39" s="73"/>
      <c r="S39" s="63" t="str">
        <f>$S$21&amp;$K$21&amp;T39&amp;$J$23&amp;$T$21&amp;$M$23&amp;U39</f>
        <v xml:space="preserve">Cohort 201642644G4 (exclusief Den Haag)TotaalTotaalTotaalWetenschappelijk onderwijs (wo) </v>
      </c>
      <c r="T39" s="63" t="s">
        <v>15</v>
      </c>
      <c r="U39" s="7" t="s">
        <v>59</v>
      </c>
      <c r="V39" s="21">
        <f>VLOOKUP(S39,'Tabel 2'!$A$4:$I$3531,9,FALSE)</f>
        <v>0</v>
      </c>
      <c r="W39" s="61">
        <f t="shared" si="1"/>
        <v>0</v>
      </c>
    </row>
    <row r="40" spans="2:23" ht="15" customHeight="1" x14ac:dyDescent="0.25">
      <c r="B40" s="73"/>
      <c r="C40" s="73"/>
      <c r="D40" s="73"/>
      <c r="E40" s="73"/>
      <c r="F40" s="73"/>
      <c r="G40" s="73"/>
      <c r="H40" s="73"/>
      <c r="I40" s="73"/>
      <c r="J40" s="73"/>
      <c r="K40" s="73"/>
      <c r="L40" s="73"/>
      <c r="M40" s="73"/>
      <c r="N40" s="73"/>
      <c r="O40" s="73"/>
      <c r="P40" s="73"/>
      <c r="S40" s="63" t="str">
        <f>$S$21&amp;$K$21&amp;T40&amp;$J$23&amp;$T$21&amp;$M$23&amp;U40</f>
        <v>Cohort 201642644G4 (exclusief Den Haag)TotaalTotaalTotaalGeen onderwijs</v>
      </c>
      <c r="T40" s="63" t="s">
        <v>15</v>
      </c>
      <c r="U40" s="65" t="s">
        <v>60</v>
      </c>
      <c r="V40" s="21">
        <f>VLOOKUP(S40,'Tabel 2'!$A$4:$I$3531,9,FALSE)</f>
        <v>1615</v>
      </c>
      <c r="W40" s="61">
        <f t="shared" si="1"/>
        <v>0.75644028103044492</v>
      </c>
    </row>
    <row r="41" spans="2:23" ht="15" customHeight="1" x14ac:dyDescent="0.25">
      <c r="B41" s="73"/>
      <c r="C41" s="73"/>
      <c r="D41" s="73"/>
      <c r="E41" s="73"/>
      <c r="F41" s="73"/>
      <c r="G41" s="73"/>
      <c r="H41" s="73"/>
      <c r="I41" s="73"/>
      <c r="J41" s="73"/>
      <c r="K41" s="73"/>
      <c r="L41" s="73"/>
      <c r="M41" s="73"/>
      <c r="N41" s="73"/>
      <c r="O41" s="73"/>
      <c r="P41" s="73"/>
    </row>
    <row r="42" spans="2:23" ht="15" customHeight="1" x14ac:dyDescent="0.25">
      <c r="B42" s="73"/>
      <c r="C42" s="73"/>
      <c r="D42" s="73"/>
      <c r="E42" s="73"/>
      <c r="F42" s="73"/>
      <c r="G42" s="73"/>
      <c r="H42" s="73"/>
      <c r="I42" s="73"/>
      <c r="J42" s="73"/>
      <c r="K42" s="73"/>
      <c r="L42" s="73"/>
      <c r="M42" s="73"/>
      <c r="N42" s="73"/>
      <c r="O42" s="73"/>
      <c r="P42" s="73"/>
    </row>
    <row r="43" spans="2:23" ht="15" customHeight="1" x14ac:dyDescent="0.25">
      <c r="B43" s="73"/>
      <c r="C43" s="73"/>
      <c r="D43" s="73"/>
      <c r="E43" s="73"/>
      <c r="F43" s="73"/>
      <c r="G43" s="214" t="str">
        <f>IF(ISNA(V27),"Selectie niet mogelijk. Stel andere filters in.","Omvang populatie Den Haag: "&amp;V27)</f>
        <v>Omvang populatie Den Haag: 620</v>
      </c>
      <c r="H43" s="214"/>
      <c r="I43" s="214"/>
      <c r="J43" s="214"/>
      <c r="K43" s="214"/>
      <c r="L43" s="73"/>
      <c r="M43" s="73"/>
      <c r="N43" s="73"/>
      <c r="O43" s="73"/>
      <c r="P43" s="73"/>
    </row>
    <row r="44" spans="2:23" ht="15" customHeight="1" x14ac:dyDescent="0.25">
      <c r="B44" s="73"/>
      <c r="C44" s="73"/>
      <c r="D44" s="73"/>
      <c r="E44" s="73"/>
      <c r="F44" s="73"/>
      <c r="G44" s="214" t="str">
        <f>IF(ISNA(V28),"","Omvang populatie Den Haag: "&amp;V28)</f>
        <v>Omvang populatie Den Haag: 50</v>
      </c>
      <c r="H44" s="214"/>
      <c r="I44" s="214"/>
      <c r="J44" s="214"/>
      <c r="K44" s="214"/>
      <c r="L44" s="73"/>
      <c r="M44" s="73"/>
      <c r="N44" s="73"/>
      <c r="O44" s="73"/>
      <c r="P44" s="73"/>
    </row>
    <row r="45" spans="2:23" ht="15" customHeight="1" x14ac:dyDescent="0.25">
      <c r="B45" s="73"/>
      <c r="C45" s="73"/>
      <c r="D45" s="73"/>
      <c r="E45" s="91"/>
      <c r="F45" s="91"/>
      <c r="G45" s="91"/>
      <c r="H45" s="91"/>
      <c r="I45" s="91"/>
      <c r="J45" s="91"/>
      <c r="K45" s="91"/>
      <c r="L45" s="91"/>
      <c r="M45" s="91"/>
      <c r="N45" s="73"/>
      <c r="O45" s="73"/>
      <c r="P45" s="73"/>
    </row>
    <row r="46" spans="2:23" ht="15" customHeight="1" x14ac:dyDescent="0.25">
      <c r="B46" s="73"/>
      <c r="C46" s="73"/>
      <c r="D46" s="73"/>
      <c r="E46" s="73"/>
      <c r="F46" s="73"/>
      <c r="G46" s="73"/>
      <c r="H46" s="73"/>
      <c r="I46" s="73"/>
      <c r="J46" s="73"/>
      <c r="K46" s="73"/>
      <c r="L46" s="73"/>
      <c r="M46" s="73"/>
      <c r="N46" s="73"/>
      <c r="O46" s="73"/>
      <c r="P46" s="111" t="s">
        <v>182</v>
      </c>
    </row>
    <row r="47" spans="2:23" s="104" customFormat="1" ht="15" customHeight="1" x14ac:dyDescent="0.25"/>
    <row r="48" spans="2:23" hidden="1" x14ac:dyDescent="0.25"/>
    <row r="49" spans="19:23" hidden="1" x14ac:dyDescent="0.25">
      <c r="S49" s="63" t="s">
        <v>229</v>
      </c>
      <c r="T49" s="63" t="s">
        <v>151</v>
      </c>
      <c r="U49" s="63" t="s">
        <v>230</v>
      </c>
      <c r="V49" s="63" t="s">
        <v>231</v>
      </c>
      <c r="W49" s="63" t="s">
        <v>232</v>
      </c>
    </row>
    <row r="50" spans="19:23" hidden="1" x14ac:dyDescent="0.25">
      <c r="S50" s="63">
        <v>2014</v>
      </c>
      <c r="T50" s="225">
        <v>42278</v>
      </c>
      <c r="U50" s="162" t="s">
        <v>26</v>
      </c>
      <c r="V50" s="63" t="s">
        <v>28</v>
      </c>
      <c r="W50" s="159" t="s">
        <v>23</v>
      </c>
    </row>
    <row r="51" spans="19:23" hidden="1" x14ac:dyDescent="0.25">
      <c r="S51" s="63">
        <v>2015</v>
      </c>
      <c r="T51" s="225">
        <v>42644</v>
      </c>
      <c r="U51" s="162" t="s">
        <v>61</v>
      </c>
      <c r="V51" s="63" t="s">
        <v>29</v>
      </c>
      <c r="W51" s="159" t="s">
        <v>24</v>
      </c>
    </row>
    <row r="52" spans="19:23" hidden="1" x14ac:dyDescent="0.25">
      <c r="S52" s="63">
        <v>2016</v>
      </c>
      <c r="U52" s="63" t="s">
        <v>8</v>
      </c>
      <c r="V52" s="63" t="s">
        <v>8</v>
      </c>
      <c r="W52" s="159" t="s">
        <v>25</v>
      </c>
    </row>
    <row r="53" spans="19:23" hidden="1" x14ac:dyDescent="0.25">
      <c r="S53" s="63" t="s">
        <v>8</v>
      </c>
      <c r="W53" s="159" t="s">
        <v>8</v>
      </c>
    </row>
    <row r="54" spans="19:23" hidden="1" x14ac:dyDescent="0.25">
      <c r="W54" s="159"/>
    </row>
    <row r="55" spans="19:23" hidden="1" x14ac:dyDescent="0.25">
      <c r="W55" s="159"/>
    </row>
    <row r="56" spans="19:23" hidden="1" x14ac:dyDescent="0.25">
      <c r="W56" s="159"/>
    </row>
  </sheetData>
  <sheetProtection password="D641" sheet="1" objects="1" scenarios="1"/>
  <protectedRanges>
    <protectedRange sqref="K21 J23 M23 G23" name="Bereik1"/>
  </protectedRanges>
  <mergeCells count="13">
    <mergeCell ref="E4:P7"/>
    <mergeCell ref="G43:K43"/>
    <mergeCell ref="G44:K44"/>
    <mergeCell ref="D12:O12"/>
    <mergeCell ref="D14:F15"/>
    <mergeCell ref="G14:I15"/>
    <mergeCell ref="J14:L15"/>
    <mergeCell ref="M14:O15"/>
    <mergeCell ref="D16:F17"/>
    <mergeCell ref="G16:I17"/>
    <mergeCell ref="J16:L17"/>
    <mergeCell ref="M16:O17"/>
    <mergeCell ref="D19:O19"/>
  </mergeCells>
  <dataValidations count="5">
    <dataValidation type="list" allowBlank="1" showInputMessage="1" showErrorMessage="1" sqref="M23">
      <formula1>$W$50:$W$53</formula1>
    </dataValidation>
    <dataValidation type="list" allowBlank="1" showInputMessage="1" showErrorMessage="1" sqref="H21">
      <formula1>$S$50:$S$53</formula1>
    </dataValidation>
    <dataValidation type="list" allowBlank="1" showInputMessage="1" showErrorMessage="1" sqref="K21">
      <formula1>$T$50:$T$51</formula1>
    </dataValidation>
    <dataValidation type="list" allowBlank="1" showInputMessage="1" showErrorMessage="1" sqref="G23">
      <formula1>$U$50:$U$52</formula1>
    </dataValidation>
    <dataValidation type="list" allowBlank="1" showInputMessage="1" showErrorMessage="1" sqref="J23">
      <formula1>$V$50:$V$52</formula1>
    </dataValidation>
  </dataValidations>
  <hyperlinks>
    <hyperlink ref="G14:I15" location="'2. Onderwijsdeelname'!A1" display="2. Onderwijsdeelname"/>
    <hyperlink ref="D14:F15" location="'1. Plaats in het huishouden'!A1" display="1: Plaats in het huishouden"/>
    <hyperlink ref="J14:L15" location="'3. Inburgering'!A1" display="3. Inburgering"/>
    <hyperlink ref="G16:I17" location="'6. Zorgkosten'!A1" display="Zorgkosten"/>
    <hyperlink ref="M16:O17" location="'8. Verdachten'!A1" display="Verdachten"/>
    <hyperlink ref="N21" location="'Tabel 2'!A1" display="Naar tabel"/>
    <hyperlink ref="M14:O15" location="'4. Sociaaleconomische status'!A1" display="4. Inkomensbron"/>
    <hyperlink ref="D16:F17" location="'5. Mediaan inkomen'!A1" display="5. Mediaan inkomen"/>
    <hyperlink ref="J16:L17" location="'7. Jeugdzorg'!A1" display="Jeugdzorg"/>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'Tabel 1'!$B$4:$B$31</xm:f>
          </x14:formula1>
          <xm:sqref>G22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dimension ref="A1:W51"/>
  <sheetViews>
    <sheetView workbookViewId="0">
      <selection activeCell="G14" sqref="G14:I15"/>
    </sheetView>
  </sheetViews>
  <sheetFormatPr defaultColWidth="0" defaultRowHeight="14.45" customHeight="1" zeroHeight="1" x14ac:dyDescent="0.25"/>
  <cols>
    <col min="1" max="1" width="3.7109375" style="104" customWidth="1"/>
    <col min="2" max="2" width="12.28515625" style="64" customWidth="1"/>
    <col min="3" max="3" width="1.7109375" style="64" customWidth="1"/>
    <col min="4" max="5" width="12.28515625" style="64" customWidth="1"/>
    <col min="6" max="6" width="1.7109375" style="64" customWidth="1"/>
    <col min="7" max="8" width="12.28515625" style="64" customWidth="1"/>
    <col min="9" max="9" width="1.7109375" style="64" customWidth="1"/>
    <col min="10" max="11" width="12.28515625" style="64" customWidth="1"/>
    <col min="12" max="12" width="1.7109375" style="64" customWidth="1"/>
    <col min="13" max="14" width="12.28515625" style="64" customWidth="1"/>
    <col min="15" max="15" width="1.7109375" style="64" customWidth="1"/>
    <col min="16" max="16" width="12.28515625" style="64" customWidth="1"/>
    <col min="17" max="17" width="3.7109375" style="104" customWidth="1"/>
    <col min="18" max="18" width="9.140625" style="63" hidden="1" customWidth="1"/>
    <col min="19" max="19" width="52.28515625" style="63" hidden="1" customWidth="1"/>
    <col min="20" max="20" width="14" style="63" hidden="1" customWidth="1"/>
    <col min="21" max="21" width="22.28515625" style="63" hidden="1" customWidth="1"/>
    <col min="22" max="23" width="0" style="63" hidden="1" customWidth="1"/>
    <col min="24" max="16384" width="9.140625" style="63" hidden="1"/>
  </cols>
  <sheetData>
    <row r="1" spans="1:17" ht="15" customHeight="1" x14ac:dyDescent="0.25"/>
    <row r="2" spans="1:17" ht="15" customHeight="1" x14ac:dyDescent="0.25"/>
    <row r="3" spans="1:17" ht="15" customHeight="1" x14ac:dyDescent="0.25"/>
    <row r="4" spans="1:17" ht="15" customHeight="1" x14ac:dyDescent="0.5">
      <c r="B4" s="75"/>
      <c r="C4" s="75"/>
      <c r="D4" s="75"/>
      <c r="E4" s="212" t="s">
        <v>143</v>
      </c>
      <c r="F4" s="212"/>
      <c r="G4" s="212"/>
      <c r="H4" s="212"/>
      <c r="I4" s="212"/>
      <c r="J4" s="212"/>
      <c r="K4" s="212"/>
      <c r="L4" s="212"/>
      <c r="M4" s="212"/>
      <c r="N4" s="212"/>
      <c r="O4" s="212"/>
      <c r="P4" s="212"/>
      <c r="Q4" s="105"/>
    </row>
    <row r="5" spans="1:17" ht="15" customHeight="1" x14ac:dyDescent="0.5">
      <c r="A5" s="105"/>
      <c r="B5" s="75"/>
      <c r="C5" s="75"/>
      <c r="D5" s="75"/>
      <c r="E5" s="212"/>
      <c r="F5" s="212"/>
      <c r="G5" s="212"/>
      <c r="H5" s="212"/>
      <c r="I5" s="212"/>
      <c r="J5" s="212"/>
      <c r="K5" s="212"/>
      <c r="L5" s="212"/>
      <c r="M5" s="212"/>
      <c r="N5" s="212"/>
      <c r="O5" s="212"/>
      <c r="P5" s="212"/>
      <c r="Q5" s="105"/>
    </row>
    <row r="6" spans="1:17" ht="15" customHeight="1" x14ac:dyDescent="0.25">
      <c r="E6" s="212"/>
      <c r="F6" s="212"/>
      <c r="G6" s="212"/>
      <c r="H6" s="212"/>
      <c r="I6" s="212"/>
      <c r="J6" s="212"/>
      <c r="K6" s="212"/>
      <c r="L6" s="212"/>
      <c r="M6" s="212"/>
      <c r="N6" s="212"/>
      <c r="O6" s="212"/>
      <c r="P6" s="212"/>
    </row>
    <row r="7" spans="1:17" ht="15" customHeight="1" x14ac:dyDescent="0.25">
      <c r="E7" s="212"/>
      <c r="F7" s="212"/>
      <c r="G7" s="212"/>
      <c r="H7" s="212"/>
      <c r="I7" s="212"/>
      <c r="J7" s="212"/>
      <c r="K7" s="212"/>
      <c r="L7" s="212"/>
      <c r="M7" s="212"/>
      <c r="N7" s="212"/>
      <c r="O7" s="212"/>
      <c r="P7" s="212"/>
    </row>
    <row r="8" spans="1:17" ht="15" customHeight="1" x14ac:dyDescent="0.25"/>
    <row r="9" spans="1:17" ht="15" customHeight="1" x14ac:dyDescent="0.25"/>
    <row r="10" spans="1:17" ht="15" customHeight="1" x14ac:dyDescent="0.25">
      <c r="D10" s="68"/>
      <c r="E10" s="68"/>
      <c r="F10" s="68"/>
      <c r="G10" s="68"/>
      <c r="H10" s="68"/>
      <c r="I10" s="68"/>
      <c r="J10" s="68"/>
      <c r="K10" s="68"/>
      <c r="L10" s="68"/>
      <c r="M10" s="68"/>
      <c r="N10" s="68"/>
      <c r="O10" s="68"/>
      <c r="P10" s="68"/>
    </row>
    <row r="11" spans="1:17" ht="15" customHeight="1" x14ac:dyDescent="0.25">
      <c r="B11" s="73"/>
      <c r="C11" s="73"/>
      <c r="D11" s="76"/>
      <c r="E11" s="76"/>
      <c r="F11" s="76"/>
      <c r="G11" s="76"/>
      <c r="H11" s="76"/>
      <c r="I11" s="76"/>
      <c r="J11" s="76"/>
      <c r="K11" s="76"/>
      <c r="L11" s="76"/>
      <c r="M11" s="76"/>
      <c r="N11" s="76"/>
      <c r="O11" s="76"/>
      <c r="P11" s="76"/>
    </row>
    <row r="12" spans="1:17" ht="15" customHeight="1" x14ac:dyDescent="0.25">
      <c r="B12" s="73"/>
      <c r="C12" s="73"/>
      <c r="D12" s="215" t="s">
        <v>149</v>
      </c>
      <c r="E12" s="215"/>
      <c r="F12" s="215"/>
      <c r="G12" s="215"/>
      <c r="H12" s="215"/>
      <c r="I12" s="215"/>
      <c r="J12" s="215"/>
      <c r="K12" s="215"/>
      <c r="L12" s="215"/>
      <c r="M12" s="215"/>
      <c r="N12" s="215"/>
      <c r="O12" s="215"/>
      <c r="P12" s="76"/>
    </row>
    <row r="13" spans="1:17" ht="15" customHeight="1" x14ac:dyDescent="0.25">
      <c r="B13" s="73"/>
      <c r="C13" s="73"/>
      <c r="D13" s="76"/>
      <c r="E13" s="76"/>
      <c r="F13" s="76"/>
      <c r="G13" s="76"/>
      <c r="H13" s="76"/>
      <c r="I13" s="76"/>
      <c r="J13" s="76"/>
      <c r="K13" s="76"/>
      <c r="L13" s="76"/>
      <c r="M13" s="76"/>
      <c r="N13" s="76"/>
      <c r="O13" s="76"/>
      <c r="P13" s="76"/>
    </row>
    <row r="14" spans="1:17" ht="15" customHeight="1" x14ac:dyDescent="0.25">
      <c r="B14" s="73"/>
      <c r="C14" s="73"/>
      <c r="D14" s="216" t="s">
        <v>65</v>
      </c>
      <c r="E14" s="216"/>
      <c r="F14" s="216"/>
      <c r="G14" s="217" t="s">
        <v>22</v>
      </c>
      <c r="H14" s="217"/>
      <c r="I14" s="217"/>
      <c r="J14" s="218" t="s">
        <v>31</v>
      </c>
      <c r="K14" s="218"/>
      <c r="L14" s="218"/>
      <c r="M14" s="216" t="s">
        <v>36</v>
      </c>
      <c r="N14" s="216"/>
      <c r="O14" s="216"/>
      <c r="P14" s="76"/>
    </row>
    <row r="15" spans="1:17" ht="15" customHeight="1" x14ac:dyDescent="0.25">
      <c r="B15" s="73"/>
      <c r="C15" s="73"/>
      <c r="D15" s="216"/>
      <c r="E15" s="216"/>
      <c r="F15" s="216"/>
      <c r="G15" s="217"/>
      <c r="H15" s="217"/>
      <c r="I15" s="217"/>
      <c r="J15" s="218"/>
      <c r="K15" s="218"/>
      <c r="L15" s="218"/>
      <c r="M15" s="216"/>
      <c r="N15" s="216"/>
      <c r="O15" s="216"/>
      <c r="P15" s="76"/>
    </row>
    <row r="16" spans="1:17" ht="15" customHeight="1" x14ac:dyDescent="0.25">
      <c r="B16" s="73"/>
      <c r="C16" s="73"/>
      <c r="D16" s="219" t="s">
        <v>185</v>
      </c>
      <c r="E16" s="219"/>
      <c r="F16" s="219"/>
      <c r="G16" s="216" t="s">
        <v>156</v>
      </c>
      <c r="H16" s="216"/>
      <c r="I16" s="216"/>
      <c r="J16" s="216" t="s">
        <v>194</v>
      </c>
      <c r="K16" s="216"/>
      <c r="L16" s="216"/>
      <c r="M16" s="216" t="s">
        <v>166</v>
      </c>
      <c r="N16" s="216"/>
      <c r="O16" s="216"/>
      <c r="P16" s="76"/>
    </row>
    <row r="17" spans="1:23" ht="15" customHeight="1" x14ac:dyDescent="0.25">
      <c r="B17" s="73"/>
      <c r="C17" s="73"/>
      <c r="D17" s="219"/>
      <c r="E17" s="219"/>
      <c r="F17" s="219"/>
      <c r="G17" s="216"/>
      <c r="H17" s="216"/>
      <c r="I17" s="216"/>
      <c r="J17" s="216"/>
      <c r="K17" s="216"/>
      <c r="L17" s="216"/>
      <c r="M17" s="216"/>
      <c r="N17" s="216"/>
      <c r="O17" s="216"/>
      <c r="P17" s="76"/>
    </row>
    <row r="18" spans="1:23" ht="15" customHeight="1" x14ac:dyDescent="0.25">
      <c r="B18" s="73"/>
      <c r="C18" s="73"/>
      <c r="D18" s="78"/>
      <c r="E18" s="78"/>
      <c r="F18" s="78"/>
      <c r="G18" s="78"/>
      <c r="H18" s="78"/>
      <c r="I18" s="78"/>
      <c r="J18" s="78"/>
      <c r="K18" s="78"/>
      <c r="L18" s="78"/>
      <c r="M18" s="78"/>
      <c r="N18" s="78"/>
      <c r="O18" s="78"/>
      <c r="P18" s="76"/>
    </row>
    <row r="19" spans="1:23" ht="15" customHeight="1" x14ac:dyDescent="0.25">
      <c r="B19" s="73"/>
      <c r="C19" s="73"/>
      <c r="D19" s="213" t="s">
        <v>148</v>
      </c>
      <c r="E19" s="213"/>
      <c r="F19" s="213"/>
      <c r="G19" s="213"/>
      <c r="H19" s="213"/>
      <c r="I19" s="213"/>
      <c r="J19" s="213"/>
      <c r="K19" s="213"/>
      <c r="L19" s="213"/>
      <c r="M19" s="213"/>
      <c r="N19" s="213"/>
      <c r="O19" s="213"/>
      <c r="P19" s="76"/>
    </row>
    <row r="20" spans="1:23" ht="15" customHeight="1" x14ac:dyDescent="0.25">
      <c r="B20" s="73"/>
      <c r="C20" s="73"/>
      <c r="D20" s="78"/>
      <c r="E20" s="78"/>
      <c r="F20" s="78"/>
      <c r="G20" s="78"/>
      <c r="H20" s="77"/>
      <c r="I20" s="77"/>
      <c r="J20" s="73"/>
      <c r="K20" s="78"/>
      <c r="L20" s="78"/>
      <c r="M20" s="78"/>
      <c r="N20" s="78"/>
      <c r="O20" s="78"/>
      <c r="P20" s="76"/>
      <c r="S20" s="63" t="s">
        <v>169</v>
      </c>
    </row>
    <row r="21" spans="1:23" s="71" customFormat="1" ht="15" customHeight="1" x14ac:dyDescent="0.25">
      <c r="A21" s="106"/>
      <c r="B21" s="74"/>
      <c r="C21" s="74"/>
      <c r="D21" s="77"/>
      <c r="E21" s="83"/>
      <c r="F21" s="83"/>
      <c r="G21" s="87" t="s">
        <v>140</v>
      </c>
      <c r="H21" s="88" t="s">
        <v>8</v>
      </c>
      <c r="I21" s="87"/>
      <c r="J21" s="87" t="s">
        <v>147</v>
      </c>
      <c r="K21" s="94">
        <v>42887</v>
      </c>
      <c r="L21" s="82"/>
      <c r="M21" s="82"/>
      <c r="N21" s="102" t="s">
        <v>168</v>
      </c>
      <c r="O21" s="77"/>
      <c r="P21" s="77"/>
      <c r="Q21" s="106"/>
      <c r="S21" s="71" t="str">
        <f>IF(H21&lt;&gt;"Totaal","Cohort "&amp;H21,H21)</f>
        <v>Totaal</v>
      </c>
      <c r="T21" s="72"/>
    </row>
    <row r="22" spans="1:23" ht="15" customHeight="1" x14ac:dyDescent="0.25">
      <c r="B22" s="73"/>
      <c r="C22" s="73"/>
      <c r="D22" s="73"/>
      <c r="E22" s="84"/>
      <c r="F22" s="84"/>
      <c r="G22" s="84"/>
      <c r="H22" s="84"/>
      <c r="I22" s="84"/>
      <c r="J22" s="84"/>
      <c r="K22" s="84"/>
      <c r="L22" s="84"/>
      <c r="M22" s="84"/>
      <c r="N22" s="73"/>
      <c r="O22" s="73"/>
      <c r="P22" s="73"/>
    </row>
    <row r="23" spans="1:23" ht="15" customHeight="1" x14ac:dyDescent="0.25">
      <c r="B23" s="73"/>
      <c r="C23" s="73"/>
      <c r="D23" s="73"/>
      <c r="E23" s="84" t="s">
        <v>145</v>
      </c>
      <c r="F23" s="90"/>
      <c r="G23" s="85" t="s">
        <v>8</v>
      </c>
      <c r="H23" s="84" t="s">
        <v>146</v>
      </c>
      <c r="I23" s="90"/>
      <c r="J23" s="85" t="s">
        <v>8</v>
      </c>
      <c r="K23" s="84" t="s">
        <v>144</v>
      </c>
      <c r="L23" s="84"/>
      <c r="M23" s="85" t="s">
        <v>8</v>
      </c>
      <c r="N23" s="73"/>
      <c r="O23" s="73"/>
      <c r="P23" s="73"/>
      <c r="S23" s="65"/>
    </row>
    <row r="24" spans="1:23" ht="15" customHeight="1" x14ac:dyDescent="0.25">
      <c r="B24" s="73"/>
      <c r="C24" s="73"/>
      <c r="D24" s="73"/>
      <c r="E24" s="73"/>
      <c r="F24" s="73"/>
      <c r="G24" s="73"/>
      <c r="H24" s="73"/>
      <c r="I24" s="73"/>
      <c r="J24" s="73"/>
      <c r="K24" s="73"/>
      <c r="L24" s="73"/>
      <c r="M24" s="73"/>
      <c r="N24" s="73"/>
      <c r="O24" s="73"/>
      <c r="P24" s="73"/>
    </row>
    <row r="25" spans="1:23" ht="15" customHeight="1" x14ac:dyDescent="0.25">
      <c r="B25" s="73"/>
      <c r="C25" s="73"/>
      <c r="D25" s="73"/>
      <c r="E25" s="73"/>
      <c r="F25" s="73"/>
      <c r="G25" s="73"/>
      <c r="H25" s="73"/>
      <c r="I25" s="73"/>
      <c r="J25" s="73"/>
      <c r="K25" s="73"/>
      <c r="L25" s="73"/>
      <c r="M25" s="73"/>
      <c r="N25" s="73"/>
      <c r="O25" s="73"/>
      <c r="P25" s="73"/>
      <c r="S25" s="63" t="s">
        <v>171</v>
      </c>
    </row>
    <row r="26" spans="1:23" ht="15" customHeight="1" x14ac:dyDescent="0.25">
      <c r="B26" s="73"/>
      <c r="C26" s="73"/>
      <c r="D26" s="73"/>
      <c r="E26" s="73"/>
      <c r="F26" s="73"/>
      <c r="G26" s="73"/>
      <c r="H26" s="73"/>
      <c r="I26" s="73"/>
      <c r="J26" s="73"/>
      <c r="K26" s="73"/>
      <c r="L26" s="73"/>
      <c r="M26" s="73"/>
      <c r="N26" s="73"/>
      <c r="O26" s="73"/>
      <c r="P26" s="73"/>
      <c r="T26" s="63" t="s">
        <v>4</v>
      </c>
      <c r="U26" s="63" t="s">
        <v>65</v>
      </c>
      <c r="V26" s="63" t="s">
        <v>5</v>
      </c>
      <c r="W26" s="63" t="s">
        <v>137</v>
      </c>
    </row>
    <row r="27" spans="1:23" ht="15" customHeight="1" x14ac:dyDescent="0.25">
      <c r="B27" s="73"/>
      <c r="C27" s="73"/>
      <c r="D27" s="73"/>
      <c r="E27" s="73"/>
      <c r="F27" s="73"/>
      <c r="G27" s="73"/>
      <c r="H27" s="73"/>
      <c r="I27" s="73"/>
      <c r="J27" s="73"/>
      <c r="K27" s="73"/>
      <c r="L27" s="73"/>
      <c r="M27" s="73"/>
      <c r="N27" s="73"/>
      <c r="O27" s="73"/>
      <c r="P27" s="73"/>
      <c r="S27" s="63" t="str">
        <f t="shared" ref="S27:S34" si="0">$S$21&amp;$K$21&amp;T27&amp;$J$23&amp;$G$23&amp;$M$23&amp;U27</f>
        <v>Totaal42887Den HaagTotaalTotaalTotaalTotaal</v>
      </c>
      <c r="T27" s="63" t="s">
        <v>7</v>
      </c>
      <c r="U27" s="66" t="s">
        <v>8</v>
      </c>
      <c r="V27" s="17">
        <f>VLOOKUP(S27,'Tabel 3'!A4:I2307,9,FALSE)</f>
        <v>1400</v>
      </c>
      <c r="W27" s="61">
        <f>V27/$V$27</f>
        <v>1</v>
      </c>
    </row>
    <row r="28" spans="1:23" ht="15" customHeight="1" x14ac:dyDescent="0.25">
      <c r="B28" s="73"/>
      <c r="C28" s="73"/>
      <c r="D28" s="73"/>
      <c r="E28" s="73"/>
      <c r="F28" s="73"/>
      <c r="G28" s="73"/>
      <c r="H28" s="73"/>
      <c r="I28" s="73"/>
      <c r="J28" s="73"/>
      <c r="K28" s="73"/>
      <c r="L28" s="73"/>
      <c r="M28" s="73"/>
      <c r="N28" s="73"/>
      <c r="O28" s="73"/>
      <c r="P28" s="73"/>
      <c r="S28" s="63" t="str">
        <f t="shared" si="0"/>
        <v>Totaal42887Den HaagTotaalTotaalTotaalNT2-examen behaald</v>
      </c>
      <c r="T28" s="63" t="s">
        <v>7</v>
      </c>
      <c r="U28" s="66" t="s">
        <v>32</v>
      </c>
      <c r="V28" s="17">
        <f>VLOOKUP(S28,'Tabel 3'!A5:I2308,9,FALSE)</f>
        <v>15</v>
      </c>
      <c r="W28" s="61">
        <f t="shared" ref="W28:W30" si="1">V28/$V$27</f>
        <v>1.0714285714285714E-2</v>
      </c>
    </row>
    <row r="29" spans="1:23" ht="15" customHeight="1" x14ac:dyDescent="0.25">
      <c r="B29" s="73"/>
      <c r="C29" s="73"/>
      <c r="D29" s="73"/>
      <c r="E29" s="73"/>
      <c r="F29" s="73"/>
      <c r="G29" s="73"/>
      <c r="H29" s="73"/>
      <c r="I29" s="73"/>
      <c r="J29" s="73"/>
      <c r="K29" s="73"/>
      <c r="L29" s="73"/>
      <c r="M29" s="73"/>
      <c r="N29" s="73"/>
      <c r="O29" s="73"/>
      <c r="P29" s="73"/>
      <c r="S29" s="63" t="str">
        <f t="shared" si="0"/>
        <v>Totaal42887Den HaagTotaalTotaalTotaalInburgeringsexamen behaald</v>
      </c>
      <c r="T29" s="63" t="s">
        <v>7</v>
      </c>
      <c r="U29" s="66" t="s">
        <v>33</v>
      </c>
      <c r="V29" s="17">
        <f>VLOOKUP(S29,'Tabel 3'!A6:I2309,9,FALSE)</f>
        <v>55</v>
      </c>
      <c r="W29" s="61">
        <f t="shared" si="1"/>
        <v>3.9285714285714285E-2</v>
      </c>
    </row>
    <row r="30" spans="1:23" ht="15" customHeight="1" x14ac:dyDescent="0.25">
      <c r="B30" s="73"/>
      <c r="C30" s="73"/>
      <c r="D30" s="73"/>
      <c r="E30" s="73"/>
      <c r="F30" s="73"/>
      <c r="G30" s="73"/>
      <c r="H30" s="73"/>
      <c r="I30" s="73"/>
      <c r="J30" s="73"/>
      <c r="K30" s="73"/>
      <c r="L30" s="73"/>
      <c r="M30" s="73"/>
      <c r="N30" s="73"/>
      <c r="O30" s="73"/>
      <c r="P30" s="73"/>
      <c r="S30" s="63" t="str">
        <f t="shared" si="0"/>
        <v>Totaal42887Den HaagTotaalTotaalTotaalHeeft geen examen behaald</v>
      </c>
      <c r="T30" s="63" t="s">
        <v>7</v>
      </c>
      <c r="U30" s="66" t="s">
        <v>34</v>
      </c>
      <c r="V30" s="17">
        <f>VLOOKUP(S30,'Tabel 3'!A7:I2310,9,FALSE)</f>
        <v>1330</v>
      </c>
      <c r="W30" s="61">
        <f t="shared" si="1"/>
        <v>0.95</v>
      </c>
    </row>
    <row r="31" spans="1:23" ht="15" customHeight="1" x14ac:dyDescent="0.25">
      <c r="B31" s="73"/>
      <c r="C31" s="73"/>
      <c r="D31" s="73"/>
      <c r="E31" s="73"/>
      <c r="F31" s="73"/>
      <c r="G31" s="73"/>
      <c r="H31" s="73"/>
      <c r="I31" s="73"/>
      <c r="J31" s="73"/>
      <c r="K31" s="73"/>
      <c r="L31" s="73"/>
      <c r="M31" s="73"/>
      <c r="N31" s="73"/>
      <c r="O31" s="73"/>
      <c r="P31" s="73"/>
      <c r="S31" s="63" t="str">
        <f t="shared" si="0"/>
        <v>Totaal42887G4 (exclusief Den Haag)TotaalTotaalTotaalTotaal</v>
      </c>
      <c r="T31" s="63" t="s">
        <v>15</v>
      </c>
      <c r="U31" s="65" t="s">
        <v>8</v>
      </c>
      <c r="V31" s="17">
        <f>VLOOKUP(S31,'Tabel 3'!A8:I2311,9,FALSE)</f>
        <v>4815</v>
      </c>
      <c r="W31" s="61">
        <f>V31/$V$31</f>
        <v>1</v>
      </c>
    </row>
    <row r="32" spans="1:23" ht="15" customHeight="1" x14ac:dyDescent="0.25">
      <c r="B32" s="73"/>
      <c r="C32" s="73"/>
      <c r="D32" s="73"/>
      <c r="E32" s="73"/>
      <c r="F32" s="73"/>
      <c r="G32" s="73"/>
      <c r="H32" s="73"/>
      <c r="I32" s="73"/>
      <c r="J32" s="73"/>
      <c r="K32" s="73"/>
      <c r="L32" s="73"/>
      <c r="M32" s="73"/>
      <c r="N32" s="73"/>
      <c r="O32" s="73"/>
      <c r="P32" s="73"/>
      <c r="S32" s="63" t="str">
        <f t="shared" si="0"/>
        <v>Totaal42887G4 (exclusief Den Haag)TotaalTotaalTotaalNT2-examen behaald</v>
      </c>
      <c r="T32" s="63" t="s">
        <v>15</v>
      </c>
      <c r="U32" s="66" t="s">
        <v>32</v>
      </c>
      <c r="V32" s="17">
        <f>VLOOKUP(S32,'Tabel 3'!A9:I2312,9,FALSE)</f>
        <v>65</v>
      </c>
      <c r="W32" s="61">
        <f t="shared" ref="W32:W34" si="2">V32/$V$31</f>
        <v>1.3499480789200415E-2</v>
      </c>
    </row>
    <row r="33" spans="2:23" ht="15" customHeight="1" x14ac:dyDescent="0.25">
      <c r="B33" s="73"/>
      <c r="C33" s="73"/>
      <c r="D33" s="73"/>
      <c r="E33" s="73"/>
      <c r="F33" s="73"/>
      <c r="G33" s="73"/>
      <c r="H33" s="73"/>
      <c r="I33" s="73"/>
      <c r="J33" s="73"/>
      <c r="K33" s="73"/>
      <c r="L33" s="73"/>
      <c r="M33" s="73"/>
      <c r="N33" s="73"/>
      <c r="O33" s="73"/>
      <c r="P33" s="73"/>
      <c r="S33" s="63" t="str">
        <f t="shared" si="0"/>
        <v>Totaal42887G4 (exclusief Den Haag)TotaalTotaalTotaalInburgeringsexamen behaald</v>
      </c>
      <c r="T33" s="63" t="s">
        <v>15</v>
      </c>
      <c r="U33" s="66" t="s">
        <v>33</v>
      </c>
      <c r="V33" s="17">
        <f>VLOOKUP(S33,'Tabel 3'!A10:I2313,9,FALSE)</f>
        <v>200</v>
      </c>
      <c r="W33" s="61">
        <f t="shared" si="2"/>
        <v>4.1536863966770511E-2</v>
      </c>
    </row>
    <row r="34" spans="2:23" ht="15" customHeight="1" x14ac:dyDescent="0.25">
      <c r="B34" s="73"/>
      <c r="C34" s="73"/>
      <c r="D34" s="73"/>
      <c r="E34" s="73"/>
      <c r="F34" s="73"/>
      <c r="G34" s="73"/>
      <c r="H34" s="73"/>
      <c r="I34" s="73"/>
      <c r="J34" s="73"/>
      <c r="K34" s="73"/>
      <c r="L34" s="73"/>
      <c r="M34" s="73"/>
      <c r="N34" s="73"/>
      <c r="O34" s="73"/>
      <c r="P34" s="73"/>
      <c r="S34" s="63" t="str">
        <f t="shared" si="0"/>
        <v>Totaal42887G4 (exclusief Den Haag)TotaalTotaalTotaalHeeft geen examen behaald</v>
      </c>
      <c r="T34" s="63" t="s">
        <v>15</v>
      </c>
      <c r="U34" s="66" t="s">
        <v>34</v>
      </c>
      <c r="V34" s="17">
        <f>VLOOKUP(S34,'Tabel 3'!A11:I2314,9,FALSE)</f>
        <v>4550</v>
      </c>
      <c r="W34" s="61">
        <f t="shared" si="2"/>
        <v>0.94496365524402903</v>
      </c>
    </row>
    <row r="35" spans="2:23" ht="15" customHeight="1" x14ac:dyDescent="0.25">
      <c r="B35" s="73"/>
      <c r="C35" s="73"/>
      <c r="D35" s="73"/>
      <c r="E35" s="73"/>
      <c r="F35" s="73"/>
      <c r="G35" s="73"/>
      <c r="H35" s="73"/>
      <c r="I35" s="73"/>
      <c r="J35" s="73"/>
      <c r="K35" s="73"/>
      <c r="L35" s="73"/>
      <c r="M35" s="73"/>
      <c r="N35" s="73"/>
      <c r="O35" s="73"/>
      <c r="P35" s="73"/>
      <c r="U35" s="7"/>
      <c r="V35" s="21"/>
      <c r="W35" s="61"/>
    </row>
    <row r="36" spans="2:23" ht="15" customHeight="1" x14ac:dyDescent="0.25">
      <c r="B36" s="73"/>
      <c r="C36" s="73"/>
      <c r="D36" s="73"/>
      <c r="E36" s="73"/>
      <c r="F36" s="73"/>
      <c r="G36" s="73"/>
      <c r="H36" s="73"/>
      <c r="I36" s="73"/>
      <c r="J36" s="73"/>
      <c r="K36" s="73"/>
      <c r="L36" s="73"/>
      <c r="M36" s="73"/>
      <c r="N36" s="73"/>
      <c r="O36" s="73"/>
      <c r="P36" s="73"/>
      <c r="U36" s="7"/>
      <c r="V36" s="21"/>
      <c r="W36" s="61"/>
    </row>
    <row r="37" spans="2:23" ht="15" customHeight="1" x14ac:dyDescent="0.25">
      <c r="B37" s="73"/>
      <c r="C37" s="73"/>
      <c r="D37" s="73"/>
      <c r="E37" s="73"/>
      <c r="F37" s="73"/>
      <c r="G37" s="73"/>
      <c r="H37" s="73"/>
      <c r="I37" s="73"/>
      <c r="J37" s="73"/>
      <c r="K37" s="73"/>
      <c r="L37" s="73"/>
      <c r="M37" s="73"/>
      <c r="N37" s="73"/>
      <c r="O37" s="73"/>
      <c r="P37" s="73"/>
      <c r="U37" s="7"/>
      <c r="V37" s="21"/>
      <c r="W37" s="61"/>
    </row>
    <row r="38" spans="2:23" ht="15" customHeight="1" x14ac:dyDescent="0.25">
      <c r="B38" s="73"/>
      <c r="C38" s="73"/>
      <c r="D38" s="73"/>
      <c r="E38" s="73"/>
      <c r="F38" s="73"/>
      <c r="G38" s="73"/>
      <c r="H38" s="73"/>
      <c r="I38" s="73"/>
      <c r="J38" s="73"/>
      <c r="K38" s="73"/>
      <c r="L38" s="73"/>
      <c r="M38" s="73"/>
      <c r="N38" s="73"/>
      <c r="O38" s="73"/>
      <c r="P38" s="73"/>
      <c r="U38" s="7"/>
      <c r="V38" s="21"/>
      <c r="W38" s="61"/>
    </row>
    <row r="39" spans="2:23" ht="15" customHeight="1" x14ac:dyDescent="0.25">
      <c r="B39" s="73"/>
      <c r="C39" s="73"/>
      <c r="D39" s="73"/>
      <c r="E39" s="73"/>
      <c r="F39" s="73"/>
      <c r="G39" s="73"/>
      <c r="H39" s="73"/>
      <c r="I39" s="73"/>
      <c r="J39" s="73"/>
      <c r="K39" s="73"/>
      <c r="L39" s="73"/>
      <c r="M39" s="73"/>
      <c r="N39" s="73"/>
      <c r="O39" s="73"/>
      <c r="P39" s="73"/>
      <c r="U39" s="7"/>
      <c r="V39" s="21"/>
      <c r="W39" s="61"/>
    </row>
    <row r="40" spans="2:23" ht="15" customHeight="1" x14ac:dyDescent="0.25">
      <c r="B40" s="73"/>
      <c r="C40" s="73"/>
      <c r="D40" s="73"/>
      <c r="E40" s="73"/>
      <c r="F40" s="73"/>
      <c r="G40" s="73"/>
      <c r="H40" s="73"/>
      <c r="I40" s="73"/>
      <c r="J40" s="73"/>
      <c r="K40" s="73"/>
      <c r="L40" s="73"/>
      <c r="M40" s="73"/>
      <c r="N40" s="73"/>
      <c r="O40" s="73"/>
      <c r="P40" s="73"/>
      <c r="U40" s="65"/>
      <c r="V40" s="21"/>
      <c r="W40" s="61"/>
    </row>
    <row r="41" spans="2:23" ht="15" customHeight="1" x14ac:dyDescent="0.25">
      <c r="B41" s="73"/>
      <c r="C41" s="73"/>
      <c r="D41" s="73"/>
      <c r="E41" s="73"/>
      <c r="F41" s="73"/>
      <c r="G41" s="73"/>
      <c r="H41" s="73"/>
      <c r="I41" s="73"/>
      <c r="J41" s="73"/>
      <c r="K41" s="73"/>
      <c r="L41" s="73"/>
      <c r="M41" s="73"/>
      <c r="N41" s="73"/>
      <c r="O41" s="73"/>
      <c r="P41" s="73"/>
    </row>
    <row r="42" spans="2:23" ht="15" customHeight="1" x14ac:dyDescent="0.25">
      <c r="B42" s="73"/>
      <c r="C42" s="73"/>
      <c r="D42" s="73"/>
      <c r="E42" s="73"/>
      <c r="F42" s="73"/>
      <c r="G42" s="73"/>
      <c r="H42" s="73"/>
      <c r="I42" s="73"/>
      <c r="J42" s="73"/>
      <c r="K42" s="73"/>
      <c r="L42" s="73"/>
      <c r="M42" s="73"/>
      <c r="N42" s="73"/>
      <c r="O42" s="73"/>
      <c r="P42" s="73"/>
    </row>
    <row r="43" spans="2:23" ht="15" customHeight="1" x14ac:dyDescent="0.25">
      <c r="B43" s="73"/>
      <c r="C43" s="73"/>
      <c r="D43" s="73"/>
      <c r="E43" s="73"/>
      <c r="F43" s="73"/>
      <c r="G43" s="214" t="str">
        <f>"Omvang populatie Den Haag: "&amp;V27&amp;" inburgeringsplichtigen"</f>
        <v>Omvang populatie Den Haag: 1400 inburgeringsplichtigen</v>
      </c>
      <c r="H43" s="214"/>
      <c r="I43" s="214"/>
      <c r="J43" s="214"/>
      <c r="K43" s="214"/>
      <c r="L43" s="73"/>
      <c r="M43" s="73"/>
      <c r="N43" s="73"/>
      <c r="O43" s="73"/>
      <c r="P43" s="73"/>
    </row>
    <row r="44" spans="2:23" ht="15" customHeight="1" x14ac:dyDescent="0.25">
      <c r="B44" s="73"/>
      <c r="C44" s="73"/>
      <c r="D44" s="73"/>
      <c r="E44" s="214" t="str">
        <f>"Omvang populatie G4, exclusief Den Haag: "&amp;V31&amp;" inburgeringsplichtigen"</f>
        <v>Omvang populatie G4, exclusief Den Haag: 4815 inburgeringsplichtigen</v>
      </c>
      <c r="F44" s="214"/>
      <c r="G44" s="214"/>
      <c r="H44" s="214"/>
      <c r="I44" s="214"/>
      <c r="J44" s="214"/>
      <c r="K44" s="214"/>
      <c r="L44" s="214"/>
      <c r="M44" s="214"/>
      <c r="N44" s="73"/>
      <c r="O44" s="73"/>
      <c r="P44" s="73"/>
    </row>
    <row r="45" spans="2:23" ht="15" customHeight="1" x14ac:dyDescent="0.25">
      <c r="B45" s="73"/>
      <c r="C45" s="73"/>
      <c r="D45" s="73"/>
      <c r="E45" s="91"/>
      <c r="F45" s="91"/>
      <c r="G45" s="91"/>
      <c r="H45" s="91"/>
      <c r="I45" s="91"/>
      <c r="J45" s="91"/>
      <c r="K45" s="91"/>
      <c r="L45" s="91"/>
      <c r="M45" s="91"/>
      <c r="N45" s="73"/>
      <c r="O45" s="73"/>
      <c r="P45" s="73"/>
    </row>
    <row r="46" spans="2:23" ht="15" customHeight="1" x14ac:dyDescent="0.25">
      <c r="B46" s="73"/>
      <c r="C46" s="73"/>
      <c r="D46" s="73"/>
      <c r="E46" s="73"/>
      <c r="F46" s="73"/>
      <c r="G46" s="73"/>
      <c r="H46" s="73"/>
      <c r="I46" s="73"/>
      <c r="J46" s="73"/>
      <c r="K46" s="73"/>
      <c r="L46" s="73"/>
      <c r="M46" s="73"/>
      <c r="N46" s="73"/>
      <c r="O46" s="73"/>
      <c r="P46" s="111" t="s">
        <v>182</v>
      </c>
    </row>
    <row r="47" spans="2:23" s="104" customFormat="1" ht="15" customHeight="1" x14ac:dyDescent="0.25">
      <c r="S47" s="104" t="s">
        <v>138</v>
      </c>
      <c r="T47" s="104" t="s">
        <v>139</v>
      </c>
      <c r="U47" s="104" t="s">
        <v>146</v>
      </c>
      <c r="V47" s="104" t="s">
        <v>145</v>
      </c>
      <c r="W47" s="104" t="s">
        <v>144</v>
      </c>
    </row>
    <row r="48" spans="2:23" ht="15" hidden="1" x14ac:dyDescent="0.25">
      <c r="S48" s="63">
        <v>2014</v>
      </c>
      <c r="T48" s="69">
        <v>42522</v>
      </c>
      <c r="U48" s="63" t="s">
        <v>8</v>
      </c>
      <c r="V48" s="70" t="s">
        <v>8</v>
      </c>
      <c r="W48" s="63" t="s">
        <v>8</v>
      </c>
    </row>
    <row r="49" spans="19:23" ht="15" hidden="1" x14ac:dyDescent="0.25">
      <c r="S49" s="63">
        <v>2015</v>
      </c>
      <c r="T49" s="69">
        <v>42887</v>
      </c>
      <c r="U49" s="63" t="s">
        <v>28</v>
      </c>
      <c r="V49" s="80" t="s">
        <v>26</v>
      </c>
      <c r="W49" s="63" t="s">
        <v>23</v>
      </c>
    </row>
    <row r="50" spans="19:23" ht="15" hidden="1" x14ac:dyDescent="0.25">
      <c r="S50" s="63">
        <v>2016</v>
      </c>
      <c r="U50" s="63" t="s">
        <v>29</v>
      </c>
      <c r="V50" s="80" t="s">
        <v>27</v>
      </c>
      <c r="W50" s="63" t="s">
        <v>24</v>
      </c>
    </row>
    <row r="51" spans="19:23" ht="15" hidden="1" x14ac:dyDescent="0.25">
      <c r="S51" s="63" t="s">
        <v>8</v>
      </c>
      <c r="W51" s="63" t="s">
        <v>25</v>
      </c>
    </row>
  </sheetData>
  <sheetProtection password="D641" sheet="1" objects="1" scenarios="1"/>
  <protectedRanges>
    <protectedRange sqref="M23 K21 J23 H21 G23" name="Bereik1"/>
  </protectedRanges>
  <mergeCells count="13">
    <mergeCell ref="E44:M44"/>
    <mergeCell ref="E4:P7"/>
    <mergeCell ref="D16:F17"/>
    <mergeCell ref="G16:I17"/>
    <mergeCell ref="J16:L17"/>
    <mergeCell ref="M16:O17"/>
    <mergeCell ref="D19:O19"/>
    <mergeCell ref="G43:K43"/>
    <mergeCell ref="D12:O12"/>
    <mergeCell ref="D14:F15"/>
    <mergeCell ref="G14:I15"/>
    <mergeCell ref="J14:L15"/>
    <mergeCell ref="M14:O15"/>
  </mergeCells>
  <dataValidations count="5">
    <dataValidation type="list" allowBlank="1" showInputMessage="1" showErrorMessage="1" sqref="M23">
      <formula1>$W$48:$W$51</formula1>
    </dataValidation>
    <dataValidation type="list" allowBlank="1" showInputMessage="1" showErrorMessage="1" sqref="G23">
      <formula1>$V$48:$V$50</formula1>
    </dataValidation>
    <dataValidation type="list" allowBlank="1" showInputMessage="1" showErrorMessage="1" sqref="J23">
      <formula1>$U$48:$U$50</formula1>
    </dataValidation>
    <dataValidation type="list" allowBlank="1" showInputMessage="1" showErrorMessage="1" sqref="H21">
      <formula1>$S$48:$S$51</formula1>
    </dataValidation>
    <dataValidation type="list" allowBlank="1" showInputMessage="1" showErrorMessage="1" sqref="K21">
      <formula1>$T$48:$T$49</formula1>
    </dataValidation>
  </dataValidations>
  <hyperlinks>
    <hyperlink ref="G14:I15" location="'2. Onderwijsdeelname'!A1" display="2. Onderwijsdeelname"/>
    <hyperlink ref="D14:F15" location="'1. Plaats in het huishouden'!A1" display="1: Plaats in het huishouden"/>
    <hyperlink ref="J14:L15" location="'3. Inburgering'!A1" display="3. Inburgering"/>
    <hyperlink ref="G16:I17" location="'6. Zorgkosten'!A1" display="Zorgkosten"/>
    <hyperlink ref="M16:O17" location="'8. Verdachten'!A1" display="Verdachten"/>
    <hyperlink ref="N21" location="'Tabel 3'!A1" display="Naar tabel"/>
    <hyperlink ref="M14:O15" location="'4. Sociaaleconomische status'!A1" display="4. Inkomensbron"/>
    <hyperlink ref="D16:F17" location="'5. Mediaan inkomen'!A1" display="5. Mediaan inkomen"/>
    <hyperlink ref="J16:L17" location="'7. Jeugdzorg'!A1" display="Jeugdzorg"/>
  </hyperlinks>
  <pageMargins left="0.7" right="0.7" top="0.75" bottom="0.75" header="0.3" footer="0.3"/>
  <pageSetup paperSize="9" orientation="portrait" r:id="rId1"/>
  <ignoredErrors>
    <ignoredError sqref="H43:K4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'Tabel 1'!$B$4:$B$31</xm:f>
          </x14:formula1>
          <xm:sqref>G22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dimension ref="A1:W51"/>
  <sheetViews>
    <sheetView workbookViewId="0">
      <selection activeCell="J16" sqref="J16:L17"/>
    </sheetView>
  </sheetViews>
  <sheetFormatPr defaultColWidth="0" defaultRowHeight="14.45" customHeight="1" zeroHeight="1" x14ac:dyDescent="0.25"/>
  <cols>
    <col min="1" max="1" width="3.7109375" style="104" customWidth="1"/>
    <col min="2" max="2" width="12.28515625" style="64" customWidth="1"/>
    <col min="3" max="3" width="1.7109375" style="64" customWidth="1"/>
    <col min="4" max="5" width="12.28515625" style="64" customWidth="1"/>
    <col min="6" max="6" width="1.7109375" style="64" customWidth="1"/>
    <col min="7" max="8" width="12.28515625" style="64" customWidth="1"/>
    <col min="9" max="9" width="1.7109375" style="64" customWidth="1"/>
    <col min="10" max="11" width="12.28515625" style="64" customWidth="1"/>
    <col min="12" max="12" width="1.7109375" style="64" customWidth="1"/>
    <col min="13" max="14" width="12.28515625" style="64" customWidth="1"/>
    <col min="15" max="15" width="1.7109375" style="64" customWidth="1"/>
    <col min="16" max="16" width="12.28515625" style="64" customWidth="1"/>
    <col min="17" max="17" width="3.7109375" style="104" customWidth="1"/>
    <col min="18" max="18" width="9.140625" style="63" hidden="1" customWidth="1"/>
    <col min="19" max="19" width="52.28515625" style="63" hidden="1" customWidth="1"/>
    <col min="20" max="20" width="15.140625" style="63" hidden="1" customWidth="1"/>
    <col min="21" max="21" width="22.28515625" style="63" hidden="1" customWidth="1"/>
    <col min="22" max="23" width="0" style="63" hidden="1" customWidth="1"/>
    <col min="24" max="16384" width="9.140625" style="63" hidden="1"/>
  </cols>
  <sheetData>
    <row r="1" spans="1:17" ht="15" customHeight="1" x14ac:dyDescent="0.25"/>
    <row r="2" spans="1:17" ht="15" customHeight="1" x14ac:dyDescent="0.25"/>
    <row r="3" spans="1:17" ht="15" customHeight="1" x14ac:dyDescent="0.25"/>
    <row r="4" spans="1:17" ht="15" customHeight="1" x14ac:dyDescent="0.5">
      <c r="B4" s="75"/>
      <c r="C4" s="75"/>
      <c r="D4" s="75"/>
      <c r="E4" s="212" t="s">
        <v>143</v>
      </c>
      <c r="F4" s="212"/>
      <c r="G4" s="212"/>
      <c r="H4" s="212"/>
      <c r="I4" s="212"/>
      <c r="J4" s="212"/>
      <c r="K4" s="212"/>
      <c r="L4" s="212"/>
      <c r="M4" s="212"/>
      <c r="N4" s="212"/>
      <c r="O4" s="212"/>
      <c r="P4" s="212"/>
      <c r="Q4" s="105"/>
    </row>
    <row r="5" spans="1:17" ht="15" customHeight="1" x14ac:dyDescent="0.5">
      <c r="A5" s="105"/>
      <c r="B5" s="75"/>
      <c r="C5" s="75"/>
      <c r="D5" s="75"/>
      <c r="E5" s="212"/>
      <c r="F5" s="212"/>
      <c r="G5" s="212"/>
      <c r="H5" s="212"/>
      <c r="I5" s="212"/>
      <c r="J5" s="212"/>
      <c r="K5" s="212"/>
      <c r="L5" s="212"/>
      <c r="M5" s="212"/>
      <c r="N5" s="212"/>
      <c r="O5" s="212"/>
      <c r="P5" s="212"/>
      <c r="Q5" s="105"/>
    </row>
    <row r="6" spans="1:17" ht="15" customHeight="1" x14ac:dyDescent="0.25">
      <c r="E6" s="212"/>
      <c r="F6" s="212"/>
      <c r="G6" s="212"/>
      <c r="H6" s="212"/>
      <c r="I6" s="212"/>
      <c r="J6" s="212"/>
      <c r="K6" s="212"/>
      <c r="L6" s="212"/>
      <c r="M6" s="212"/>
      <c r="N6" s="212"/>
      <c r="O6" s="212"/>
      <c r="P6" s="212"/>
    </row>
    <row r="7" spans="1:17" ht="15" customHeight="1" x14ac:dyDescent="0.25">
      <c r="E7" s="212"/>
      <c r="F7" s="212"/>
      <c r="G7" s="212"/>
      <c r="H7" s="212"/>
      <c r="I7" s="212"/>
      <c r="J7" s="212"/>
      <c r="K7" s="212"/>
      <c r="L7" s="212"/>
      <c r="M7" s="212"/>
      <c r="N7" s="212"/>
      <c r="O7" s="212"/>
      <c r="P7" s="212"/>
    </row>
    <row r="8" spans="1:17" ht="15" customHeight="1" x14ac:dyDescent="0.25"/>
    <row r="9" spans="1:17" ht="15" customHeight="1" x14ac:dyDescent="0.25"/>
    <row r="10" spans="1:17" ht="15" customHeight="1" x14ac:dyDescent="0.25">
      <c r="D10" s="68"/>
      <c r="E10" s="68"/>
      <c r="F10" s="68"/>
      <c r="G10" s="68"/>
      <c r="H10" s="68"/>
      <c r="I10" s="68"/>
      <c r="J10" s="68"/>
      <c r="K10" s="68"/>
      <c r="L10" s="68"/>
      <c r="M10" s="68"/>
      <c r="N10" s="68"/>
      <c r="O10" s="68"/>
      <c r="P10" s="68"/>
    </row>
    <row r="11" spans="1:17" ht="15" customHeight="1" x14ac:dyDescent="0.25">
      <c r="B11" s="73"/>
      <c r="C11" s="73"/>
      <c r="D11" s="76"/>
      <c r="E11" s="76"/>
      <c r="F11" s="76"/>
      <c r="G11" s="76"/>
      <c r="H11" s="76"/>
      <c r="I11" s="76"/>
      <c r="J11" s="76"/>
      <c r="K11" s="76"/>
      <c r="L11" s="76"/>
      <c r="M11" s="76"/>
      <c r="N11" s="76"/>
      <c r="O11" s="76"/>
      <c r="P11" s="76"/>
    </row>
    <row r="12" spans="1:17" ht="15" customHeight="1" x14ac:dyDescent="0.25">
      <c r="B12" s="73"/>
      <c r="C12" s="73"/>
      <c r="D12" s="215" t="s">
        <v>149</v>
      </c>
      <c r="E12" s="215"/>
      <c r="F12" s="215"/>
      <c r="G12" s="215"/>
      <c r="H12" s="215"/>
      <c r="I12" s="215"/>
      <c r="J12" s="215"/>
      <c r="K12" s="215"/>
      <c r="L12" s="215"/>
      <c r="M12" s="215"/>
      <c r="N12" s="215"/>
      <c r="O12" s="215"/>
      <c r="P12" s="76"/>
    </row>
    <row r="13" spans="1:17" ht="15" customHeight="1" x14ac:dyDescent="0.25">
      <c r="B13" s="73"/>
      <c r="C13" s="73"/>
      <c r="D13" s="76"/>
      <c r="E13" s="76"/>
      <c r="F13" s="76"/>
      <c r="G13" s="76"/>
      <c r="H13" s="76"/>
      <c r="I13" s="76"/>
      <c r="J13" s="76"/>
      <c r="K13" s="76"/>
      <c r="L13" s="76"/>
      <c r="M13" s="76"/>
      <c r="N13" s="76"/>
      <c r="O13" s="76"/>
      <c r="P13" s="76"/>
    </row>
    <row r="14" spans="1:17" ht="15" customHeight="1" x14ac:dyDescent="0.25">
      <c r="B14" s="73"/>
      <c r="C14" s="73"/>
      <c r="D14" s="216" t="s">
        <v>65</v>
      </c>
      <c r="E14" s="216"/>
      <c r="F14" s="216"/>
      <c r="G14" s="217" t="s">
        <v>22</v>
      </c>
      <c r="H14" s="217"/>
      <c r="I14" s="217"/>
      <c r="J14" s="216" t="s">
        <v>31</v>
      </c>
      <c r="K14" s="216"/>
      <c r="L14" s="216"/>
      <c r="M14" s="218" t="s">
        <v>36</v>
      </c>
      <c r="N14" s="218"/>
      <c r="O14" s="218"/>
      <c r="P14" s="76"/>
    </row>
    <row r="15" spans="1:17" ht="15" customHeight="1" x14ac:dyDescent="0.25">
      <c r="B15" s="73"/>
      <c r="C15" s="73"/>
      <c r="D15" s="216"/>
      <c r="E15" s="216"/>
      <c r="F15" s="216"/>
      <c r="G15" s="217"/>
      <c r="H15" s="217"/>
      <c r="I15" s="217"/>
      <c r="J15" s="216"/>
      <c r="K15" s="216"/>
      <c r="L15" s="216"/>
      <c r="M15" s="218"/>
      <c r="N15" s="218"/>
      <c r="O15" s="218"/>
      <c r="P15" s="76"/>
    </row>
    <row r="16" spans="1:17" ht="15" customHeight="1" x14ac:dyDescent="0.25">
      <c r="B16" s="73"/>
      <c r="C16" s="73"/>
      <c r="D16" s="219" t="s">
        <v>185</v>
      </c>
      <c r="E16" s="219"/>
      <c r="F16" s="219"/>
      <c r="G16" s="216" t="s">
        <v>156</v>
      </c>
      <c r="H16" s="216"/>
      <c r="I16" s="216"/>
      <c r="J16" s="216" t="s">
        <v>194</v>
      </c>
      <c r="K16" s="216"/>
      <c r="L16" s="216"/>
      <c r="M16" s="216" t="s">
        <v>166</v>
      </c>
      <c r="N16" s="216"/>
      <c r="O16" s="216"/>
      <c r="P16" s="76"/>
    </row>
    <row r="17" spans="1:23" ht="15" customHeight="1" x14ac:dyDescent="0.25">
      <c r="B17" s="73"/>
      <c r="C17" s="73"/>
      <c r="D17" s="219"/>
      <c r="E17" s="219"/>
      <c r="F17" s="219"/>
      <c r="G17" s="216"/>
      <c r="H17" s="216"/>
      <c r="I17" s="216"/>
      <c r="J17" s="216"/>
      <c r="K17" s="216"/>
      <c r="L17" s="216"/>
      <c r="M17" s="216"/>
      <c r="N17" s="216"/>
      <c r="O17" s="216"/>
      <c r="P17" s="76"/>
    </row>
    <row r="18" spans="1:23" ht="15" customHeight="1" x14ac:dyDescent="0.25">
      <c r="B18" s="73"/>
      <c r="C18" s="73"/>
      <c r="D18" s="78"/>
      <c r="E18" s="78"/>
      <c r="F18" s="78"/>
      <c r="G18" s="78"/>
      <c r="H18" s="78"/>
      <c r="I18" s="78"/>
      <c r="J18" s="78"/>
      <c r="K18" s="78"/>
      <c r="L18" s="78"/>
      <c r="M18" s="78"/>
      <c r="N18" s="78"/>
      <c r="O18" s="78"/>
      <c r="P18" s="76"/>
    </row>
    <row r="19" spans="1:23" ht="15" customHeight="1" x14ac:dyDescent="0.25">
      <c r="B19" s="73"/>
      <c r="C19" s="73"/>
      <c r="D19" s="213" t="s">
        <v>148</v>
      </c>
      <c r="E19" s="213"/>
      <c r="F19" s="213"/>
      <c r="G19" s="213"/>
      <c r="H19" s="213"/>
      <c r="I19" s="213"/>
      <c r="J19" s="213"/>
      <c r="K19" s="213"/>
      <c r="L19" s="213"/>
      <c r="M19" s="213"/>
      <c r="N19" s="213"/>
      <c r="O19" s="213"/>
      <c r="P19" s="76"/>
    </row>
    <row r="20" spans="1:23" ht="15" customHeight="1" x14ac:dyDescent="0.25">
      <c r="B20" s="73"/>
      <c r="C20" s="73"/>
      <c r="D20" s="78"/>
      <c r="E20" s="78"/>
      <c r="F20" s="78"/>
      <c r="G20" s="78"/>
      <c r="H20" s="77"/>
      <c r="I20" s="77"/>
      <c r="J20" s="73"/>
      <c r="K20" s="78"/>
      <c r="L20" s="78"/>
      <c r="M20" s="78"/>
      <c r="N20" s="78"/>
      <c r="O20" s="78"/>
      <c r="P20" s="76"/>
      <c r="S20" s="63" t="s">
        <v>169</v>
      </c>
    </row>
    <row r="21" spans="1:23" s="71" customFormat="1" ht="15" customHeight="1" x14ac:dyDescent="0.25">
      <c r="A21" s="106"/>
      <c r="B21" s="74"/>
      <c r="C21" s="74"/>
      <c r="D21" s="77"/>
      <c r="E21" s="83"/>
      <c r="F21" s="83"/>
      <c r="G21" s="87" t="s">
        <v>140</v>
      </c>
      <c r="H21" s="88" t="s">
        <v>8</v>
      </c>
      <c r="I21" s="87"/>
      <c r="J21" s="87" t="s">
        <v>147</v>
      </c>
      <c r="K21" s="94">
        <v>42705</v>
      </c>
      <c r="L21" s="82"/>
      <c r="M21" s="82"/>
      <c r="N21" s="102" t="s">
        <v>168</v>
      </c>
      <c r="O21" s="77"/>
      <c r="P21" s="77"/>
      <c r="Q21" s="106"/>
      <c r="S21" s="71" t="str">
        <f>IF(H21&lt;&gt;"Totaal","Cohort "&amp;H21,H21)</f>
        <v>Totaal</v>
      </c>
      <c r="T21" s="72"/>
    </row>
    <row r="22" spans="1:23" ht="15" customHeight="1" x14ac:dyDescent="0.25">
      <c r="B22" s="73"/>
      <c r="C22" s="73"/>
      <c r="D22" s="73"/>
      <c r="E22" s="84"/>
      <c r="F22" s="84"/>
      <c r="G22" s="84"/>
      <c r="H22" s="84"/>
      <c r="I22" s="84"/>
      <c r="J22" s="84"/>
      <c r="K22" s="84"/>
      <c r="L22" s="84"/>
      <c r="M22" s="84"/>
      <c r="N22" s="73"/>
      <c r="O22" s="73"/>
      <c r="P22" s="73"/>
    </row>
    <row r="23" spans="1:23" ht="15" customHeight="1" x14ac:dyDescent="0.25">
      <c r="B23" s="73"/>
      <c r="C23" s="73"/>
      <c r="D23" s="73"/>
      <c r="E23" s="84" t="s">
        <v>145</v>
      </c>
      <c r="F23" s="84"/>
      <c r="G23" s="85" t="s">
        <v>8</v>
      </c>
      <c r="H23" s="84" t="s">
        <v>146</v>
      </c>
      <c r="I23" s="84"/>
      <c r="J23" s="85" t="s">
        <v>8</v>
      </c>
      <c r="K23" s="84" t="s">
        <v>144</v>
      </c>
      <c r="L23" s="84"/>
      <c r="M23" s="85" t="s">
        <v>8</v>
      </c>
      <c r="N23" s="73"/>
      <c r="O23" s="73"/>
      <c r="P23" s="73"/>
      <c r="S23" s="65"/>
    </row>
    <row r="24" spans="1:23" ht="15" customHeight="1" x14ac:dyDescent="0.25">
      <c r="B24" s="73"/>
      <c r="C24" s="73"/>
      <c r="D24" s="73"/>
      <c r="E24" s="73"/>
      <c r="F24" s="73"/>
      <c r="G24" s="73"/>
      <c r="H24" s="73"/>
      <c r="I24" s="73"/>
      <c r="J24" s="73"/>
      <c r="K24" s="73"/>
      <c r="L24" s="73"/>
      <c r="M24" s="73"/>
      <c r="N24" s="73"/>
      <c r="O24" s="73"/>
      <c r="P24" s="73"/>
    </row>
    <row r="25" spans="1:23" ht="15" customHeight="1" x14ac:dyDescent="0.25">
      <c r="B25" s="73"/>
      <c r="C25" s="73"/>
      <c r="D25" s="73"/>
      <c r="E25" s="73"/>
      <c r="F25" s="73"/>
      <c r="G25" s="73"/>
      <c r="H25" s="73"/>
      <c r="I25" s="73"/>
      <c r="J25" s="73"/>
      <c r="K25" s="73"/>
      <c r="L25" s="73"/>
      <c r="M25" s="73"/>
      <c r="N25" s="73"/>
      <c r="O25" s="73"/>
      <c r="P25" s="73"/>
      <c r="S25" s="63" t="s">
        <v>172</v>
      </c>
    </row>
    <row r="26" spans="1:23" ht="15" customHeight="1" x14ac:dyDescent="0.25">
      <c r="B26" s="73"/>
      <c r="C26" s="73"/>
      <c r="D26" s="73"/>
      <c r="E26" s="73"/>
      <c r="F26" s="73"/>
      <c r="G26" s="73"/>
      <c r="H26" s="73"/>
      <c r="I26" s="73"/>
      <c r="J26" s="73"/>
      <c r="K26" s="73"/>
      <c r="L26" s="73"/>
      <c r="M26" s="73"/>
      <c r="N26" s="73"/>
      <c r="O26" s="73"/>
      <c r="P26" s="73"/>
      <c r="T26" s="63" t="s">
        <v>4</v>
      </c>
      <c r="U26" s="63" t="s">
        <v>65</v>
      </c>
      <c r="V26" s="63" t="s">
        <v>5</v>
      </c>
      <c r="W26" s="63" t="s">
        <v>137</v>
      </c>
    </row>
    <row r="27" spans="1:23" ht="15" customHeight="1" x14ac:dyDescent="0.25">
      <c r="B27" s="73"/>
      <c r="C27" s="73"/>
      <c r="D27" s="73"/>
      <c r="E27" s="73"/>
      <c r="F27" s="73"/>
      <c r="G27" s="73"/>
      <c r="H27" s="73"/>
      <c r="I27" s="73"/>
      <c r="J27" s="73"/>
      <c r="K27" s="73"/>
      <c r="L27" s="73"/>
      <c r="M27" s="73"/>
      <c r="N27" s="73"/>
      <c r="O27" s="73"/>
      <c r="P27" s="73"/>
      <c r="S27" s="63" t="str">
        <f>$S$21&amp;$K$21&amp;T27&amp;$J$23&amp;$G$23&amp;$M$23&amp;U27</f>
        <v>Totaal42705Den HaagTotaalTotaalTotaalTotaal</v>
      </c>
      <c r="T27" s="63" t="s">
        <v>7</v>
      </c>
      <c r="U27" s="66" t="s">
        <v>8</v>
      </c>
      <c r="V27" s="13">
        <f>VLOOKUP(S27,'Tabel 4'!A4:I2019,9,FALSE)</f>
        <v>1455</v>
      </c>
      <c r="W27" s="61">
        <f>V27/$V$27</f>
        <v>1</v>
      </c>
    </row>
    <row r="28" spans="1:23" ht="15" customHeight="1" x14ac:dyDescent="0.25">
      <c r="B28" s="73"/>
      <c r="C28" s="73"/>
      <c r="D28" s="73"/>
      <c r="E28" s="73"/>
      <c r="F28" s="73"/>
      <c r="G28" s="73"/>
      <c r="H28" s="73"/>
      <c r="I28" s="73"/>
      <c r="J28" s="73"/>
      <c r="K28" s="73"/>
      <c r="L28" s="73"/>
      <c r="M28" s="73"/>
      <c r="N28" s="73"/>
      <c r="O28" s="73"/>
      <c r="P28" s="73"/>
      <c r="S28" s="63" t="str">
        <f t="shared" ref="S28:S34" si="0">$S$21&amp;$K$21&amp;T28&amp;$J$23&amp;$G$23&amp;$M$23&amp;U28</f>
        <v>Totaal42705Den HaagTotaalTotaalTotaalWerknemer of zelfstandige</v>
      </c>
      <c r="T28" s="63" t="s">
        <v>7</v>
      </c>
      <c r="U28" s="66" t="s">
        <v>50</v>
      </c>
      <c r="V28" s="13">
        <f>VLOOKUP(S28,'Tabel 4'!A5:I2020,9,FALSE)</f>
        <v>30</v>
      </c>
      <c r="W28" s="61">
        <f t="shared" ref="W28:W30" si="1">V28/$V$27</f>
        <v>2.0618556701030927E-2</v>
      </c>
    </row>
    <row r="29" spans="1:23" ht="15" customHeight="1" x14ac:dyDescent="0.25">
      <c r="B29" s="73"/>
      <c r="C29" s="73"/>
      <c r="D29" s="73"/>
      <c r="E29" s="73"/>
      <c r="F29" s="73"/>
      <c r="G29" s="73"/>
      <c r="H29" s="73"/>
      <c r="I29" s="73"/>
      <c r="J29" s="73"/>
      <c r="K29" s="73"/>
      <c r="L29" s="73"/>
      <c r="M29" s="73"/>
      <c r="N29" s="73"/>
      <c r="O29" s="73"/>
      <c r="P29" s="73"/>
      <c r="S29" s="63" t="str">
        <f t="shared" si="0"/>
        <v>Totaal42705Den HaagTotaalTotaalTotaalBijstandsuitkering</v>
      </c>
      <c r="T29" s="63" t="s">
        <v>7</v>
      </c>
      <c r="U29" s="65" t="s">
        <v>51</v>
      </c>
      <c r="V29" s="13">
        <f>VLOOKUP(S29,'Tabel 4'!A6:I2021,9,FALSE)</f>
        <v>1360</v>
      </c>
      <c r="W29" s="61">
        <f t="shared" si="1"/>
        <v>0.93470790378006874</v>
      </c>
    </row>
    <row r="30" spans="1:23" ht="15" customHeight="1" x14ac:dyDescent="0.25">
      <c r="B30" s="73"/>
      <c r="C30" s="73"/>
      <c r="D30" s="73"/>
      <c r="E30" s="73"/>
      <c r="F30" s="73"/>
      <c r="G30" s="73"/>
      <c r="H30" s="73"/>
      <c r="I30" s="73"/>
      <c r="J30" s="73"/>
      <c r="K30" s="73"/>
      <c r="L30" s="73"/>
      <c r="M30" s="73"/>
      <c r="N30" s="73"/>
      <c r="O30" s="73"/>
      <c r="P30" s="73"/>
      <c r="S30" s="63" t="str">
        <f t="shared" si="0"/>
        <v>Totaal42705Den HaagTotaalTotaalTotaalGeen inkomen, schoolgaand of overig</v>
      </c>
      <c r="T30" s="63" t="s">
        <v>7</v>
      </c>
      <c r="U30" s="65" t="s">
        <v>52</v>
      </c>
      <c r="V30" s="13">
        <f>VLOOKUP(S30,'Tabel 4'!A7:I2022,9,FALSE)</f>
        <v>65</v>
      </c>
      <c r="W30" s="61">
        <f t="shared" si="1"/>
        <v>4.4673539518900345E-2</v>
      </c>
    </row>
    <row r="31" spans="1:23" ht="15" customHeight="1" x14ac:dyDescent="0.25">
      <c r="B31" s="73"/>
      <c r="C31" s="73"/>
      <c r="D31" s="73"/>
      <c r="E31" s="73"/>
      <c r="F31" s="73"/>
      <c r="G31" s="73"/>
      <c r="H31" s="73"/>
      <c r="I31" s="73"/>
      <c r="J31" s="73"/>
      <c r="K31" s="73"/>
      <c r="L31" s="73"/>
      <c r="M31" s="73"/>
      <c r="N31" s="73"/>
      <c r="O31" s="73"/>
      <c r="P31" s="73"/>
      <c r="S31" s="63" t="str">
        <f t="shared" si="0"/>
        <v>Totaal42705G4 (exclusief Den Haag)TotaalTotaalTotaalTotaal</v>
      </c>
      <c r="T31" s="63" t="s">
        <v>15</v>
      </c>
      <c r="U31" s="66" t="s">
        <v>8</v>
      </c>
      <c r="V31" s="13">
        <f>VLOOKUP(S31,'Tabel 4'!A8:I2023,9,FALSE)</f>
        <v>4980</v>
      </c>
      <c r="W31" s="61">
        <f>V31/$V$31</f>
        <v>1</v>
      </c>
    </row>
    <row r="32" spans="1:23" ht="15" customHeight="1" x14ac:dyDescent="0.25">
      <c r="B32" s="73"/>
      <c r="C32" s="73"/>
      <c r="D32" s="73"/>
      <c r="E32" s="73"/>
      <c r="F32" s="73"/>
      <c r="G32" s="73"/>
      <c r="H32" s="73"/>
      <c r="I32" s="73"/>
      <c r="J32" s="73"/>
      <c r="K32" s="73"/>
      <c r="L32" s="73"/>
      <c r="M32" s="73"/>
      <c r="N32" s="73"/>
      <c r="O32" s="73"/>
      <c r="P32" s="73"/>
      <c r="S32" s="63" t="str">
        <f t="shared" si="0"/>
        <v>Totaal42705G4 (exclusief Den Haag)TotaalTotaalTotaalWerknemer of zelfstandige</v>
      </c>
      <c r="T32" s="63" t="s">
        <v>15</v>
      </c>
      <c r="U32" s="65" t="s">
        <v>50</v>
      </c>
      <c r="V32" s="13">
        <f>VLOOKUP(S32,'Tabel 4'!A9:I2024,9,FALSE)</f>
        <v>155</v>
      </c>
      <c r="W32" s="61">
        <f t="shared" ref="W32:W34" si="2">V32/$V$31</f>
        <v>3.112449799196787E-2</v>
      </c>
    </row>
    <row r="33" spans="2:23" ht="15" customHeight="1" x14ac:dyDescent="0.25">
      <c r="B33" s="73"/>
      <c r="C33" s="73"/>
      <c r="D33" s="73"/>
      <c r="E33" s="73"/>
      <c r="F33" s="73"/>
      <c r="G33" s="73"/>
      <c r="H33" s="73"/>
      <c r="I33" s="73"/>
      <c r="J33" s="73"/>
      <c r="K33" s="73"/>
      <c r="L33" s="73"/>
      <c r="M33" s="73"/>
      <c r="N33" s="73"/>
      <c r="O33" s="73"/>
      <c r="P33" s="73"/>
      <c r="S33" s="63" t="str">
        <f t="shared" si="0"/>
        <v>Totaal42705G4 (exclusief Den Haag)TotaalTotaalTotaalBijstandsuitkering</v>
      </c>
      <c r="T33" s="63" t="s">
        <v>15</v>
      </c>
      <c r="U33" s="66" t="s">
        <v>51</v>
      </c>
      <c r="V33" s="13">
        <f>VLOOKUP(S33,'Tabel 4'!A10:I2025,9,FALSE)</f>
        <v>4595</v>
      </c>
      <c r="W33" s="61">
        <f t="shared" si="2"/>
        <v>0.92269076305220887</v>
      </c>
    </row>
    <row r="34" spans="2:23" ht="15" customHeight="1" x14ac:dyDescent="0.25">
      <c r="B34" s="73"/>
      <c r="C34" s="73"/>
      <c r="D34" s="73"/>
      <c r="E34" s="73"/>
      <c r="F34" s="73"/>
      <c r="G34" s="73"/>
      <c r="H34" s="73"/>
      <c r="I34" s="73"/>
      <c r="J34" s="73"/>
      <c r="K34" s="73"/>
      <c r="L34" s="73"/>
      <c r="M34" s="73"/>
      <c r="N34" s="73"/>
      <c r="O34" s="73"/>
      <c r="P34" s="73"/>
      <c r="S34" s="63" t="str">
        <f t="shared" si="0"/>
        <v>Totaal42705G4 (exclusief Den Haag)TotaalTotaalTotaalGeen inkomen, schoolgaand of overig</v>
      </c>
      <c r="T34" s="63" t="s">
        <v>15</v>
      </c>
      <c r="U34" s="66" t="s">
        <v>52</v>
      </c>
      <c r="V34" s="13">
        <f>VLOOKUP(S34,'Tabel 4'!A11:I2026,9,FALSE)</f>
        <v>230</v>
      </c>
      <c r="W34" s="61">
        <f t="shared" si="2"/>
        <v>4.6184738955823292E-2</v>
      </c>
    </row>
    <row r="35" spans="2:23" ht="15" customHeight="1" x14ac:dyDescent="0.25">
      <c r="B35" s="73"/>
      <c r="C35" s="73"/>
      <c r="D35" s="73"/>
      <c r="E35" s="73"/>
      <c r="F35" s="73"/>
      <c r="G35" s="73"/>
      <c r="H35" s="73"/>
      <c r="I35" s="73"/>
      <c r="J35" s="73"/>
      <c r="K35" s="73"/>
      <c r="L35" s="73"/>
      <c r="M35" s="73"/>
      <c r="N35" s="73"/>
      <c r="O35" s="73"/>
      <c r="P35" s="73"/>
      <c r="U35" s="7"/>
      <c r="V35" s="21"/>
      <c r="W35" s="61"/>
    </row>
    <row r="36" spans="2:23" ht="15" customHeight="1" x14ac:dyDescent="0.25">
      <c r="B36" s="73"/>
      <c r="C36" s="73"/>
      <c r="D36" s="73"/>
      <c r="E36" s="73"/>
      <c r="F36" s="73"/>
      <c r="G36" s="73"/>
      <c r="H36" s="73"/>
      <c r="I36" s="73"/>
      <c r="J36" s="73"/>
      <c r="K36" s="73"/>
      <c r="L36" s="73"/>
      <c r="M36" s="73"/>
      <c r="N36" s="73"/>
      <c r="O36" s="73"/>
      <c r="P36" s="73"/>
      <c r="U36" s="7"/>
      <c r="V36" s="21"/>
      <c r="W36" s="61"/>
    </row>
    <row r="37" spans="2:23" ht="15" customHeight="1" x14ac:dyDescent="0.25">
      <c r="B37" s="73"/>
      <c r="C37" s="73"/>
      <c r="D37" s="73"/>
      <c r="E37" s="73"/>
      <c r="F37" s="73"/>
      <c r="G37" s="73"/>
      <c r="H37" s="73"/>
      <c r="I37" s="73"/>
      <c r="J37" s="73"/>
      <c r="K37" s="73"/>
      <c r="L37" s="73"/>
      <c r="M37" s="73"/>
      <c r="N37" s="73"/>
      <c r="O37" s="73"/>
      <c r="P37" s="73"/>
      <c r="U37" s="7"/>
      <c r="V37" s="21"/>
      <c r="W37" s="61"/>
    </row>
    <row r="38" spans="2:23" ht="15" customHeight="1" x14ac:dyDescent="0.25">
      <c r="B38" s="73"/>
      <c r="C38" s="73"/>
      <c r="D38" s="73"/>
      <c r="E38" s="73"/>
      <c r="F38" s="73"/>
      <c r="G38" s="73"/>
      <c r="H38" s="73"/>
      <c r="I38" s="73"/>
      <c r="J38" s="73"/>
      <c r="K38" s="73"/>
      <c r="L38" s="73"/>
      <c r="M38" s="73"/>
      <c r="N38" s="73"/>
      <c r="O38" s="73"/>
      <c r="P38" s="73"/>
      <c r="U38" s="7"/>
      <c r="V38" s="21"/>
      <c r="W38" s="61"/>
    </row>
    <row r="39" spans="2:23" ht="15" customHeight="1" x14ac:dyDescent="0.25">
      <c r="B39" s="73"/>
      <c r="C39" s="73"/>
      <c r="D39" s="73"/>
      <c r="E39" s="73"/>
      <c r="F39" s="73"/>
      <c r="G39" s="73"/>
      <c r="H39" s="73"/>
      <c r="I39" s="73"/>
      <c r="J39" s="73"/>
      <c r="K39" s="73"/>
      <c r="L39" s="73"/>
      <c r="M39" s="73"/>
      <c r="N39" s="73"/>
      <c r="O39" s="73"/>
      <c r="P39" s="73"/>
      <c r="U39" s="7"/>
      <c r="V39" s="21"/>
      <c r="W39" s="61"/>
    </row>
    <row r="40" spans="2:23" ht="15" customHeight="1" x14ac:dyDescent="0.25">
      <c r="B40" s="73"/>
      <c r="C40" s="73"/>
      <c r="D40" s="73"/>
      <c r="E40" s="73"/>
      <c r="F40" s="73"/>
      <c r="G40" s="73"/>
      <c r="H40" s="73"/>
      <c r="I40" s="73"/>
      <c r="J40" s="73"/>
      <c r="K40" s="73"/>
      <c r="L40" s="73"/>
      <c r="M40" s="73"/>
      <c r="N40" s="73"/>
      <c r="O40" s="73"/>
      <c r="P40" s="73"/>
      <c r="U40" s="65"/>
      <c r="V40" s="21"/>
      <c r="W40" s="61"/>
    </row>
    <row r="41" spans="2:23" ht="15" customHeight="1" x14ac:dyDescent="0.25">
      <c r="B41" s="73"/>
      <c r="C41" s="73"/>
      <c r="D41" s="73"/>
      <c r="E41" s="73"/>
      <c r="F41" s="73"/>
      <c r="G41" s="73"/>
      <c r="H41" s="73"/>
      <c r="I41" s="73"/>
      <c r="J41" s="73"/>
      <c r="K41" s="73"/>
      <c r="L41" s="73"/>
      <c r="M41" s="73"/>
      <c r="N41" s="73"/>
      <c r="O41" s="73"/>
      <c r="P41" s="73"/>
    </row>
    <row r="42" spans="2:23" ht="15" customHeight="1" x14ac:dyDescent="0.25">
      <c r="B42" s="73"/>
      <c r="C42" s="73"/>
      <c r="D42" s="73"/>
      <c r="E42" s="73"/>
      <c r="F42" s="73"/>
      <c r="G42" s="73"/>
      <c r="H42" s="73"/>
      <c r="I42" s="73"/>
      <c r="J42" s="73"/>
      <c r="K42" s="73"/>
      <c r="L42" s="73"/>
      <c r="M42" s="73"/>
      <c r="N42" s="73"/>
      <c r="O42" s="73"/>
      <c r="P42" s="73"/>
    </row>
    <row r="43" spans="2:23" ht="15" customHeight="1" x14ac:dyDescent="0.25">
      <c r="B43" s="73"/>
      <c r="C43" s="73"/>
      <c r="D43" s="73"/>
      <c r="E43" s="73"/>
      <c r="F43" s="73"/>
      <c r="G43" s="214" t="str">
        <f>IF(ISNA(V27), "Selectie niet mogelijk. Stel andere filters in.", "Omvang populatie Den Haag: "&amp;V27)</f>
        <v>Omvang populatie Den Haag: 1455</v>
      </c>
      <c r="H43" s="214"/>
      <c r="I43" s="214"/>
      <c r="J43" s="214"/>
      <c r="K43" s="214"/>
      <c r="L43" s="73"/>
      <c r="M43" s="73"/>
      <c r="N43" s="73"/>
      <c r="O43" s="73"/>
      <c r="P43" s="73"/>
    </row>
    <row r="44" spans="2:23" ht="15" customHeight="1" x14ac:dyDescent="0.25">
      <c r="B44" s="73"/>
      <c r="C44" s="73"/>
      <c r="D44" s="73"/>
      <c r="E44" s="73"/>
      <c r="F44" s="73"/>
      <c r="G44" s="214" t="str">
        <f>IF(ISNA(V31),"","Omvang populatie G4, exclusief Den Haag: "&amp;V31)</f>
        <v>Omvang populatie G4, exclusief Den Haag: 4980</v>
      </c>
      <c r="H44" s="214"/>
      <c r="I44" s="214"/>
      <c r="J44" s="214"/>
      <c r="K44" s="214"/>
      <c r="L44" s="73"/>
      <c r="M44" s="73"/>
      <c r="N44" s="73"/>
      <c r="O44" s="73"/>
      <c r="P44" s="73"/>
    </row>
    <row r="45" spans="2:23" ht="15" customHeight="1" x14ac:dyDescent="0.25">
      <c r="B45" s="73"/>
      <c r="C45" s="73"/>
      <c r="D45" s="73"/>
      <c r="E45" s="91"/>
      <c r="F45" s="91"/>
      <c r="G45" s="91"/>
      <c r="H45" s="91"/>
      <c r="I45" s="91"/>
      <c r="J45" s="91"/>
      <c r="K45" s="91"/>
      <c r="L45" s="91"/>
      <c r="M45" s="91"/>
      <c r="N45" s="73"/>
      <c r="O45" s="73"/>
      <c r="P45" s="73"/>
    </row>
    <row r="46" spans="2:23" ht="15" customHeight="1" x14ac:dyDescent="0.25">
      <c r="B46" s="73"/>
      <c r="C46" s="73"/>
      <c r="D46" s="73"/>
      <c r="E46" s="73"/>
      <c r="F46" s="73"/>
      <c r="G46" s="73"/>
      <c r="H46" s="73"/>
      <c r="I46" s="73"/>
      <c r="J46" s="73"/>
      <c r="K46" s="73"/>
      <c r="L46" s="73"/>
      <c r="M46" s="73"/>
      <c r="N46" s="73"/>
      <c r="O46" s="73"/>
      <c r="P46" s="111" t="s">
        <v>182</v>
      </c>
    </row>
    <row r="47" spans="2:23" s="104" customFormat="1" ht="15" customHeight="1" x14ac:dyDescent="0.25">
      <c r="S47" s="104" t="s">
        <v>138</v>
      </c>
      <c r="T47" s="104" t="s">
        <v>139</v>
      </c>
      <c r="U47" s="104" t="s">
        <v>146</v>
      </c>
      <c r="V47" s="104" t="s">
        <v>145</v>
      </c>
      <c r="W47" s="104" t="s">
        <v>144</v>
      </c>
    </row>
    <row r="48" spans="2:23" ht="15" hidden="1" x14ac:dyDescent="0.25">
      <c r="S48" s="63">
        <v>2014</v>
      </c>
      <c r="T48" s="69">
        <v>42339</v>
      </c>
      <c r="U48" s="63" t="s">
        <v>8</v>
      </c>
      <c r="V48" s="70" t="s">
        <v>8</v>
      </c>
      <c r="W48" s="63" t="s">
        <v>8</v>
      </c>
    </row>
    <row r="49" spans="19:23" ht="15" hidden="1" x14ac:dyDescent="0.25">
      <c r="S49" s="63">
        <v>2015</v>
      </c>
      <c r="T49" s="69">
        <v>42705</v>
      </c>
      <c r="U49" s="63" t="s">
        <v>28</v>
      </c>
      <c r="V49" s="92" t="s">
        <v>53</v>
      </c>
      <c r="W49" s="63" t="s">
        <v>23</v>
      </c>
    </row>
    <row r="50" spans="19:23" ht="15" hidden="1" x14ac:dyDescent="0.25">
      <c r="S50" s="63">
        <v>2016</v>
      </c>
      <c r="U50" s="63" t="s">
        <v>29</v>
      </c>
      <c r="V50" s="92" t="s">
        <v>54</v>
      </c>
      <c r="W50" s="63" t="s">
        <v>24</v>
      </c>
    </row>
    <row r="51" spans="19:23" ht="15" hidden="1" x14ac:dyDescent="0.25">
      <c r="S51" s="63" t="s">
        <v>8</v>
      </c>
      <c r="W51" s="63" t="s">
        <v>25</v>
      </c>
    </row>
  </sheetData>
  <sheetProtection password="D641" sheet="1" objects="1" scenarios="1"/>
  <protectedRanges>
    <protectedRange sqref="K21 H21 G23 J23 M23" name="Bereik1"/>
  </protectedRanges>
  <mergeCells count="13">
    <mergeCell ref="E4:P7"/>
    <mergeCell ref="G44:K44"/>
    <mergeCell ref="D16:F17"/>
    <mergeCell ref="G16:I17"/>
    <mergeCell ref="J16:L17"/>
    <mergeCell ref="M16:O17"/>
    <mergeCell ref="D19:O19"/>
    <mergeCell ref="G43:K43"/>
    <mergeCell ref="D12:O12"/>
    <mergeCell ref="D14:F15"/>
    <mergeCell ref="G14:I15"/>
    <mergeCell ref="J14:L15"/>
    <mergeCell ref="M14:O15"/>
  </mergeCells>
  <dataValidations count="5">
    <dataValidation type="list" allowBlank="1" showInputMessage="1" showErrorMessage="1" sqref="K21">
      <formula1>$T$48:$T$49</formula1>
    </dataValidation>
    <dataValidation type="list" allowBlank="1" showInputMessage="1" showErrorMessage="1" sqref="H21">
      <formula1>$S$48:$S$51</formula1>
    </dataValidation>
    <dataValidation type="list" allowBlank="1" showInputMessage="1" showErrorMessage="1" sqref="J23">
      <formula1>$U$48:$U$50</formula1>
    </dataValidation>
    <dataValidation type="list" allowBlank="1" showInputMessage="1" showErrorMessage="1" sqref="G23">
      <formula1>$V$48:$V$50</formula1>
    </dataValidation>
    <dataValidation type="list" allowBlank="1" showInputMessage="1" showErrorMessage="1" sqref="M23">
      <formula1>$W$48:$W$51</formula1>
    </dataValidation>
  </dataValidations>
  <hyperlinks>
    <hyperlink ref="G14:I15" location="'2. Onderwijsdeelname'!A1" display="2. Onderwijsdeelname"/>
    <hyperlink ref="D14:F15" location="'1. Plaats in het huishouden'!A1" display="1: Plaats in het huishouden"/>
    <hyperlink ref="J14:L15" location="'3. Inburgering'!A1" display="3. Inburgering"/>
    <hyperlink ref="M14:O15" location="'4. Sociaaleconomische status'!A1" display="4. Inkomensbron"/>
    <hyperlink ref="G16:I17" location="'6. Zorgkosten'!A1" display="Zorgkosten"/>
    <hyperlink ref="M16:O17" location="'8. Verdachten'!A1" display="Verdachten"/>
    <hyperlink ref="N21" location="'Tabel 4'!A1" display="Naar tabel"/>
    <hyperlink ref="D16:F17" location="'5. Mediaan inkomen'!A1" display="5. Mediaan inkomen"/>
    <hyperlink ref="J16:L17" location="'7. Jeugdzorg'!A1" display="Jeugdzorg"/>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'Tabel 1'!$B$4:$B$31</xm:f>
          </x14:formula1>
          <xm:sqref>G22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dimension ref="A1:W51"/>
  <sheetViews>
    <sheetView workbookViewId="0">
      <selection activeCell="G14" sqref="G14:I15"/>
    </sheetView>
  </sheetViews>
  <sheetFormatPr defaultColWidth="0" defaultRowHeight="14.45" customHeight="1" zeroHeight="1" x14ac:dyDescent="0.25"/>
  <cols>
    <col min="1" max="1" width="3.7109375" style="104" customWidth="1"/>
    <col min="2" max="2" width="12.28515625" style="64" customWidth="1"/>
    <col min="3" max="3" width="1.7109375" style="64" customWidth="1"/>
    <col min="4" max="5" width="12.28515625" style="64" customWidth="1"/>
    <col min="6" max="6" width="1.7109375" style="64" customWidth="1"/>
    <col min="7" max="8" width="12.28515625" style="64" customWidth="1"/>
    <col min="9" max="9" width="1.7109375" style="64" customWidth="1"/>
    <col min="10" max="11" width="12.28515625" style="64" customWidth="1"/>
    <col min="12" max="12" width="1.7109375" style="64" customWidth="1"/>
    <col min="13" max="14" width="12.28515625" style="64" customWidth="1"/>
    <col min="15" max="15" width="1.7109375" style="64" customWidth="1"/>
    <col min="16" max="16" width="12.28515625" style="64" customWidth="1"/>
    <col min="17" max="17" width="3.7109375" style="104" customWidth="1"/>
    <col min="18" max="18" width="9.140625" style="63" hidden="1" customWidth="1"/>
    <col min="19" max="19" width="52.28515625" style="63" hidden="1" customWidth="1"/>
    <col min="20" max="20" width="15.140625" style="63" hidden="1" customWidth="1"/>
    <col min="21" max="21" width="22.28515625" style="63" hidden="1" customWidth="1"/>
    <col min="22" max="22" width="9.140625" style="63" hidden="1" customWidth="1"/>
    <col min="23" max="23" width="12.28515625" style="62" hidden="1" customWidth="1"/>
    <col min="24" max="16384" width="9.140625" style="63" hidden="1"/>
  </cols>
  <sheetData>
    <row r="1" spans="1:17" ht="15" customHeight="1" x14ac:dyDescent="0.25"/>
    <row r="2" spans="1:17" ht="15" customHeight="1" x14ac:dyDescent="0.25"/>
    <row r="3" spans="1:17" ht="15" customHeight="1" x14ac:dyDescent="0.25"/>
    <row r="4" spans="1:17" ht="15" customHeight="1" x14ac:dyDescent="0.5">
      <c r="B4" s="75"/>
      <c r="C4" s="75"/>
      <c r="D4" s="75"/>
      <c r="E4" s="212" t="s">
        <v>143</v>
      </c>
      <c r="F4" s="212"/>
      <c r="G4" s="212"/>
      <c r="H4" s="212"/>
      <c r="I4" s="212"/>
      <c r="J4" s="212"/>
      <c r="K4" s="212"/>
      <c r="L4" s="212"/>
      <c r="M4" s="212"/>
      <c r="N4" s="212"/>
      <c r="O4" s="212"/>
      <c r="P4" s="212"/>
      <c r="Q4" s="105"/>
    </row>
    <row r="5" spans="1:17" ht="15" customHeight="1" x14ac:dyDescent="0.5">
      <c r="A5" s="105"/>
      <c r="B5" s="75"/>
      <c r="C5" s="75"/>
      <c r="D5" s="75"/>
      <c r="E5" s="212"/>
      <c r="F5" s="212"/>
      <c r="G5" s="212"/>
      <c r="H5" s="212"/>
      <c r="I5" s="212"/>
      <c r="J5" s="212"/>
      <c r="K5" s="212"/>
      <c r="L5" s="212"/>
      <c r="M5" s="212"/>
      <c r="N5" s="212"/>
      <c r="O5" s="212"/>
      <c r="P5" s="212"/>
      <c r="Q5" s="105"/>
    </row>
    <row r="6" spans="1:17" ht="15" customHeight="1" x14ac:dyDescent="0.25">
      <c r="E6" s="212"/>
      <c r="F6" s="212"/>
      <c r="G6" s="212"/>
      <c r="H6" s="212"/>
      <c r="I6" s="212"/>
      <c r="J6" s="212"/>
      <c r="K6" s="212"/>
      <c r="L6" s="212"/>
      <c r="M6" s="212"/>
      <c r="N6" s="212"/>
      <c r="O6" s="212"/>
      <c r="P6" s="212"/>
    </row>
    <row r="7" spans="1:17" ht="15" customHeight="1" x14ac:dyDescent="0.25">
      <c r="E7" s="212"/>
      <c r="F7" s="212"/>
      <c r="G7" s="212"/>
      <c r="H7" s="212"/>
      <c r="I7" s="212"/>
      <c r="J7" s="212"/>
      <c r="K7" s="212"/>
      <c r="L7" s="212"/>
      <c r="M7" s="212"/>
      <c r="N7" s="212"/>
      <c r="O7" s="212"/>
      <c r="P7" s="212"/>
    </row>
    <row r="8" spans="1:17" ht="15" customHeight="1" x14ac:dyDescent="0.25"/>
    <row r="9" spans="1:17" ht="15" customHeight="1" x14ac:dyDescent="0.25"/>
    <row r="10" spans="1:17" ht="15" customHeight="1" x14ac:dyDescent="0.25">
      <c r="D10" s="68"/>
      <c r="E10" s="68"/>
      <c r="F10" s="68"/>
      <c r="G10" s="68"/>
      <c r="H10" s="68"/>
      <c r="I10" s="68"/>
      <c r="J10" s="68"/>
      <c r="K10" s="68"/>
      <c r="L10" s="68"/>
      <c r="M10" s="68"/>
      <c r="N10" s="68"/>
      <c r="O10" s="68"/>
      <c r="P10" s="68"/>
    </row>
    <row r="11" spans="1:17" ht="15" customHeight="1" x14ac:dyDescent="0.25">
      <c r="B11" s="73"/>
      <c r="C11" s="73"/>
      <c r="D11" s="76"/>
      <c r="E11" s="76"/>
      <c r="F11" s="76"/>
      <c r="G11" s="76"/>
      <c r="H11" s="76"/>
      <c r="I11" s="76"/>
      <c r="J11" s="76"/>
      <c r="K11" s="76"/>
      <c r="L11" s="76"/>
      <c r="M11" s="76"/>
      <c r="N11" s="76"/>
      <c r="O11" s="76"/>
      <c r="P11" s="76"/>
    </row>
    <row r="12" spans="1:17" ht="15" customHeight="1" x14ac:dyDescent="0.25">
      <c r="B12" s="73"/>
      <c r="C12" s="73"/>
      <c r="D12" s="215" t="s">
        <v>149</v>
      </c>
      <c r="E12" s="215"/>
      <c r="F12" s="215"/>
      <c r="G12" s="215"/>
      <c r="H12" s="215"/>
      <c r="I12" s="215"/>
      <c r="J12" s="215"/>
      <c r="K12" s="215"/>
      <c r="L12" s="215"/>
      <c r="M12" s="215"/>
      <c r="N12" s="215"/>
      <c r="O12" s="215"/>
      <c r="P12" s="76"/>
    </row>
    <row r="13" spans="1:17" ht="15" customHeight="1" x14ac:dyDescent="0.25">
      <c r="B13" s="73"/>
      <c r="C13" s="73"/>
      <c r="D13" s="76"/>
      <c r="E13" s="76"/>
      <c r="F13" s="76"/>
      <c r="G13" s="76"/>
      <c r="H13" s="76"/>
      <c r="I13" s="76"/>
      <c r="J13" s="76"/>
      <c r="K13" s="76"/>
      <c r="L13" s="76"/>
      <c r="M13" s="76"/>
      <c r="N13" s="76"/>
      <c r="O13" s="76"/>
      <c r="P13" s="76"/>
    </row>
    <row r="14" spans="1:17" ht="15" customHeight="1" x14ac:dyDescent="0.25">
      <c r="B14" s="73"/>
      <c r="C14" s="73"/>
      <c r="D14" s="216" t="s">
        <v>65</v>
      </c>
      <c r="E14" s="216"/>
      <c r="F14" s="216"/>
      <c r="G14" s="217" t="s">
        <v>22</v>
      </c>
      <c r="H14" s="217"/>
      <c r="I14" s="217"/>
      <c r="J14" s="216" t="s">
        <v>31</v>
      </c>
      <c r="K14" s="216"/>
      <c r="L14" s="216"/>
      <c r="M14" s="216" t="s">
        <v>36</v>
      </c>
      <c r="N14" s="216"/>
      <c r="O14" s="216"/>
      <c r="P14" s="76"/>
    </row>
    <row r="15" spans="1:17" ht="15" customHeight="1" x14ac:dyDescent="0.25">
      <c r="B15" s="73"/>
      <c r="C15" s="73"/>
      <c r="D15" s="216"/>
      <c r="E15" s="216"/>
      <c r="F15" s="216"/>
      <c r="G15" s="217"/>
      <c r="H15" s="217"/>
      <c r="I15" s="217"/>
      <c r="J15" s="216"/>
      <c r="K15" s="216"/>
      <c r="L15" s="216"/>
      <c r="M15" s="216"/>
      <c r="N15" s="216"/>
      <c r="O15" s="216"/>
      <c r="P15" s="76"/>
    </row>
    <row r="16" spans="1:17" ht="15" customHeight="1" x14ac:dyDescent="0.25">
      <c r="B16" s="73"/>
      <c r="C16" s="73"/>
      <c r="D16" s="221" t="s">
        <v>185</v>
      </c>
      <c r="E16" s="221"/>
      <c r="F16" s="221"/>
      <c r="G16" s="216" t="s">
        <v>156</v>
      </c>
      <c r="H16" s="216"/>
      <c r="I16" s="216"/>
      <c r="J16" s="216" t="s">
        <v>194</v>
      </c>
      <c r="K16" s="216"/>
      <c r="L16" s="216"/>
      <c r="M16" s="216" t="s">
        <v>166</v>
      </c>
      <c r="N16" s="216"/>
      <c r="O16" s="216"/>
      <c r="P16" s="76"/>
    </row>
    <row r="17" spans="1:23" ht="15" customHeight="1" x14ac:dyDescent="0.25">
      <c r="B17" s="73"/>
      <c r="C17" s="73"/>
      <c r="D17" s="221"/>
      <c r="E17" s="221"/>
      <c r="F17" s="221"/>
      <c r="G17" s="216"/>
      <c r="H17" s="216"/>
      <c r="I17" s="216"/>
      <c r="J17" s="216"/>
      <c r="K17" s="216"/>
      <c r="L17" s="216"/>
      <c r="M17" s="216"/>
      <c r="N17" s="216"/>
      <c r="O17" s="216"/>
      <c r="P17" s="76"/>
    </row>
    <row r="18" spans="1:23" ht="15" customHeight="1" x14ac:dyDescent="0.25">
      <c r="B18" s="73"/>
      <c r="C18" s="73"/>
      <c r="D18" s="78"/>
      <c r="E18" s="78"/>
      <c r="F18" s="78"/>
      <c r="G18" s="78"/>
      <c r="H18" s="78"/>
      <c r="I18" s="78"/>
      <c r="J18" s="78"/>
      <c r="K18" s="78"/>
      <c r="L18" s="78"/>
      <c r="M18" s="78"/>
      <c r="N18" s="78"/>
      <c r="O18" s="78"/>
      <c r="P18" s="76"/>
    </row>
    <row r="19" spans="1:23" ht="15" customHeight="1" x14ac:dyDescent="0.25">
      <c r="B19" s="73"/>
      <c r="C19" s="73"/>
      <c r="D19" s="213" t="s">
        <v>148</v>
      </c>
      <c r="E19" s="213"/>
      <c r="F19" s="213"/>
      <c r="G19" s="213"/>
      <c r="H19" s="213"/>
      <c r="I19" s="213"/>
      <c r="J19" s="213"/>
      <c r="K19" s="213"/>
      <c r="L19" s="213"/>
      <c r="M19" s="213"/>
      <c r="N19" s="213"/>
      <c r="O19" s="213"/>
      <c r="P19" s="76"/>
    </row>
    <row r="20" spans="1:23" ht="15" customHeight="1" x14ac:dyDescent="0.25">
      <c r="B20" s="73"/>
      <c r="C20" s="73"/>
      <c r="D20" s="78"/>
      <c r="E20" s="78"/>
      <c r="F20" s="78"/>
      <c r="G20" s="78"/>
      <c r="H20" s="77"/>
      <c r="I20" s="77"/>
      <c r="J20" s="73"/>
      <c r="K20" s="78"/>
      <c r="L20" s="78"/>
      <c r="M20" s="78"/>
      <c r="N20" s="78"/>
      <c r="O20" s="78"/>
      <c r="P20" s="76"/>
      <c r="S20" s="63" t="s">
        <v>169</v>
      </c>
    </row>
    <row r="21" spans="1:23" s="71" customFormat="1" ht="15" customHeight="1" x14ac:dyDescent="0.25">
      <c r="A21" s="106"/>
      <c r="B21" s="74"/>
      <c r="C21" s="74"/>
      <c r="D21" s="77"/>
      <c r="E21" s="83"/>
      <c r="F21" s="83"/>
      <c r="G21" s="87" t="s">
        <v>140</v>
      </c>
      <c r="H21" s="88" t="s">
        <v>8</v>
      </c>
      <c r="I21" s="87"/>
      <c r="J21" s="87" t="s">
        <v>147</v>
      </c>
      <c r="K21" s="94">
        <v>42705</v>
      </c>
      <c r="L21" s="82"/>
      <c r="M21" s="82"/>
      <c r="N21" s="102" t="s">
        <v>168</v>
      </c>
      <c r="O21" s="77"/>
      <c r="P21" s="77"/>
      <c r="Q21" s="106"/>
      <c r="S21" s="71" t="str">
        <f>IF(H21&lt;&gt;"Totaal","Cohort "&amp;H21,H21)</f>
        <v>Totaal</v>
      </c>
      <c r="T21" s="72"/>
      <c r="W21" s="72"/>
    </row>
    <row r="22" spans="1:23" ht="15" customHeight="1" x14ac:dyDescent="0.25">
      <c r="B22" s="73"/>
      <c r="C22" s="73"/>
      <c r="D22" s="73"/>
      <c r="E22" s="84"/>
      <c r="F22" s="84"/>
      <c r="G22" s="84"/>
      <c r="H22" s="84"/>
      <c r="I22" s="84"/>
      <c r="J22" s="84"/>
      <c r="K22" s="84"/>
      <c r="L22" s="84"/>
      <c r="M22" s="84"/>
      <c r="N22" s="73"/>
      <c r="O22" s="73"/>
      <c r="P22" s="73"/>
    </row>
    <row r="23" spans="1:23" ht="15" customHeight="1" x14ac:dyDescent="0.25">
      <c r="B23" s="73"/>
      <c r="C23" s="73"/>
      <c r="D23" s="73"/>
      <c r="E23" s="73"/>
      <c r="F23" s="84"/>
      <c r="G23" s="84" t="s">
        <v>145</v>
      </c>
      <c r="H23" s="85" t="s">
        <v>8</v>
      </c>
      <c r="I23" s="84"/>
      <c r="J23" s="84" t="s">
        <v>146</v>
      </c>
      <c r="K23" s="85" t="s">
        <v>8</v>
      </c>
      <c r="L23" s="84"/>
      <c r="M23" s="84"/>
      <c r="N23" s="73"/>
      <c r="O23" s="73"/>
      <c r="P23" s="73"/>
      <c r="S23" s="65"/>
    </row>
    <row r="24" spans="1:23" ht="15" customHeight="1" x14ac:dyDescent="0.25">
      <c r="B24" s="73"/>
      <c r="C24" s="73"/>
      <c r="D24" s="73"/>
      <c r="E24" s="73"/>
      <c r="F24" s="73"/>
      <c r="G24" s="73"/>
      <c r="H24" s="73"/>
      <c r="I24" s="73"/>
      <c r="J24" s="73"/>
      <c r="K24" s="73"/>
      <c r="L24" s="73"/>
      <c r="M24" s="73"/>
      <c r="N24" s="73"/>
      <c r="O24" s="73"/>
      <c r="P24" s="73"/>
    </row>
    <row r="25" spans="1:23" ht="15" customHeight="1" x14ac:dyDescent="0.25">
      <c r="B25" s="73"/>
      <c r="C25" s="73"/>
      <c r="D25" s="73"/>
      <c r="E25" s="73"/>
      <c r="F25" s="73"/>
      <c r="G25" s="73"/>
      <c r="H25" s="73"/>
      <c r="I25" s="73"/>
      <c r="J25" s="73"/>
      <c r="K25" s="73"/>
      <c r="L25" s="73"/>
      <c r="M25" s="73"/>
      <c r="N25" s="73"/>
      <c r="O25" s="73"/>
      <c r="P25" s="73"/>
      <c r="S25" s="63" t="s">
        <v>173</v>
      </c>
    </row>
    <row r="26" spans="1:23" ht="15" customHeight="1" x14ac:dyDescent="0.25">
      <c r="B26" s="73"/>
      <c r="C26" s="73"/>
      <c r="D26" s="73"/>
      <c r="E26" s="73"/>
      <c r="F26" s="73"/>
      <c r="G26" s="73"/>
      <c r="H26" s="73"/>
      <c r="I26" s="73"/>
      <c r="J26" s="73"/>
      <c r="K26" s="73"/>
      <c r="L26" s="73"/>
      <c r="M26" s="73"/>
      <c r="N26" s="73"/>
      <c r="O26" s="73"/>
      <c r="P26" s="73"/>
      <c r="T26" s="63" t="s">
        <v>4</v>
      </c>
      <c r="U26" s="63" t="s">
        <v>65</v>
      </c>
      <c r="V26" s="63" t="s">
        <v>5</v>
      </c>
      <c r="W26" s="62" t="s">
        <v>5</v>
      </c>
    </row>
    <row r="27" spans="1:23" ht="15" customHeight="1" x14ac:dyDescent="0.25">
      <c r="B27" s="73"/>
      <c r="C27" s="73"/>
      <c r="D27" s="73"/>
      <c r="E27" s="73"/>
      <c r="F27" s="73"/>
      <c r="G27" s="73"/>
      <c r="H27" s="73"/>
      <c r="I27" s="73"/>
      <c r="J27" s="73"/>
      <c r="K27" s="73"/>
      <c r="L27" s="73"/>
      <c r="M27" s="73"/>
      <c r="N27" s="73"/>
      <c r="O27" s="73"/>
      <c r="P27" s="73"/>
      <c r="S27" s="63" t="str">
        <f>$S$21&amp;$K$21&amp;T27&amp;$K$23&amp;$H$23&amp;U27</f>
        <v>Totaal42705Den HaagTotaalTotaalTotaal</v>
      </c>
      <c r="T27" s="63" t="s">
        <v>7</v>
      </c>
      <c r="U27" s="66" t="s">
        <v>8</v>
      </c>
      <c r="V27" s="13">
        <f>VLOOKUP(S27,'Tabel 5'!A4:I2019,8,FALSE)</f>
        <v>13600</v>
      </c>
      <c r="W27" s="62">
        <f>V27</f>
        <v>13600</v>
      </c>
    </row>
    <row r="28" spans="1:23" ht="15" customHeight="1" x14ac:dyDescent="0.25">
      <c r="B28" s="73"/>
      <c r="C28" s="73"/>
      <c r="D28" s="73"/>
      <c r="E28" s="73"/>
      <c r="F28" s="73"/>
      <c r="G28" s="73"/>
      <c r="H28" s="73"/>
      <c r="I28" s="73"/>
      <c r="J28" s="73"/>
      <c r="K28" s="73"/>
      <c r="L28" s="73"/>
      <c r="M28" s="73"/>
      <c r="N28" s="73"/>
      <c r="O28" s="73"/>
      <c r="P28" s="73"/>
      <c r="S28" s="63" t="str">
        <f t="shared" ref="S28:S34" si="0">$S$21&amp;$K$21&amp;T28&amp;$K$23&amp;$H$23&amp;U28</f>
        <v>Totaal42705Den HaagTotaalTotaalSyrië</v>
      </c>
      <c r="T28" s="63" t="s">
        <v>7</v>
      </c>
      <c r="U28" s="66" t="s">
        <v>23</v>
      </c>
      <c r="V28" s="13">
        <f>VLOOKUP(S28,'Tabel 5'!A5:I2020,8,FALSE)</f>
        <v>11000</v>
      </c>
      <c r="W28" s="62">
        <f t="shared" ref="W28:W34" si="1">V28</f>
        <v>11000</v>
      </c>
    </row>
    <row r="29" spans="1:23" ht="15" customHeight="1" x14ac:dyDescent="0.25">
      <c r="B29" s="73"/>
      <c r="C29" s="73"/>
      <c r="D29" s="73"/>
      <c r="E29" s="73"/>
      <c r="F29" s="73"/>
      <c r="G29" s="73"/>
      <c r="H29" s="73"/>
      <c r="I29" s="73"/>
      <c r="J29" s="73"/>
      <c r="K29" s="73"/>
      <c r="L29" s="73"/>
      <c r="M29" s="73"/>
      <c r="N29" s="73"/>
      <c r="O29" s="73"/>
      <c r="P29" s="73"/>
      <c r="S29" s="63" t="str">
        <f t="shared" si="0"/>
        <v>Totaal42705Den HaagTotaalTotaalEritrea</v>
      </c>
      <c r="T29" s="63" t="s">
        <v>7</v>
      </c>
      <c r="U29" s="66" t="s">
        <v>24</v>
      </c>
      <c r="V29" s="13">
        <f>VLOOKUP(S29,'Tabel 5'!A6:I2021,8,FALSE)</f>
        <v>14700</v>
      </c>
      <c r="W29" s="62">
        <f t="shared" si="1"/>
        <v>14700</v>
      </c>
    </row>
    <row r="30" spans="1:23" ht="15" customHeight="1" x14ac:dyDescent="0.25">
      <c r="B30" s="73"/>
      <c r="C30" s="73"/>
      <c r="D30" s="73"/>
      <c r="E30" s="73"/>
      <c r="F30" s="73"/>
      <c r="G30" s="73"/>
      <c r="H30" s="73"/>
      <c r="I30" s="73"/>
      <c r="J30" s="73"/>
      <c r="K30" s="73"/>
      <c r="L30" s="73"/>
      <c r="M30" s="73"/>
      <c r="N30" s="73"/>
      <c r="O30" s="73"/>
      <c r="P30" s="73"/>
      <c r="S30" s="63" t="str">
        <f t="shared" si="0"/>
        <v>Totaal42705Den HaagTotaalTotaalOverig</v>
      </c>
      <c r="T30" s="63" t="s">
        <v>7</v>
      </c>
      <c r="U30" s="65" t="s">
        <v>25</v>
      </c>
      <c r="V30" s="13">
        <f>VLOOKUP(S30,'Tabel 5'!A7:I2022,8,FALSE)</f>
        <v>13000</v>
      </c>
      <c r="W30" s="62">
        <f t="shared" si="1"/>
        <v>13000</v>
      </c>
    </row>
    <row r="31" spans="1:23" ht="15" customHeight="1" x14ac:dyDescent="0.25">
      <c r="B31" s="73"/>
      <c r="C31" s="73"/>
      <c r="D31" s="73"/>
      <c r="E31" s="73"/>
      <c r="F31" s="73"/>
      <c r="G31" s="73"/>
      <c r="H31" s="73"/>
      <c r="I31" s="73"/>
      <c r="J31" s="73"/>
      <c r="K31" s="73"/>
      <c r="L31" s="73"/>
      <c r="M31" s="73"/>
      <c r="N31" s="73"/>
      <c r="O31" s="73"/>
      <c r="P31" s="73"/>
      <c r="S31" s="63" t="str">
        <f t="shared" si="0"/>
        <v>Totaal42705G4 (exclusief Den Haag)TotaalTotaalTotaal</v>
      </c>
      <c r="T31" s="63" t="s">
        <v>15</v>
      </c>
      <c r="U31" s="66" t="s">
        <v>8</v>
      </c>
      <c r="V31" s="13">
        <f>VLOOKUP(S31,'Tabel 5'!A8:I2023,8,FALSE)</f>
        <v>11000</v>
      </c>
      <c r="W31" s="62">
        <f t="shared" si="1"/>
        <v>11000</v>
      </c>
    </row>
    <row r="32" spans="1:23" ht="15" customHeight="1" x14ac:dyDescent="0.25">
      <c r="B32" s="73"/>
      <c r="C32" s="73"/>
      <c r="D32" s="73"/>
      <c r="E32" s="73"/>
      <c r="F32" s="73"/>
      <c r="G32" s="73"/>
      <c r="H32" s="73"/>
      <c r="I32" s="73"/>
      <c r="J32" s="73"/>
      <c r="K32" s="73"/>
      <c r="L32" s="73"/>
      <c r="M32" s="73"/>
      <c r="N32" s="73"/>
      <c r="O32" s="73"/>
      <c r="P32" s="73"/>
      <c r="S32" s="63" t="str">
        <f t="shared" si="0"/>
        <v>Totaal42705G4 (exclusief Den Haag)TotaalTotaalSyrië</v>
      </c>
      <c r="T32" s="63" t="s">
        <v>15</v>
      </c>
      <c r="U32" s="66" t="s">
        <v>23</v>
      </c>
      <c r="V32" s="13">
        <f>VLOOKUP(S32,'Tabel 5'!A9:I2024,8,FALSE)</f>
        <v>10300</v>
      </c>
      <c r="W32" s="62">
        <f t="shared" si="1"/>
        <v>10300</v>
      </c>
    </row>
    <row r="33" spans="2:23" ht="15" customHeight="1" x14ac:dyDescent="0.25">
      <c r="B33" s="73"/>
      <c r="C33" s="73"/>
      <c r="D33" s="73"/>
      <c r="E33" s="73"/>
      <c r="F33" s="73"/>
      <c r="G33" s="73"/>
      <c r="H33" s="73"/>
      <c r="I33" s="73"/>
      <c r="J33" s="73"/>
      <c r="K33" s="73"/>
      <c r="L33" s="73"/>
      <c r="M33" s="73"/>
      <c r="N33" s="73"/>
      <c r="O33" s="73"/>
      <c r="P33" s="73"/>
      <c r="S33" s="63" t="str">
        <f t="shared" si="0"/>
        <v>Totaal42705G4 (exclusief Den Haag)TotaalTotaalEritrea</v>
      </c>
      <c r="T33" s="63" t="s">
        <v>15</v>
      </c>
      <c r="U33" s="66" t="s">
        <v>24</v>
      </c>
      <c r="V33" s="13">
        <f>VLOOKUP(S33,'Tabel 5'!A10:I2025,8,FALSE)</f>
        <v>12700</v>
      </c>
      <c r="W33" s="62">
        <f t="shared" si="1"/>
        <v>12700</v>
      </c>
    </row>
    <row r="34" spans="2:23" ht="15" customHeight="1" x14ac:dyDescent="0.25">
      <c r="B34" s="73"/>
      <c r="C34" s="73"/>
      <c r="D34" s="73"/>
      <c r="E34" s="73"/>
      <c r="F34" s="73"/>
      <c r="G34" s="73"/>
      <c r="H34" s="73"/>
      <c r="I34" s="73"/>
      <c r="J34" s="73"/>
      <c r="K34" s="73"/>
      <c r="L34" s="73"/>
      <c r="M34" s="73"/>
      <c r="N34" s="73"/>
      <c r="O34" s="73"/>
      <c r="P34" s="73"/>
      <c r="S34" s="63" t="str">
        <f t="shared" si="0"/>
        <v>Totaal42705G4 (exclusief Den Haag)TotaalTotaalOverig</v>
      </c>
      <c r="T34" s="63" t="s">
        <v>15</v>
      </c>
      <c r="U34" s="66" t="s">
        <v>25</v>
      </c>
      <c r="V34" s="13">
        <f>VLOOKUP(S34,'Tabel 5'!A11:I2026,8,FALSE)</f>
        <v>13700</v>
      </c>
      <c r="W34" s="62">
        <f t="shared" si="1"/>
        <v>13700</v>
      </c>
    </row>
    <row r="35" spans="2:23" ht="15" customHeight="1" x14ac:dyDescent="0.25">
      <c r="B35" s="73"/>
      <c r="C35" s="73"/>
      <c r="D35" s="73"/>
      <c r="E35" s="73"/>
      <c r="F35" s="73"/>
      <c r="G35" s="73"/>
      <c r="H35" s="73"/>
      <c r="I35" s="73"/>
      <c r="J35" s="73"/>
      <c r="K35" s="73"/>
      <c r="L35" s="73"/>
      <c r="M35" s="73"/>
      <c r="N35" s="73"/>
      <c r="O35" s="73"/>
      <c r="P35" s="73"/>
      <c r="U35" s="7"/>
      <c r="V35" s="21"/>
    </row>
    <row r="36" spans="2:23" ht="15" customHeight="1" x14ac:dyDescent="0.25">
      <c r="B36" s="73"/>
      <c r="C36" s="73"/>
      <c r="D36" s="73"/>
      <c r="E36" s="73"/>
      <c r="F36" s="73"/>
      <c r="G36" s="73"/>
      <c r="H36" s="73"/>
      <c r="I36" s="73"/>
      <c r="J36" s="73"/>
      <c r="K36" s="73"/>
      <c r="L36" s="73"/>
      <c r="M36" s="73"/>
      <c r="N36" s="73"/>
      <c r="O36" s="73"/>
      <c r="P36" s="73"/>
      <c r="U36" s="7"/>
      <c r="V36" s="21"/>
    </row>
    <row r="37" spans="2:23" ht="15" customHeight="1" x14ac:dyDescent="0.25">
      <c r="B37" s="73"/>
      <c r="C37" s="73"/>
      <c r="D37" s="73"/>
      <c r="E37" s="73"/>
      <c r="F37" s="73"/>
      <c r="G37" s="73"/>
      <c r="H37" s="73"/>
      <c r="I37" s="73"/>
      <c r="J37" s="73"/>
      <c r="K37" s="73"/>
      <c r="L37" s="73"/>
      <c r="M37" s="73"/>
      <c r="N37" s="73"/>
      <c r="O37" s="73"/>
      <c r="P37" s="73"/>
      <c r="U37" s="7"/>
      <c r="V37" s="21"/>
    </row>
    <row r="38" spans="2:23" ht="15" customHeight="1" x14ac:dyDescent="0.25">
      <c r="B38" s="73"/>
      <c r="C38" s="73"/>
      <c r="D38" s="73"/>
      <c r="E38" s="73"/>
      <c r="F38" s="73"/>
      <c r="G38" s="73"/>
      <c r="H38" s="73"/>
      <c r="I38" s="73"/>
      <c r="J38" s="73"/>
      <c r="K38" s="73"/>
      <c r="L38" s="73"/>
      <c r="M38" s="73"/>
      <c r="N38" s="73"/>
      <c r="O38" s="73"/>
      <c r="P38" s="73"/>
      <c r="U38" s="7"/>
      <c r="V38" s="21"/>
    </row>
    <row r="39" spans="2:23" ht="15" customHeight="1" x14ac:dyDescent="0.25">
      <c r="B39" s="73"/>
      <c r="C39" s="73"/>
      <c r="D39" s="73"/>
      <c r="E39" s="73"/>
      <c r="F39" s="73"/>
      <c r="G39" s="73"/>
      <c r="H39" s="73"/>
      <c r="I39" s="73"/>
      <c r="J39" s="73"/>
      <c r="K39" s="73"/>
      <c r="L39" s="73"/>
      <c r="M39" s="73"/>
      <c r="N39" s="73"/>
      <c r="O39" s="73"/>
      <c r="P39" s="73"/>
      <c r="U39" s="7"/>
      <c r="V39" s="21"/>
    </row>
    <row r="40" spans="2:23" ht="15" customHeight="1" x14ac:dyDescent="0.25">
      <c r="B40" s="73"/>
      <c r="C40" s="73"/>
      <c r="D40" s="73"/>
      <c r="E40" s="73"/>
      <c r="F40" s="73"/>
      <c r="G40" s="73"/>
      <c r="H40" s="73"/>
      <c r="I40" s="73"/>
      <c r="J40" s="73"/>
      <c r="K40" s="73"/>
      <c r="L40" s="73"/>
      <c r="M40" s="73"/>
      <c r="N40" s="73"/>
      <c r="O40" s="73"/>
      <c r="P40" s="73"/>
      <c r="U40" s="65"/>
      <c r="V40" s="21"/>
    </row>
    <row r="41" spans="2:23" ht="15" customHeight="1" x14ac:dyDescent="0.25">
      <c r="B41" s="73"/>
      <c r="C41" s="73"/>
      <c r="D41" s="73"/>
      <c r="E41" s="73"/>
      <c r="F41" s="73"/>
      <c r="G41" s="73"/>
      <c r="H41" s="73"/>
      <c r="I41" s="73"/>
      <c r="J41" s="73"/>
      <c r="K41" s="73"/>
      <c r="L41" s="73"/>
      <c r="M41" s="73"/>
      <c r="N41" s="73"/>
      <c r="O41" s="73"/>
      <c r="P41" s="73"/>
    </row>
    <row r="42" spans="2:23" ht="15" customHeight="1" x14ac:dyDescent="0.25">
      <c r="B42" s="73"/>
      <c r="C42" s="73"/>
      <c r="D42" s="73"/>
      <c r="E42" s="73"/>
      <c r="F42" s="73"/>
      <c r="G42" s="73"/>
      <c r="H42" s="73"/>
      <c r="I42" s="73"/>
      <c r="J42" s="73"/>
      <c r="K42" s="73"/>
      <c r="L42" s="73"/>
      <c r="M42" s="73"/>
      <c r="N42" s="73"/>
      <c r="O42" s="73"/>
      <c r="P42" s="73"/>
    </row>
    <row r="43" spans="2:23" ht="15" customHeight="1" x14ac:dyDescent="0.25">
      <c r="B43" s="73"/>
      <c r="C43" s="73"/>
      <c r="D43" s="73"/>
      <c r="E43" s="73"/>
      <c r="F43" s="73"/>
      <c r="G43" s="214"/>
      <c r="H43" s="214"/>
      <c r="I43" s="214"/>
      <c r="J43" s="214"/>
      <c r="K43" s="214"/>
      <c r="L43" s="73"/>
      <c r="M43" s="73"/>
      <c r="N43" s="73"/>
      <c r="O43" s="73"/>
      <c r="P43" s="73"/>
    </row>
    <row r="44" spans="2:23" ht="15" customHeight="1" x14ac:dyDescent="0.25">
      <c r="B44" s="73"/>
      <c r="C44" s="73"/>
      <c r="D44" s="73"/>
      <c r="E44" s="73"/>
      <c r="F44" s="73"/>
      <c r="G44" s="214" t="str">
        <f>IF(OR(V27=".",V28=".",V29=".",V30=".",V31=".",V32=".",V33=".",V34="."), "Er is onvoldoende vulling om alle selecties te weergeven.","")</f>
        <v/>
      </c>
      <c r="H44" s="214"/>
      <c r="I44" s="214"/>
      <c r="J44" s="214"/>
      <c r="K44" s="214"/>
      <c r="L44" s="73"/>
      <c r="M44" s="73"/>
      <c r="N44" s="73"/>
      <c r="O44" s="73"/>
      <c r="P44" s="73"/>
    </row>
    <row r="45" spans="2:23" ht="15" customHeight="1" x14ac:dyDescent="0.25">
      <c r="B45" s="73"/>
      <c r="C45" s="73"/>
      <c r="D45" s="73"/>
      <c r="E45" s="91"/>
      <c r="F45" s="91"/>
      <c r="G45" s="91"/>
      <c r="H45" s="91"/>
      <c r="I45" s="91"/>
      <c r="J45" s="91"/>
      <c r="K45" s="91"/>
      <c r="L45" s="91"/>
      <c r="M45" s="91"/>
      <c r="N45" s="73"/>
      <c r="O45" s="73"/>
      <c r="P45" s="73"/>
    </row>
    <row r="46" spans="2:23" ht="15" customHeight="1" x14ac:dyDescent="0.25">
      <c r="B46" s="110"/>
      <c r="C46" s="73"/>
      <c r="D46" s="73"/>
      <c r="E46" s="73"/>
      <c r="F46" s="73"/>
      <c r="G46" s="73"/>
      <c r="H46" s="73"/>
      <c r="I46" s="73"/>
      <c r="J46" s="73"/>
      <c r="K46" s="73"/>
      <c r="L46" s="73"/>
      <c r="M46" s="73"/>
      <c r="N46" s="73"/>
      <c r="O46" s="73"/>
      <c r="P46" s="111" t="s">
        <v>182</v>
      </c>
    </row>
    <row r="47" spans="2:23" s="104" customFormat="1" ht="15" customHeight="1" x14ac:dyDescent="0.25">
      <c r="S47" s="104" t="s">
        <v>138</v>
      </c>
      <c r="T47" s="104" t="s">
        <v>139</v>
      </c>
      <c r="U47" s="104" t="s">
        <v>146</v>
      </c>
      <c r="V47" s="104" t="s">
        <v>145</v>
      </c>
      <c r="W47" s="109" t="s">
        <v>144</v>
      </c>
    </row>
    <row r="48" spans="2:23" ht="15" hidden="1" x14ac:dyDescent="0.25">
      <c r="S48" s="63">
        <v>2014</v>
      </c>
      <c r="T48" s="69">
        <v>42339</v>
      </c>
      <c r="U48" s="63" t="s">
        <v>8</v>
      </c>
      <c r="V48" s="70" t="s">
        <v>8</v>
      </c>
      <c r="W48" s="62" t="s">
        <v>8</v>
      </c>
    </row>
    <row r="49" spans="19:23" ht="15" hidden="1" x14ac:dyDescent="0.25">
      <c r="S49" s="63">
        <v>2015</v>
      </c>
      <c r="T49" s="69">
        <v>42705</v>
      </c>
      <c r="U49" s="63" t="s">
        <v>28</v>
      </c>
      <c r="V49" s="92" t="s">
        <v>53</v>
      </c>
      <c r="W49" s="62" t="s">
        <v>23</v>
      </c>
    </row>
    <row r="50" spans="19:23" ht="15" hidden="1" x14ac:dyDescent="0.25">
      <c r="S50" s="63">
        <v>2016</v>
      </c>
      <c r="U50" s="63" t="s">
        <v>29</v>
      </c>
      <c r="V50" s="92" t="s">
        <v>54</v>
      </c>
      <c r="W50" s="62" t="s">
        <v>24</v>
      </c>
    </row>
    <row r="51" spans="19:23" ht="15" hidden="1" x14ac:dyDescent="0.25">
      <c r="S51" s="63" t="s">
        <v>8</v>
      </c>
      <c r="W51" s="62" t="s">
        <v>25</v>
      </c>
    </row>
  </sheetData>
  <sheetProtection password="D641" sheet="1" objects="1" scenarios="1" autoFilter="0"/>
  <protectedRanges>
    <protectedRange sqref="K21 K23 H23 H21" name="Bereik2"/>
    <protectedRange sqref="H21 K21 K23 H23" name="Bereik1"/>
  </protectedRanges>
  <mergeCells count="13">
    <mergeCell ref="E4:P7"/>
    <mergeCell ref="G44:K44"/>
    <mergeCell ref="D16:F17"/>
    <mergeCell ref="G16:I17"/>
    <mergeCell ref="J16:L17"/>
    <mergeCell ref="M16:O17"/>
    <mergeCell ref="D19:O19"/>
    <mergeCell ref="G43:K43"/>
    <mergeCell ref="D12:O12"/>
    <mergeCell ref="D14:F15"/>
    <mergeCell ref="G14:I15"/>
    <mergeCell ref="J14:L15"/>
    <mergeCell ref="M14:O15"/>
  </mergeCells>
  <dataValidations count="5">
    <dataValidation type="list" allowBlank="1" showInputMessage="1" showErrorMessage="1" sqref="M23">
      <formula1>$W$48:$W$51</formula1>
    </dataValidation>
    <dataValidation type="list" allowBlank="1" showInputMessage="1" showErrorMessage="1" sqref="H23">
      <formula1>$V$48:$V$50</formula1>
    </dataValidation>
    <dataValidation type="list" allowBlank="1" showInputMessage="1" showErrorMessage="1" sqref="K23">
      <formula1>$U$48:$U$50</formula1>
    </dataValidation>
    <dataValidation type="list" allowBlank="1" showInputMessage="1" showErrorMessage="1" sqref="H21">
      <formula1>$S$48:$S$51</formula1>
    </dataValidation>
    <dataValidation type="list" allowBlank="1" showInputMessage="1" showErrorMessage="1" sqref="K21">
      <formula1>$T$48:$T$49</formula1>
    </dataValidation>
  </dataValidations>
  <hyperlinks>
    <hyperlink ref="G14:I15" location="'2. Onderwijsdeelname'!A1" display="2. Onderwijsdeelname"/>
    <hyperlink ref="D14:F15" location="'1. Plaats in het huishouden'!A1" display="1: Plaats in het huishouden"/>
    <hyperlink ref="J14:L15" location="'3. Inburgering'!A1" display="3. Inburgering"/>
    <hyperlink ref="D16:F17" location="'5. Mediaan inkomen'!A1" display="5. Mediaan inkomen"/>
    <hyperlink ref="G16:I17" location="'6. Zorgkosten'!A1" display="Zorgkosten"/>
    <hyperlink ref="M16:O17" location="'8. Verdachten'!A1" display="Verdachten"/>
    <hyperlink ref="N21" location="'Tabel 5'!A1" display="Naar tabel"/>
    <hyperlink ref="M14:O15" location="'4. Sociaaleconomische status'!A1" display="4. Inkomensbron"/>
    <hyperlink ref="J16:L17" location="'7. Jeugdzorg'!A1" display="Jeugdzorg"/>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'Tabel 1'!$B$4:$B$31</xm:f>
          </x14:formula1>
          <xm:sqref>G22</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21</vt:i4>
      </vt:variant>
      <vt:variant>
        <vt:lpstr>Benoemde bereiken</vt:lpstr>
      </vt:variant>
      <vt:variant>
        <vt:i4>2</vt:i4>
      </vt:variant>
    </vt:vector>
  </HeadingPairs>
  <TitlesOfParts>
    <vt:vector size="23" baseType="lpstr">
      <vt:lpstr>Voorblad</vt:lpstr>
      <vt:lpstr>Inhoud</vt:lpstr>
      <vt:lpstr>Toelichting</vt:lpstr>
      <vt:lpstr>Bronbestanden</vt:lpstr>
      <vt:lpstr>1. Plaats in het huishouden</vt:lpstr>
      <vt:lpstr>2. Onderwijsdeelname</vt:lpstr>
      <vt:lpstr>3. Inburgering</vt:lpstr>
      <vt:lpstr>4. Sociaaleconomische status</vt:lpstr>
      <vt:lpstr>5. Mediaan inkomen</vt:lpstr>
      <vt:lpstr>6. Zorgkosten</vt:lpstr>
      <vt:lpstr>7. Jeugdzorg</vt:lpstr>
      <vt:lpstr>8. Verdachten</vt:lpstr>
      <vt:lpstr>Tabel 1</vt:lpstr>
      <vt:lpstr>Tabel 2</vt:lpstr>
      <vt:lpstr>Tabel 3</vt:lpstr>
      <vt:lpstr>Tabel 4</vt:lpstr>
      <vt:lpstr>Tabel 5</vt:lpstr>
      <vt:lpstr>Tabel 6</vt:lpstr>
      <vt:lpstr>Tabel 7</vt:lpstr>
      <vt:lpstr>Tabel 8</vt:lpstr>
      <vt:lpstr>Tabel 9</vt:lpstr>
      <vt:lpstr>'Tabel 1'!Criteria</vt:lpstr>
      <vt:lpstr>'Tabel 1'!Ophalen</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Dingena MSc, G.A.</dc:creator>
  <cp:lastModifiedBy>Kamphorst, M.K. (Marten, secundair Productie)</cp:lastModifiedBy>
  <dcterms:created xsi:type="dcterms:W3CDTF">2014-11-05T15:37:11Z</dcterms:created>
  <dcterms:modified xsi:type="dcterms:W3CDTF">2019-01-18T11:08:28Z</dcterms:modified>
</cp:coreProperties>
</file>