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505" yWindow="-15" windowWidth="14310" windowHeight="14055" tabRatio="680" activeTab="1"/>
  </bookViews>
  <sheets>
    <sheet name="Voorblad" sheetId="9" r:id="rId1"/>
    <sheet name="Invulblad PROJECT" sheetId="2" r:id="rId2"/>
    <sheet name="invoer gegevens" sheetId="7" state="hidden" r:id="rId3"/>
    <sheet name="Invulblad ONDERZOEKERS" sheetId="5" r:id="rId4"/>
    <sheet name="OFFERTE" sheetId="4" r:id="rId5"/>
  </sheets>
  <calcPr calcId="145621"/>
</workbook>
</file>

<file path=xl/calcChain.xml><?xml version="1.0" encoding="utf-8"?>
<calcChain xmlns="http://schemas.openxmlformats.org/spreadsheetml/2006/main">
  <c r="D6" i="2" l="1"/>
  <c r="D95" i="4" l="1"/>
  <c r="H18" i="5" l="1"/>
  <c r="I18" i="5"/>
  <c r="J18" i="5"/>
  <c r="G18" i="5"/>
  <c r="D49" i="2"/>
  <c r="D27" i="2"/>
  <c r="D16" i="2"/>
  <c r="D7" i="2"/>
  <c r="D14" i="2"/>
  <c r="D108" i="4" l="1"/>
  <c r="D46" i="2" l="1"/>
  <c r="D22" i="2"/>
  <c r="D118" i="4" l="1"/>
  <c r="B7" i="4" l="1"/>
  <c r="B6" i="4"/>
  <c r="D80" i="4"/>
  <c r="D117" i="4"/>
  <c r="D120" i="4"/>
  <c r="D93" i="4"/>
  <c r="D121" i="4"/>
  <c r="AR6" i="7"/>
  <c r="AR5" i="7"/>
  <c r="AR4" i="7"/>
  <c r="AR3" i="7"/>
  <c r="D99" i="4"/>
  <c r="D98" i="4"/>
  <c r="D111" i="4"/>
  <c r="D129" i="4"/>
  <c r="L3" i="7"/>
  <c r="AO6" i="7"/>
  <c r="AO5" i="7"/>
  <c r="AO4" i="7"/>
  <c r="Y3" i="7"/>
  <c r="R3" i="7"/>
  <c r="Q3" i="7"/>
  <c r="N3" i="7"/>
  <c r="M3" i="7"/>
  <c r="B3" i="7"/>
  <c r="CE3" i="7"/>
  <c r="BQ3" i="7"/>
  <c r="BC3" i="7"/>
  <c r="AO3" i="7"/>
  <c r="AD3" i="7"/>
  <c r="BB3" i="7"/>
  <c r="CW3" i="7"/>
  <c r="CV3" i="7"/>
  <c r="CU3" i="7"/>
  <c r="CS3" i="7"/>
  <c r="CR3" i="7"/>
  <c r="CQ3" i="7"/>
  <c r="CP3" i="7"/>
  <c r="CO3" i="7"/>
  <c r="CN3" i="7"/>
  <c r="A3" i="7"/>
  <c r="CL3" i="7"/>
  <c r="CK3" i="7"/>
  <c r="CJ3" i="7"/>
  <c r="CI3" i="7"/>
  <c r="CH3" i="7"/>
  <c r="CG3" i="7"/>
  <c r="CF3" i="7"/>
  <c r="CD3" i="7"/>
  <c r="CC3" i="7"/>
  <c r="CB3" i="7"/>
  <c r="CA3" i="7"/>
  <c r="BZ3" i="7"/>
  <c r="BX3" i="7"/>
  <c r="BW3" i="7"/>
  <c r="BV3" i="7"/>
  <c r="BU3" i="7"/>
  <c r="BT3" i="7"/>
  <c r="BS3" i="7"/>
  <c r="BR3" i="7"/>
  <c r="BP3" i="7"/>
  <c r="BO3" i="7"/>
  <c r="BN3" i="7"/>
  <c r="BM3" i="7"/>
  <c r="BL3" i="7"/>
  <c r="BJ3" i="7"/>
  <c r="BI3" i="7"/>
  <c r="BH3" i="7"/>
  <c r="BG3" i="7"/>
  <c r="BF3" i="7"/>
  <c r="BE3" i="7"/>
  <c r="BD3" i="7"/>
  <c r="GI3" i="7"/>
  <c r="GE3" i="7"/>
  <c r="GA3" i="7"/>
  <c r="FW3" i="7"/>
  <c r="FS3" i="7"/>
  <c r="GJ3" i="7"/>
  <c r="FO3" i="7"/>
  <c r="GH3" i="7"/>
  <c r="GG3" i="7"/>
  <c r="GF3" i="7"/>
  <c r="GD3" i="7"/>
  <c r="GC3" i="7"/>
  <c r="GB3" i="7"/>
  <c r="FZ3" i="7"/>
  <c r="FY3" i="7"/>
  <c r="FX3" i="7"/>
  <c r="FV8" i="7"/>
  <c r="FU8" i="7"/>
  <c r="FT8" i="7"/>
  <c r="FV7" i="7"/>
  <c r="FU7" i="7"/>
  <c r="FT7" i="7"/>
  <c r="FV6" i="7"/>
  <c r="FU6" i="7"/>
  <c r="FT6" i="7"/>
  <c r="FV5" i="7"/>
  <c r="FU5" i="7"/>
  <c r="FT5" i="7"/>
  <c r="FV3" i="7"/>
  <c r="FU3" i="7"/>
  <c r="FT3" i="7"/>
  <c r="FN9" i="7"/>
  <c r="FM9" i="7"/>
  <c r="FL9" i="7"/>
  <c r="FR3" i="7"/>
  <c r="FQ3" i="7"/>
  <c r="FP3" i="7"/>
  <c r="FN3" i="7"/>
  <c r="FM3" i="7"/>
  <c r="FL3" i="7"/>
  <c r="FK3" i="7"/>
  <c r="FJ3" i="7"/>
  <c r="FI3" i="7"/>
  <c r="FH3" i="7"/>
  <c r="FG3" i="7"/>
  <c r="FF3" i="7"/>
  <c r="FE3" i="7"/>
  <c r="FD3" i="7"/>
  <c r="FC3" i="7"/>
  <c r="FB3" i="7"/>
  <c r="FA3" i="7"/>
  <c r="EZ3" i="7"/>
  <c r="EY3" i="7"/>
  <c r="EX3" i="7"/>
  <c r="EW3" i="7"/>
  <c r="EV3" i="7"/>
  <c r="EU3" i="7"/>
  <c r="ET3" i="7"/>
  <c r="ES3" i="7"/>
  <c r="ER3" i="7"/>
  <c r="EQ3" i="7"/>
  <c r="EP3" i="7"/>
  <c r="EO3" i="7"/>
  <c r="EN3" i="7"/>
  <c r="EM3" i="7"/>
  <c r="EL3" i="7"/>
  <c r="EK3" i="7"/>
  <c r="EJ3" i="7"/>
  <c r="EI3" i="7"/>
  <c r="EH3" i="7"/>
  <c r="EG3" i="7"/>
  <c r="EF3" i="7"/>
  <c r="EE3" i="7"/>
  <c r="ED3" i="7"/>
  <c r="EC3" i="7"/>
  <c r="EB3" i="7"/>
  <c r="EA3" i="7"/>
  <c r="DZ3" i="7"/>
  <c r="DY3" i="7"/>
  <c r="DX3" i="7"/>
  <c r="DW3" i="7"/>
  <c r="DV3" i="7"/>
  <c r="DU3" i="7"/>
  <c r="DT3" i="7"/>
  <c r="DS3" i="7"/>
  <c r="DR3" i="7"/>
  <c r="DQ3" i="7"/>
  <c r="DP3" i="7"/>
  <c r="DO3" i="7"/>
  <c r="DN3" i="7"/>
  <c r="DM3" i="7"/>
  <c r="DL3" i="7"/>
  <c r="DK3" i="7"/>
  <c r="DJ3" i="7"/>
  <c r="DI3" i="7"/>
  <c r="DH3" i="7"/>
  <c r="DG3" i="7"/>
  <c r="DF3" i="7"/>
  <c r="DE3" i="7"/>
  <c r="DD3" i="7"/>
  <c r="DC3" i="7"/>
  <c r="DB3" i="7"/>
  <c r="DA3" i="7"/>
  <c r="CZ3" i="7"/>
  <c r="CY3" i="7"/>
  <c r="CX3" i="7"/>
  <c r="BA6" i="7"/>
  <c r="AZ6" i="7"/>
  <c r="AY6" i="7"/>
  <c r="AX6" i="7"/>
  <c r="AV6" i="7"/>
  <c r="AU6" i="7"/>
  <c r="AT6" i="7"/>
  <c r="AS6" i="7"/>
  <c r="AQ6" i="7"/>
  <c r="AP6" i="7"/>
  <c r="BA5" i="7"/>
  <c r="AZ5" i="7"/>
  <c r="AY5" i="7"/>
  <c r="AX5" i="7"/>
  <c r="AV5" i="7"/>
  <c r="AU5" i="7"/>
  <c r="AT5" i="7"/>
  <c r="AS5" i="7"/>
  <c r="AQ5" i="7"/>
  <c r="AP5" i="7"/>
  <c r="BA4" i="7"/>
  <c r="AZ4" i="7"/>
  <c r="AY4" i="7"/>
  <c r="AX4" i="7"/>
  <c r="AV4" i="7"/>
  <c r="AU4" i="7"/>
  <c r="AT4" i="7"/>
  <c r="AS4" i="7"/>
  <c r="AQ4" i="7"/>
  <c r="AP4" i="7"/>
  <c r="AN6" i="7"/>
  <c r="AN5" i="7"/>
  <c r="AN4" i="7"/>
  <c r="GO3" i="7"/>
  <c r="GN3" i="7"/>
  <c r="GM3" i="7"/>
  <c r="GL3" i="7"/>
  <c r="AV3" i="7"/>
  <c r="C3" i="7"/>
  <c r="D3" i="7"/>
  <c r="AI3" i="7"/>
  <c r="AX3" i="7"/>
  <c r="AN3" i="7"/>
  <c r="AP3" i="7"/>
  <c r="AQ3" i="7"/>
  <c r="AS3" i="7"/>
  <c r="AT3" i="7"/>
  <c r="AU3" i="7"/>
  <c r="AY3" i="7"/>
  <c r="AZ3" i="7"/>
  <c r="BA3" i="7"/>
  <c r="AH3" i="7"/>
  <c r="AG3" i="7"/>
  <c r="AF3" i="7"/>
  <c r="AE3" i="7"/>
  <c r="AC3" i="7"/>
  <c r="AB3" i="7"/>
  <c r="AA3" i="7"/>
  <c r="X3" i="7"/>
  <c r="Z3" i="7"/>
  <c r="W3" i="7"/>
  <c r="V3" i="7"/>
  <c r="T3" i="7"/>
  <c r="S3" i="7"/>
  <c r="AM3" i="7"/>
  <c r="AL3" i="7"/>
  <c r="AK3" i="7"/>
  <c r="AJ3" i="7"/>
  <c r="P3" i="7"/>
  <c r="J3" i="7"/>
  <c r="I3" i="7"/>
  <c r="U3" i="7"/>
  <c r="O3" i="7"/>
  <c r="H3" i="7"/>
  <c r="G3" i="7"/>
  <c r="F3" i="7"/>
  <c r="E3" i="7"/>
  <c r="CT3" i="7"/>
  <c r="D112" i="4"/>
  <c r="GK3" i="7"/>
</calcChain>
</file>

<file path=xl/sharedStrings.xml><?xml version="1.0" encoding="utf-8"?>
<sst xmlns="http://schemas.openxmlformats.org/spreadsheetml/2006/main" count="465" uniqueCount="408">
  <si>
    <t>Naam bedrijf/instelling</t>
  </si>
  <si>
    <t>Postadres</t>
  </si>
  <si>
    <t>Onderzoeksgegevens</t>
  </si>
  <si>
    <t>Functie</t>
  </si>
  <si>
    <t>Omschrijving</t>
  </si>
  <si>
    <t>Onderwerp</t>
  </si>
  <si>
    <t>Thema_kort</t>
  </si>
  <si>
    <t>Periode</t>
  </si>
  <si>
    <t>Kosten:</t>
  </si>
  <si>
    <t>Factuuradres</t>
  </si>
  <si>
    <t>Postcode</t>
  </si>
  <si>
    <t>Faciliteit</t>
  </si>
  <si>
    <t>PID</t>
  </si>
  <si>
    <t>In te vullen door contractant</t>
  </si>
  <si>
    <r>
      <t xml:space="preserve">Gegevens Opdrachtgever
</t>
    </r>
    <r>
      <rPr>
        <sz val="9"/>
        <rFont val="Arial"/>
        <family val="2"/>
      </rPr>
      <t>(Alleen invullen als opdrachtgever en contractant verschillend zijn)</t>
    </r>
  </si>
  <si>
    <t xml:space="preserve">Deel 1 invulblad tbv nieuw project </t>
  </si>
  <si>
    <t>Deel 2 invulblad tbv nieuw project</t>
  </si>
  <si>
    <t>In te vullen door Contractant</t>
  </si>
  <si>
    <t>Gegevens Contractant: (= uitvoerende 
onderzoeksinstelling)</t>
  </si>
  <si>
    <t>Plaats</t>
  </si>
  <si>
    <t>Onderzoeker1</t>
  </si>
  <si>
    <t>Onderzoeker2</t>
  </si>
  <si>
    <t>Onderzoeker3</t>
  </si>
  <si>
    <t>Gegevens leidinggevende van onderzoekers</t>
  </si>
  <si>
    <t>OS_RA</t>
  </si>
  <si>
    <t>VO_HE</t>
  </si>
  <si>
    <t>TITEL</t>
  </si>
  <si>
    <t>DOEL</t>
  </si>
  <si>
    <t>START</t>
  </si>
  <si>
    <t>EIND</t>
  </si>
  <si>
    <t>DAGDELEN</t>
  </si>
  <si>
    <t>CONTR_INST</t>
  </si>
  <si>
    <t>CONTR_NAAM</t>
  </si>
  <si>
    <t>CONTR_FUNCT</t>
  </si>
  <si>
    <t>CONTR_MAIL</t>
  </si>
  <si>
    <t>CONTR_TEL</t>
  </si>
  <si>
    <t>CONTR_TEKENB</t>
  </si>
  <si>
    <t>CONTR_TEKFUNCT</t>
  </si>
  <si>
    <t>CONTR_ADRES</t>
  </si>
  <si>
    <t>CONTR_POSTCODE</t>
  </si>
  <si>
    <t>CONTR_PL</t>
  </si>
  <si>
    <t>OPDR_INST</t>
  </si>
  <si>
    <t>OPDR_CONTPERS</t>
  </si>
  <si>
    <t>OPDR_TEL</t>
  </si>
  <si>
    <t>OPDR_FUNCT</t>
  </si>
  <si>
    <t>OPDR_MAIL</t>
  </si>
  <si>
    <t>FACT_INST</t>
  </si>
  <si>
    <t>FACT_CONTPERS</t>
  </si>
  <si>
    <t>FACT_ADRES</t>
  </si>
  <si>
    <t>FACT_POSTCOD</t>
  </si>
  <si>
    <t>FACT_PLAATS</t>
  </si>
  <si>
    <t>FACT_TEL</t>
  </si>
  <si>
    <t>FACT_REF</t>
  </si>
  <si>
    <t>SAS</t>
  </si>
  <si>
    <t>MLWIN</t>
  </si>
  <si>
    <t>CONTRACTNR</t>
  </si>
  <si>
    <t xml:space="preserve">Extra software 
</t>
  </si>
  <si>
    <t>Onderzoeker 1</t>
  </si>
  <si>
    <t>Actieve of passieve user</t>
  </si>
  <si>
    <t>Leidinggevende van onderzoeker 1</t>
  </si>
  <si>
    <t>Outputcontrole door</t>
  </si>
  <si>
    <t>Afschrift projectovereenkomst</t>
  </si>
  <si>
    <t>Normaal factureren?</t>
  </si>
  <si>
    <t>Zo nee, licht toe</t>
  </si>
  <si>
    <t>Maatwerk</t>
  </si>
  <si>
    <t>Roepnaam</t>
  </si>
  <si>
    <t>Telefoonnummer (werk)</t>
  </si>
  <si>
    <t>eventuele kosten worden t.z.t. met een aanvullend contract vastgelegd</t>
  </si>
  <si>
    <t>Geachte lezer,</t>
  </si>
  <si>
    <t xml:space="preserve">Achternaam van persoon die (in de lijn) verantwoordelijk is voor het functioneren van de onderzoeker </t>
  </si>
  <si>
    <t>In dit invulwerkblad kunt u de benodigde informatie invullen om een onderzoek te kunnen doen op</t>
  </si>
  <si>
    <t>E-mailadres (werk)</t>
  </si>
  <si>
    <t>CBS gegevens. Gelieve alle velden in de tabbladen "Project" en "Onderzoekers" in te vullen</t>
  </si>
  <si>
    <t>(behalve de velden waar optioneel bij staat) anders kan de aanvraag niet in behandeling genomen.</t>
  </si>
  <si>
    <t>Titel*</t>
  </si>
  <si>
    <t xml:space="preserve">SAS </t>
  </si>
  <si>
    <t xml:space="preserve">Ox </t>
  </si>
  <si>
    <t xml:space="preserve">Gauss </t>
  </si>
  <si>
    <t xml:space="preserve">MLWin </t>
  </si>
  <si>
    <t>Ja/Nee*</t>
  </si>
  <si>
    <t>Extra Software</t>
  </si>
  <si>
    <t>*) doorhalen wat niet van toepassing is</t>
  </si>
  <si>
    <t>Nee</t>
  </si>
  <si>
    <t>Nummer Identiteitsbewijs
Paspoort/ID-kaart</t>
  </si>
  <si>
    <t>MIDAS</t>
  </si>
  <si>
    <t>RVUT</t>
  </si>
  <si>
    <t>Rob van Vugt</t>
  </si>
  <si>
    <t>Relatiebeheerder</t>
  </si>
  <si>
    <t>RSNN</t>
  </si>
  <si>
    <t>Ruurd Schoonhoven</t>
  </si>
  <si>
    <t>CBTS</t>
  </si>
  <si>
    <t>Ineke Bottelbergs</t>
  </si>
  <si>
    <t>IGSN</t>
  </si>
  <si>
    <t>Ivo Gorissen</t>
  </si>
  <si>
    <t>NSUR</t>
  </si>
  <si>
    <t>Nicol Sluiter</t>
  </si>
  <si>
    <t>Onderzoeker4</t>
  </si>
  <si>
    <t>Catalogus bestand1</t>
  </si>
  <si>
    <t>bestandsnaam1</t>
  </si>
  <si>
    <t>Catalogus bestand2</t>
  </si>
  <si>
    <t>Catalogus bestand3</t>
  </si>
  <si>
    <t>Catalogus bestand4</t>
  </si>
  <si>
    <t>Contractnummer</t>
  </si>
  <si>
    <t>periode1</t>
  </si>
  <si>
    <t>kosten1</t>
  </si>
  <si>
    <t>bestandsnaam2</t>
  </si>
  <si>
    <t>periode2</t>
  </si>
  <si>
    <t>kosten2</t>
  </si>
  <si>
    <t>bestandsnaam3</t>
  </si>
  <si>
    <t>periode3</t>
  </si>
  <si>
    <t>kosten3</t>
  </si>
  <si>
    <t>bestandsnaam4</t>
  </si>
  <si>
    <t>periode4</t>
  </si>
  <si>
    <t>kosten4</t>
  </si>
  <si>
    <t>bestandsnaam5</t>
  </si>
  <si>
    <t>periode5</t>
  </si>
  <si>
    <t>kosten5</t>
  </si>
  <si>
    <t>bestandsnaam6</t>
  </si>
  <si>
    <t>periode6</t>
  </si>
  <si>
    <t>kosten6</t>
  </si>
  <si>
    <t>Catalogus bestand5</t>
  </si>
  <si>
    <t>Catalogus bestand6</t>
  </si>
  <si>
    <t>Catalogus bestand7</t>
  </si>
  <si>
    <t>Catalogus bestand8</t>
  </si>
  <si>
    <t>Catalogus bestand9</t>
  </si>
  <si>
    <t>Catalogus bestand10</t>
  </si>
  <si>
    <t>Catalogus bestand11</t>
  </si>
  <si>
    <t>Catalogus bestand12</t>
  </si>
  <si>
    <t>Catalogus bestand13</t>
  </si>
  <si>
    <t>Catalogus bestand14</t>
  </si>
  <si>
    <t>Catalogus bestand15</t>
  </si>
  <si>
    <t>Catalogus bestand16</t>
  </si>
  <si>
    <t>Catalogus bestand17</t>
  </si>
  <si>
    <t>Catalogus bestand18</t>
  </si>
  <si>
    <t>Catalogus bestand19</t>
  </si>
  <si>
    <t>Catalogus bestand20</t>
  </si>
  <si>
    <t>Catalogus bestand21</t>
  </si>
  <si>
    <t>Catalogus bestand22</t>
  </si>
  <si>
    <t>Catalogus bestand23</t>
  </si>
  <si>
    <t>Catalogus bestand24</t>
  </si>
  <si>
    <t>Catalogus bestand25</t>
  </si>
  <si>
    <t>bestandsnaam7</t>
  </si>
  <si>
    <t>periode7</t>
  </si>
  <si>
    <t>kosten8</t>
  </si>
  <si>
    <t>bestandsnaam9</t>
  </si>
  <si>
    <t>periode9</t>
  </si>
  <si>
    <t>kosten9</t>
  </si>
  <si>
    <t>bestandsnaam10</t>
  </si>
  <si>
    <t>periode10</t>
  </si>
  <si>
    <t>kosten7</t>
  </si>
  <si>
    <t>bestandsnaam8</t>
  </si>
  <si>
    <t>periode8</t>
  </si>
  <si>
    <t>kosten10</t>
  </si>
  <si>
    <t>bestandsnaam11</t>
  </si>
  <si>
    <t>periode11</t>
  </si>
  <si>
    <t>kosten11</t>
  </si>
  <si>
    <t>bestandsnaam12</t>
  </si>
  <si>
    <t>periode12</t>
  </si>
  <si>
    <t>kosten12</t>
  </si>
  <si>
    <t>bestandsnaam13</t>
  </si>
  <si>
    <t>periode13</t>
  </si>
  <si>
    <t>kosten13</t>
  </si>
  <si>
    <t>bestandsnaam14</t>
  </si>
  <si>
    <t>periode14</t>
  </si>
  <si>
    <t>kosten14</t>
  </si>
  <si>
    <t>bestandsnaam15</t>
  </si>
  <si>
    <t>periode15</t>
  </si>
  <si>
    <t>kosten15</t>
  </si>
  <si>
    <t>bestandsnaam16</t>
  </si>
  <si>
    <t>periode16</t>
  </si>
  <si>
    <t>kosten16</t>
  </si>
  <si>
    <t>bestandsnaam17</t>
  </si>
  <si>
    <t>periode17</t>
  </si>
  <si>
    <t>kosten17</t>
  </si>
  <si>
    <t>bestandsnaam18</t>
  </si>
  <si>
    <t>periode18</t>
  </si>
  <si>
    <t>kosten18</t>
  </si>
  <si>
    <t>bestandsnaam19</t>
  </si>
  <si>
    <t>periode19</t>
  </si>
  <si>
    <t>kosten19</t>
  </si>
  <si>
    <t>bestandsnaam20</t>
  </si>
  <si>
    <t>periode20</t>
  </si>
  <si>
    <t>kosten21</t>
  </si>
  <si>
    <t>kosten20</t>
  </si>
  <si>
    <t>bestandsnaam21</t>
  </si>
  <si>
    <t>periode21</t>
  </si>
  <si>
    <t>bestandsnaam22</t>
  </si>
  <si>
    <t>periode22</t>
  </si>
  <si>
    <t>kosten22</t>
  </si>
  <si>
    <t>bestandsnaam23</t>
  </si>
  <si>
    <t>periode23</t>
  </si>
  <si>
    <t>kosten23</t>
  </si>
  <si>
    <t>bestandsnaam24</t>
  </si>
  <si>
    <t>periode24</t>
  </si>
  <si>
    <t>kosten24</t>
  </si>
  <si>
    <t>bestandsnaam25</t>
  </si>
  <si>
    <t>periode25</t>
  </si>
  <si>
    <t>kosten25</t>
  </si>
  <si>
    <t>Maatwerk bestand1</t>
  </si>
  <si>
    <t>Maatwerk bestand2</t>
  </si>
  <si>
    <t>Maatwerk bestand3</t>
  </si>
  <si>
    <t>Maatwerk bestand4</t>
  </si>
  <si>
    <t>Maatwerk bestand5</t>
  </si>
  <si>
    <t>maatwerk periode 1</t>
  </si>
  <si>
    <t>maatwerk kosten 1</t>
  </si>
  <si>
    <t>maatwerk periode 2</t>
  </si>
  <si>
    <t>maatwerk kosten 2</t>
  </si>
  <si>
    <t>maatwerk periode 3</t>
  </si>
  <si>
    <t>maatwerk kosten 3</t>
  </si>
  <si>
    <t>maatwerk periode 4</t>
  </si>
  <si>
    <t>maatwerk kosten 4</t>
  </si>
  <si>
    <t>maatwerk periode 5</t>
  </si>
  <si>
    <t>maatwerk kosten 5</t>
  </si>
  <si>
    <t>maatwerk bestandsnaam 1</t>
  </si>
  <si>
    <t>maatwerk bestandsnaam 2</t>
  </si>
  <si>
    <t>maatwerk bestandsnaam 3</t>
  </si>
  <si>
    <t>maatwerk bestandsnaam 4</t>
  </si>
  <si>
    <t>maatwerk bestandsnaam 5</t>
  </si>
  <si>
    <t>Outputcontrole 1</t>
  </si>
  <si>
    <t>Outputcontrole 2</t>
  </si>
  <si>
    <t>afschrift contract</t>
  </si>
  <si>
    <t>normaal factureren</t>
  </si>
  <si>
    <t>pid user1</t>
  </si>
  <si>
    <t>password user1</t>
  </si>
  <si>
    <t>Raamovereenkomst</t>
  </si>
  <si>
    <t>Naamo1</t>
  </si>
  <si>
    <t>Gebdat_o1</t>
  </si>
  <si>
    <t>Instelling_o1</t>
  </si>
  <si>
    <t>Tel_o1</t>
  </si>
  <si>
    <t>Mail_o1</t>
  </si>
  <si>
    <t>VerklGhmhd_o1</t>
  </si>
  <si>
    <t>User_o1</t>
  </si>
  <si>
    <t>Leiding_o1</t>
  </si>
  <si>
    <t>Leidg.bedrijf_o1</t>
  </si>
  <si>
    <t>PaspoortID_o1</t>
  </si>
  <si>
    <t>Subtotaal reg</t>
  </si>
  <si>
    <t>Subtotaal maatwerk</t>
  </si>
  <si>
    <t>Totaal kosten</t>
  </si>
  <si>
    <t>achternaam-voornaamo1</t>
  </si>
  <si>
    <t>Ox</t>
  </si>
  <si>
    <t>Gauss</t>
  </si>
  <si>
    <t>mw omschr 1</t>
  </si>
  <si>
    <t>mw omschr 2</t>
  </si>
  <si>
    <t>mw omschr 5</t>
  </si>
  <si>
    <t>mw omschr 4</t>
  </si>
  <si>
    <t>mw omschr 3</t>
  </si>
  <si>
    <t>leidg_functie_o1</t>
  </si>
  <si>
    <t>Naam_o2</t>
  </si>
  <si>
    <t>achternaam-voornaamo2</t>
  </si>
  <si>
    <t>Gebdat_o2</t>
  </si>
  <si>
    <t>Instelling_o2</t>
  </si>
  <si>
    <t>Tel_o2</t>
  </si>
  <si>
    <t>Mail_o2</t>
  </si>
  <si>
    <t>VerklGhmhd_o2</t>
  </si>
  <si>
    <t>User_o2</t>
  </si>
  <si>
    <t>pid user2</t>
  </si>
  <si>
    <t>password user2</t>
  </si>
  <si>
    <t>Leiding_o2</t>
  </si>
  <si>
    <t>Leidg.bedrijf_o2</t>
  </si>
  <si>
    <t>FunctieLeidg_o2</t>
  </si>
  <si>
    <t>Naam_o3</t>
  </si>
  <si>
    <t>achternaam-voornaamo3</t>
  </si>
  <si>
    <t>Gebdat_o3</t>
  </si>
  <si>
    <t>Instelling_o3</t>
  </si>
  <si>
    <t>Tel_o3</t>
  </si>
  <si>
    <t>Mail_o3</t>
  </si>
  <si>
    <t>VerklGhmhd_o3</t>
  </si>
  <si>
    <t>User_o3</t>
  </si>
  <si>
    <t>pid user3</t>
  </si>
  <si>
    <t>password user3</t>
  </si>
  <si>
    <t>Leiding_o3</t>
  </si>
  <si>
    <t>Leidg.bedrijf_o3</t>
  </si>
  <si>
    <t>FunctieLeidg_o3</t>
  </si>
  <si>
    <t>PaspoortID_o3</t>
  </si>
  <si>
    <t>Naam_o4</t>
  </si>
  <si>
    <t>achternaam-voornaamo4</t>
  </si>
  <si>
    <t>Gebdat_o4</t>
  </si>
  <si>
    <t>Instelling_o4</t>
  </si>
  <si>
    <t>Tel_o4</t>
  </si>
  <si>
    <t>Mail_o4</t>
  </si>
  <si>
    <t>VerklGhmhd_o4</t>
  </si>
  <si>
    <t>User_o4</t>
  </si>
  <si>
    <t>pid user4</t>
  </si>
  <si>
    <t>password user4</t>
  </si>
  <si>
    <t>Leiding_o4</t>
  </si>
  <si>
    <t>Leidg.bedrijf_o4</t>
  </si>
  <si>
    <t>FunctieLeidg_o4</t>
  </si>
  <si>
    <t>PaspoortID_o4</t>
  </si>
  <si>
    <t>Onderzoeker 2</t>
  </si>
  <si>
    <t>Leidinggevende van onderzoeker 2</t>
  </si>
  <si>
    <t>Onderzoeker 3</t>
  </si>
  <si>
    <t>Leidinggevende van onderzoeker 3</t>
  </si>
  <si>
    <t>Onderzoeker 4</t>
  </si>
  <si>
    <t>Leidinggevende van onderzoeker 4</t>
  </si>
  <si>
    <t>Maandelijks abonnement</t>
  </si>
  <si>
    <t xml:space="preserve">aantal </t>
  </si>
  <si>
    <t>Gebruikte CBS microdatabestanden</t>
  </si>
  <si>
    <t>Alias instelling</t>
  </si>
  <si>
    <t>Voorletters</t>
  </si>
  <si>
    <t>Zie onderstaande toelichting</t>
  </si>
  <si>
    <t>Achternaam projectleider (persoon die inhoudelijk verantwoordelijk is voor het onderzoek)</t>
  </si>
  <si>
    <t>Achternaam contactpersoon</t>
  </si>
  <si>
    <t>De kosten kunnen ieder jaar per 1 januari gewijzigd worden.</t>
  </si>
  <si>
    <t>Voor extra software worden kosten in rekening gebracht, zie de bijlage "Dienstencatalogus Microdata Services"</t>
  </si>
  <si>
    <t>Geboortedatum</t>
  </si>
  <si>
    <t>Geslacht</t>
  </si>
  <si>
    <t>Voertaal</t>
  </si>
  <si>
    <t>MBXN</t>
  </si>
  <si>
    <t>Martin Broxterman</t>
  </si>
  <si>
    <t>MVRN</t>
  </si>
  <si>
    <t>Michael Vermaesen</t>
  </si>
  <si>
    <t>RBOL</t>
  </si>
  <si>
    <t>Ronald Blokzijl</t>
  </si>
  <si>
    <t>Totaal aantal users (van Invulblad ONDERZOEKERS)</t>
  </si>
  <si>
    <t>Naam contactpersoon factuur</t>
  </si>
  <si>
    <t>Naam factuurafdeling</t>
  </si>
  <si>
    <t>Postcode/Plaats</t>
  </si>
  <si>
    <t>Postadres (voor factuur)</t>
  </si>
  <si>
    <t>Geslacht contactpersoon</t>
  </si>
  <si>
    <t>Naam bedrijf/instelling leidinggevende</t>
  </si>
  <si>
    <t>Functie leidinggevende</t>
  </si>
  <si>
    <t>Achternaam onderzoeker/meekijker</t>
  </si>
  <si>
    <t>Naam bedrijf/instelling onderzoeker</t>
  </si>
  <si>
    <t>E-mailadres (werk) onderzoeker</t>
  </si>
  <si>
    <t>Telefoonnummer (werk) onderzoeker</t>
  </si>
  <si>
    <t>Introductie nieuwe onderzoeker</t>
  </si>
  <si>
    <t>Maatwerkbestand</t>
  </si>
  <si>
    <t>Versleutelen eigen bestand</t>
  </si>
  <si>
    <t>Thema</t>
  </si>
  <si>
    <t>LSNF</t>
  </si>
  <si>
    <t>Liesbeth Steenhof</t>
  </si>
  <si>
    <t>Later te leveren bestanden</t>
  </si>
  <si>
    <t>Bewaren groot projectarchief, kosten 50 euro voor elke GB boven de 1 GB</t>
  </si>
  <si>
    <t>Verlengen bewaartermijn projectarchief (5 jaar extra), kosten 50 euro per GB</t>
  </si>
  <si>
    <t>Kosten na beëindiging van het project</t>
  </si>
  <si>
    <t>Totaal kosten na beëindiging</t>
  </si>
  <si>
    <t>Achternaam tekenbevoegde (budgethouder die de projectovereenkomst zal ondertekenen)</t>
  </si>
  <si>
    <t>Bestandsnaam</t>
  </si>
  <si>
    <t>Teller</t>
  </si>
  <si>
    <t xml:space="preserve">Startkosten obv aantal bestandsonderwerpen </t>
  </si>
  <si>
    <t>Preparatie en documentatie aanvullende microdatabestanden</t>
  </si>
  <si>
    <t>Omschrijving bestand</t>
  </si>
  <si>
    <t>Overige kosten</t>
  </si>
  <si>
    <t>Projectkosten obv aantal bestandsonderwerpen en users</t>
  </si>
  <si>
    <t>Extra software</t>
  </si>
  <si>
    <t>Bestandsonderwerp</t>
  </si>
  <si>
    <t>Verwachte startdatum (startdatum is altijd per de 1ste van de maand)</t>
  </si>
  <si>
    <t>Verwachte einddatum (maximaal 1 jaar na startdatum, verlengen wel mogelijk, einddatum is altijd laatste dag van de maand)</t>
  </si>
  <si>
    <r>
      <t xml:space="preserve">Gegevens Contractant: 
</t>
    </r>
    <r>
      <rPr>
        <sz val="9"/>
        <rFont val="Calibri"/>
        <family val="2"/>
        <scheme val="minor"/>
      </rPr>
      <t>(de uitvoerende onderzoeksinstelling)</t>
    </r>
  </si>
  <si>
    <r>
      <t xml:space="preserve">Gegevens Opdrachtgever*
</t>
    </r>
    <r>
      <rPr>
        <sz val="9"/>
        <rFont val="Calibri"/>
        <family val="2"/>
        <scheme val="minor"/>
      </rPr>
      <t>(Alleen invullen als opdrachtgever en contractant verschillend zijn)</t>
    </r>
  </si>
  <si>
    <t>Totaal aantal bestandsonderwerpen bij start project</t>
  </si>
  <si>
    <t>CBS microdata-onderwerpen waarvoor nog toestemming verleend moet worden (rechten worden pas verleend zodra de toestemming er is).</t>
  </si>
  <si>
    <t>Totaal aantal bestandsonderwerpen waarvoor nog toestemming verleend moet worden</t>
  </si>
  <si>
    <t>Startkosten obv aantal bestandsonderwerpen bij start project</t>
  </si>
  <si>
    <t>Kosten voor de bestandsonderwerpen waarvoor nog toestemming verleend moet worden</t>
  </si>
  <si>
    <t>Totaal startkosten als alle toestemmingen verleend zijn</t>
  </si>
  <si>
    <t>Totaal maandelijks abonnement bij start project</t>
  </si>
  <si>
    <t>Beschikbaar</t>
  </si>
  <si>
    <t xml:space="preserve">Totaal maandelijks abonnement als alle toestemmingen verleend </t>
  </si>
  <si>
    <t>CBS microdata-onderwerpen bij de start</t>
  </si>
  <si>
    <t>Titel van het project</t>
  </si>
  <si>
    <t>Doel van het project</t>
  </si>
  <si>
    <t>Publicatie van de resultaten</t>
  </si>
  <si>
    <t xml:space="preserve">Voorwaarde voor het verkrijgen van toegang tot microdata is dat de resultaten van het project worden gepubliceerd voor de openbaarheid. Geef aan op welke wijze en wanneer de resultaten openbaar zullen worden gemaakt. </t>
  </si>
  <si>
    <t>Projectomschrijving</t>
  </si>
  <si>
    <t xml:space="preserve"> -          Naam van het project</t>
  </si>
  <si>
    <t xml:space="preserve"> -          Doel en de achtergrond van het project</t>
  </si>
  <si>
    <t xml:space="preserve"> -          De onderzoeksmethode (op hoofdlijnen)</t>
  </si>
  <si>
    <t>Stuur als bijlage het projectvoorstel mee, met daarin ten minste opgenomen:</t>
  </si>
  <si>
    <t>Projectgegevens</t>
  </si>
  <si>
    <r>
      <t>Factuuradres (</t>
    </r>
    <r>
      <rPr>
        <b/>
        <i/>
        <u/>
        <sz val="9"/>
        <rFont val="Calibri"/>
        <family val="2"/>
        <scheme val="minor"/>
      </rPr>
      <t>binnen uw instelling</t>
    </r>
    <r>
      <rPr>
        <b/>
        <i/>
        <sz val="9"/>
        <rFont val="Calibri"/>
        <family val="2"/>
        <scheme val="minor"/>
      </rPr>
      <t>)</t>
    </r>
  </si>
  <si>
    <t>Microdataservices</t>
  </si>
  <si>
    <t>Telefoonnummer (mobiel) onderzoeker***</t>
  </si>
  <si>
    <r>
      <t>Gegevens onderzoekers</t>
    </r>
    <r>
      <rPr>
        <i/>
        <sz val="9"/>
        <rFont val="Calibri"/>
        <family val="2"/>
        <scheme val="minor"/>
      </rPr>
      <t>*</t>
    </r>
  </si>
  <si>
    <t>Titel**</t>
  </si>
  <si>
    <t>Soort user****: actief/meekijker</t>
  </si>
  <si>
    <r>
      <t>Soort arbeidsrelatie</t>
    </r>
    <r>
      <rPr>
        <b/>
        <vertAlign val="superscript"/>
        <sz val="9"/>
        <rFont val="Calibri"/>
        <family val="2"/>
        <scheme val="minor"/>
      </rPr>
      <t>*****</t>
    </r>
    <r>
      <rPr>
        <b/>
        <sz val="9"/>
        <rFont val="Calibri"/>
        <family val="2"/>
        <scheme val="minor"/>
      </rPr>
      <t>: medewerker/ detachering/ stagiair</t>
    </r>
  </si>
  <si>
    <r>
      <rPr>
        <sz val="9"/>
        <rFont val="Calibri"/>
        <family val="2"/>
        <scheme val="minor"/>
      </rPr>
      <t>*</t>
    </r>
    <r>
      <rPr>
        <b/>
        <sz val="9"/>
        <rFont val="Calibri"/>
        <family val="2"/>
        <scheme val="minor"/>
      </rPr>
      <t xml:space="preserve"> Toelichting bij "Gegevens onderzoeker":</t>
    </r>
  </si>
  <si>
    <t>Voertaal: Als een onderzoeker geen Nederlands spreekt, kan hij dit aangeven, dan zal het CBS proberen de communicatie zoveel mogelijk in het Engels te doen (keuzes voor andere talen zijn niet mogelijk)</t>
  </si>
  <si>
    <t>** Optioneel</t>
  </si>
  <si>
    <t>*** Toelichting bij mobiel telefoonnummer</t>
  </si>
  <si>
    <t>**** Toelichting bij 'soort user'</t>
  </si>
  <si>
    <t>Projectnummer:</t>
  </si>
  <si>
    <t>Titel van het project:</t>
  </si>
  <si>
    <t>Om remote access te kunnen werken, wordt gebruik gemaakt van een login code per SMS.</t>
  </si>
  <si>
    <t>Niet alle diensten en bijbehorende kosten zijn in dit overzicht genoemd, alleen de kosten die bekend zijn bij de aanvang van het</t>
  </si>
  <si>
    <t>project. Voor de overige diensten en bijbehorende kosten verwijzen we naar de bijlage "Dienstencatalogus Microdata Services".</t>
  </si>
  <si>
    <t>***** Toelichting bij 'soort arbeidsrelatie'</t>
  </si>
  <si>
    <t>ODISSEI</t>
  </si>
  <si>
    <t>Komt dit project mogelijk in aanmerking voor gedeeltelijke vergoeding door ODISSEI? **</t>
  </si>
  <si>
    <t>Uw referentienummer, ordernr of bestelnr*</t>
  </si>
  <si>
    <t>Eventueel e-mailadres voor elektronische facturen*</t>
  </si>
  <si>
    <t xml:space="preserve">** Projecten van aan ODISSEI deelnemende instellingen komen onder voorwaarden in aanmerking voor een vergoeding. </t>
  </si>
  <si>
    <t xml:space="preserve">     U dient zich hiervoor zelf, vóór het einde van het kwartaal waarin het project begint, aan te melden. Zie http://www.odissei-data.nl/ </t>
  </si>
  <si>
    <t xml:space="preserve">*   Optioneel </t>
  </si>
  <si>
    <t xml:space="preserve"> = optioneel</t>
  </si>
  <si>
    <t xml:space="preserve"> = verplicht</t>
  </si>
  <si>
    <t>Projectkosten Remote Access:</t>
  </si>
  <si>
    <t>Gelieve het tabblad "Offerte" niet zelf te wijzigen, maar wel te controleren. Eventuele fouten kunt u</t>
  </si>
  <si>
    <t>Al CBS geheimhoudingsverklaring ingediend én zijn gegevens nog actueel?</t>
  </si>
  <si>
    <t xml:space="preserve">Invulwerkblad
voor RA projecten 2018 V1.0
</t>
  </si>
  <si>
    <r>
      <rPr>
        <b/>
        <sz val="10"/>
        <rFont val="Calibri"/>
        <family val="2"/>
        <scheme val="minor"/>
      </rPr>
      <t>Actief</t>
    </r>
    <r>
      <rPr>
        <sz val="10"/>
        <rFont val="Calibri"/>
        <family val="2"/>
        <scheme val="minor"/>
      </rPr>
      <t xml:space="preserve">: User werkt actief aan het onderzoek, hij/zij krijgt een token waarmee hij/zij kan inloggen en betaalt kosten. Alle actieve users tekenen een CBS geheimhoudingsverklaring. </t>
    </r>
  </si>
  <si>
    <r>
      <rPr>
        <b/>
        <sz val="10"/>
        <rFont val="Calibri"/>
        <family val="2"/>
        <scheme val="minor"/>
      </rPr>
      <t>Meekijker</t>
    </r>
    <r>
      <rPr>
        <sz val="10"/>
        <rFont val="Calibri"/>
        <family val="2"/>
        <scheme val="minor"/>
      </rPr>
      <t>: User werkt niet actief aan het onderzoek, hij/zij krijgt géén account voor RA en betaalt hier ook geen kosten voor. Meekijkers ondertekenen wel een CBS geheimhoudingsverklaring, zodat hij/zij met de actieve users kan meekijken.</t>
    </r>
  </si>
  <si>
    <t>Medewerker: persoon is in dienst bij uitvoerende instelling. Voor detachering en stagiaires dient een 
aanvullende verklaring ingevuld en ondertekend te worden. Studenten kunnen in principe niet aan een 
project werken, tenzij zij een (tijdelijk) dienstverband met de instelling hebben.</t>
  </si>
  <si>
    <t>doorgeven aan uw relatiebeheerder. Voor vragen kunt u contact opnemen met microdata@cbs.nl.</t>
  </si>
  <si>
    <t>CC outputcontrole naar</t>
  </si>
  <si>
    <t>Tussenvoegsel**</t>
  </si>
  <si>
    <t>Tussenvoegsel*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</si>
</sst>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 #,##0.00_-;_-&quot;€&quot;\ * #,##0.00\-;_-&quot;€&quot;\ * &quot;-&quot;??_-;_-@_-"/>
    <numFmt numFmtId="165" formatCode="&quot;versie: &quot;d/mm/yyyy"/>
    <numFmt numFmtId="166" formatCode="&quot;€&quot;\ #,##0_-"/>
    <numFmt numFmtId="167" formatCode="[$-413]d\ mmmm\ yyyy;@"/>
    <numFmt numFmtId="168" formatCode="m/d/yyyy;@"/>
    <numFmt numFmtId="169" formatCode="&quot;€&quot;\ #,##0"/>
  </numFmts>
  <fonts count="35" x14ac:knownFonts="1">
    <font>
      <sz val="10"/>
      <name val="Tahoma"/>
    </font>
    <font>
      <sz val="10"/>
      <name val="Tahoma"/>
      <family val="2"/>
    </font>
    <font>
      <u/>
      <sz val="10"/>
      <color indexed="12"/>
      <name val="Tahoma"/>
      <family val="2"/>
    </font>
    <font>
      <b/>
      <sz val="9"/>
      <name val="Arial"/>
      <family val="2"/>
    </font>
    <font>
      <sz val="9"/>
      <name val="Arial"/>
      <family val="2"/>
    </font>
    <font>
      <b/>
      <i/>
      <sz val="9"/>
      <name val="Arial"/>
      <family val="2"/>
    </font>
    <font>
      <sz val="10"/>
      <name val="Arial"/>
      <family val="2"/>
    </font>
    <font>
      <sz val="8"/>
      <name val="Tahoma"/>
      <family val="2"/>
    </font>
    <font>
      <i/>
      <sz val="9"/>
      <name val="Arial"/>
      <family val="2"/>
    </font>
    <font>
      <sz val="10"/>
      <name val="Arial"/>
      <family val="2"/>
    </font>
    <font>
      <sz val="10"/>
      <color theme="3"/>
      <name val="Calibri"/>
      <family val="2"/>
      <scheme val="minor"/>
    </font>
    <font>
      <b/>
      <sz val="14"/>
      <color theme="3"/>
      <name val="Calibri"/>
      <family val="2"/>
      <scheme val="minor"/>
    </font>
    <font>
      <sz val="11"/>
      <color theme="3"/>
      <name val="Calibri"/>
      <family val="2"/>
      <scheme val="minor"/>
    </font>
    <font>
      <sz val="14"/>
      <color theme="3"/>
      <name val="Calibri"/>
      <family val="2"/>
      <scheme val="minor"/>
    </font>
    <font>
      <sz val="12"/>
      <color theme="3"/>
      <name val="Calibri"/>
      <family val="2"/>
      <scheme val="minor"/>
    </font>
    <font>
      <b/>
      <sz val="9"/>
      <color theme="3"/>
      <name val="Calibri"/>
      <family val="2"/>
      <scheme val="minor"/>
    </font>
    <font>
      <b/>
      <sz val="10"/>
      <color theme="3"/>
      <name val="Calibri"/>
      <family val="2"/>
      <scheme val="minor"/>
    </font>
    <font>
      <i/>
      <sz val="10"/>
      <color theme="3"/>
      <name val="Calibri"/>
      <family val="2"/>
      <scheme val="minor"/>
    </font>
    <font>
      <sz val="9"/>
      <color theme="3"/>
      <name val="Calibri"/>
      <family val="2"/>
      <scheme val="minor"/>
    </font>
    <font>
      <i/>
      <sz val="9"/>
      <color theme="3"/>
      <name val="Calibri"/>
      <family val="2"/>
      <scheme val="minor"/>
    </font>
    <font>
      <b/>
      <i/>
      <sz val="9"/>
      <color theme="3"/>
      <name val="Calibri"/>
      <family val="2"/>
      <scheme val="minor"/>
    </font>
    <font>
      <b/>
      <sz val="9"/>
      <name val="Calibri"/>
      <family val="2"/>
      <scheme val="minor"/>
    </font>
    <font>
      <sz val="10"/>
      <name val="Calibri"/>
      <family val="2"/>
      <scheme val="minor"/>
    </font>
    <font>
      <sz val="9"/>
      <name val="Calibri"/>
      <family val="2"/>
      <scheme val="minor"/>
    </font>
    <font>
      <b/>
      <i/>
      <sz val="9"/>
      <name val="Calibri"/>
      <family val="2"/>
      <scheme val="minor"/>
    </font>
    <font>
      <b/>
      <vertAlign val="superscript"/>
      <sz val="9"/>
      <name val="Calibri"/>
      <family val="2"/>
      <scheme val="minor"/>
    </font>
    <font>
      <b/>
      <i/>
      <u/>
      <sz val="9"/>
      <name val="Calibri"/>
      <family val="2"/>
      <scheme val="minor"/>
    </font>
    <font>
      <u/>
      <sz val="9"/>
      <name val="Calibri"/>
      <family val="2"/>
      <scheme val="minor"/>
    </font>
    <font>
      <b/>
      <sz val="16"/>
      <color theme="3"/>
      <name val="Calibri"/>
      <family val="2"/>
      <scheme val="minor"/>
    </font>
    <font>
      <sz val="14"/>
      <color rgb="FF0070C0"/>
      <name val="Cambria"/>
      <family val="1"/>
    </font>
    <font>
      <b/>
      <sz val="10"/>
      <name val="Calibri"/>
      <family val="2"/>
      <scheme val="minor"/>
    </font>
    <font>
      <i/>
      <sz val="9"/>
      <name val="Calibri"/>
      <family val="2"/>
      <scheme val="minor"/>
    </font>
    <font>
      <sz val="10"/>
      <color rgb="FFFF0000"/>
      <name val="Calibri"/>
      <family val="2"/>
      <scheme val="minor"/>
    </font>
    <font>
      <b/>
      <sz val="9"/>
      <color rgb="FFFF0000"/>
      <name val="Calibri"/>
      <family val="2"/>
      <scheme val="minor"/>
    </font>
    <font>
      <b/>
      <sz val="10"/>
      <color rgb="FFFF0000"/>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79998168889431442"/>
        <bgColor indexed="64"/>
      </patternFill>
    </fill>
  </fills>
  <borders count="2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top style="double">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0" fontId="9" fillId="0" borderId="0"/>
  </cellStyleXfs>
  <cellXfs count="173">
    <xf numFmtId="0" fontId="0" fillId="0" borderId="0" xfId="0"/>
    <xf numFmtId="0" fontId="3" fillId="0" borderId="2" xfId="0" applyFont="1" applyBorder="1" applyAlignment="1" applyProtection="1">
      <alignment vertical="top"/>
    </xf>
    <xf numFmtId="49" fontId="0" fillId="0" borderId="0" xfId="0" applyNumberFormat="1"/>
    <xf numFmtId="0" fontId="0" fillId="0" borderId="0" xfId="0" applyNumberFormat="1"/>
    <xf numFmtId="0" fontId="5" fillId="3" borderId="2" xfId="0" applyFont="1" applyFill="1" applyBorder="1" applyAlignment="1" applyProtection="1">
      <alignment wrapText="1"/>
    </xf>
    <xf numFmtId="0" fontId="4" fillId="3" borderId="4" xfId="0" applyFont="1" applyFill="1" applyBorder="1" applyAlignment="1" applyProtection="1">
      <alignment vertical="top" wrapText="1"/>
    </xf>
    <xf numFmtId="0" fontId="3" fillId="3" borderId="2" xfId="0" applyFont="1" applyFill="1" applyBorder="1" applyAlignment="1" applyProtection="1">
      <alignment vertical="top"/>
    </xf>
    <xf numFmtId="0" fontId="5" fillId="3" borderId="2" xfId="0" applyFont="1" applyFill="1" applyBorder="1" applyAlignment="1" applyProtection="1">
      <alignment vertical="top"/>
    </xf>
    <xf numFmtId="0" fontId="4" fillId="3" borderId="2" xfId="0" applyFont="1" applyFill="1" applyBorder="1" applyAlignment="1" applyProtection="1">
      <alignment vertical="top" wrapText="1"/>
    </xf>
    <xf numFmtId="0" fontId="4" fillId="3" borderId="2" xfId="0" applyFont="1" applyFill="1" applyBorder="1" applyAlignment="1" applyProtection="1">
      <alignment wrapText="1"/>
    </xf>
    <xf numFmtId="0" fontId="3" fillId="3" borderId="2" xfId="0" applyFont="1" applyFill="1" applyBorder="1" applyAlignment="1" applyProtection="1">
      <alignment wrapText="1"/>
    </xf>
    <xf numFmtId="168" fontId="3" fillId="3" borderId="2" xfId="0" applyNumberFormat="1" applyFont="1" applyFill="1" applyBorder="1" applyAlignment="1" applyProtection="1">
      <alignment wrapText="1"/>
    </xf>
    <xf numFmtId="0" fontId="8" fillId="3" borderId="2" xfId="0" applyFont="1" applyFill="1" applyBorder="1" applyAlignment="1" applyProtection="1">
      <alignment vertical="top"/>
    </xf>
    <xf numFmtId="168" fontId="8" fillId="3" borderId="4" xfId="0" applyNumberFormat="1" applyFont="1" applyFill="1" applyBorder="1" applyAlignment="1" applyProtection="1">
      <alignment vertical="top"/>
    </xf>
    <xf numFmtId="0" fontId="4" fillId="3" borderId="12" xfId="0" applyFont="1" applyFill="1" applyBorder="1" applyAlignment="1" applyProtection="1">
      <alignment vertical="top"/>
    </xf>
    <xf numFmtId="167" fontId="4" fillId="3" borderId="2" xfId="0" applyNumberFormat="1" applyFont="1" applyFill="1" applyBorder="1" applyAlignment="1" applyProtection="1">
      <alignment wrapText="1"/>
    </xf>
    <xf numFmtId="167" fontId="3" fillId="3" borderId="2" xfId="0" applyNumberFormat="1" applyFont="1" applyFill="1" applyBorder="1" applyAlignment="1" applyProtection="1">
      <alignment vertical="top"/>
    </xf>
    <xf numFmtId="167" fontId="0" fillId="0" borderId="0" xfId="0" applyNumberFormat="1"/>
    <xf numFmtId="0" fontId="3" fillId="3" borderId="16" xfId="0" applyFont="1" applyFill="1" applyBorder="1" applyAlignment="1" applyProtection="1">
      <alignment wrapText="1"/>
    </xf>
    <xf numFmtId="0" fontId="6" fillId="3" borderId="12" xfId="0" applyFont="1" applyFill="1" applyBorder="1" applyAlignment="1">
      <alignment vertical="top"/>
    </xf>
    <xf numFmtId="0" fontId="6" fillId="3" borderId="0" xfId="0" applyFont="1" applyFill="1" applyBorder="1" applyAlignment="1">
      <alignment vertical="top"/>
    </xf>
    <xf numFmtId="0" fontId="8" fillId="3" borderId="4" xfId="0" applyFont="1" applyFill="1" applyBorder="1" applyAlignment="1" applyProtection="1">
      <alignment vertical="top"/>
    </xf>
    <xf numFmtId="166" fontId="0" fillId="0" borderId="0" xfId="0" applyNumberFormat="1"/>
    <xf numFmtId="0" fontId="10" fillId="0" borderId="0" xfId="0" applyFont="1" applyBorder="1"/>
    <xf numFmtId="0" fontId="11" fillId="0" borderId="0" xfId="0" applyFont="1" applyBorder="1" applyAlignment="1">
      <alignment horizontal="left" vertical="center"/>
    </xf>
    <xf numFmtId="0" fontId="12" fillId="0" borderId="0" xfId="0" applyFont="1" applyBorder="1" applyAlignment="1">
      <alignment wrapText="1"/>
    </xf>
    <xf numFmtId="0" fontId="13" fillId="0" borderId="0" xfId="0" applyFont="1" applyBorder="1"/>
    <xf numFmtId="0" fontId="14" fillId="0" borderId="5" xfId="0" applyFont="1" applyBorder="1"/>
    <xf numFmtId="0" fontId="10" fillId="0" borderId="5" xfId="0" applyFont="1" applyBorder="1"/>
    <xf numFmtId="0" fontId="14" fillId="0" borderId="0" xfId="0" applyFont="1" applyBorder="1"/>
    <xf numFmtId="0" fontId="15" fillId="0" borderId="0" xfId="0" applyFont="1"/>
    <xf numFmtId="0" fontId="10" fillId="0" borderId="0" xfId="0" applyFont="1"/>
    <xf numFmtId="0" fontId="16" fillId="0" borderId="0" xfId="0" applyFont="1"/>
    <xf numFmtId="0" fontId="17" fillId="0" borderId="0" xfId="0" applyFont="1"/>
    <xf numFmtId="0" fontId="18" fillId="2" borderId="2" xfId="0" applyFont="1" applyFill="1" applyBorder="1" applyAlignment="1" applyProtection="1">
      <alignment wrapText="1"/>
    </xf>
    <xf numFmtId="0" fontId="18" fillId="0" borderId="2" xfId="0" applyFont="1" applyBorder="1" applyAlignment="1" applyProtection="1">
      <alignment wrapText="1"/>
      <protection locked="0"/>
    </xf>
    <xf numFmtId="0" fontId="19" fillId="0" borderId="0" xfId="0" applyFont="1" applyProtection="1"/>
    <xf numFmtId="0" fontId="15" fillId="0" borderId="0" xfId="0" applyFont="1" applyBorder="1" applyAlignment="1">
      <alignment vertical="top"/>
    </xf>
    <xf numFmtId="0" fontId="18" fillId="0" borderId="0" xfId="0" applyFont="1" applyBorder="1" applyAlignment="1">
      <alignment vertical="top" wrapText="1"/>
    </xf>
    <xf numFmtId="166" fontId="18" fillId="0" borderId="0" xfId="0" applyNumberFormat="1" applyFont="1" applyBorder="1" applyAlignment="1">
      <alignment horizontal="right" vertical="top" wrapText="1"/>
    </xf>
    <xf numFmtId="0" fontId="10" fillId="2" borderId="2" xfId="0" applyFont="1" applyFill="1" applyBorder="1" applyAlignment="1">
      <alignment vertical="top"/>
    </xf>
    <xf numFmtId="0" fontId="10" fillId="0" borderId="1" xfId="0" applyFont="1" applyFill="1" applyBorder="1" applyAlignment="1">
      <alignment wrapText="1"/>
    </xf>
    <xf numFmtId="0" fontId="10" fillId="0" borderId="1" xfId="0" applyNumberFormat="1" applyFont="1" applyFill="1" applyBorder="1" applyAlignment="1">
      <alignment wrapText="1"/>
    </xf>
    <xf numFmtId="0" fontId="10" fillId="0" borderId="0" xfId="0" applyFont="1" applyFill="1" applyBorder="1" applyAlignment="1">
      <alignment wrapText="1"/>
    </xf>
    <xf numFmtId="0" fontId="10" fillId="0" borderId="0" xfId="0" applyNumberFormat="1" applyFont="1" applyFill="1" applyBorder="1" applyAlignment="1">
      <alignment wrapText="1"/>
    </xf>
    <xf numFmtId="0" fontId="16" fillId="0" borderId="0" xfId="0" applyFont="1" applyBorder="1"/>
    <xf numFmtId="0" fontId="16" fillId="0" borderId="0" xfId="0" applyNumberFormat="1" applyFont="1" applyBorder="1"/>
    <xf numFmtId="0" fontId="16" fillId="0" borderId="17" xfId="0" applyFont="1" applyBorder="1"/>
    <xf numFmtId="0" fontId="10" fillId="0" borderId="17" xfId="0" applyFont="1" applyBorder="1"/>
    <xf numFmtId="0" fontId="16" fillId="0" borderId="17" xfId="0" applyNumberFormat="1" applyFont="1" applyBorder="1"/>
    <xf numFmtId="0" fontId="16" fillId="0" borderId="0" xfId="0" applyFont="1" applyBorder="1" applyAlignment="1">
      <alignment horizontal="left"/>
    </xf>
    <xf numFmtId="169" fontId="16" fillId="0" borderId="0" xfId="0" applyNumberFormat="1" applyFont="1" applyBorder="1" applyAlignment="1">
      <alignment horizontal="right"/>
    </xf>
    <xf numFmtId="166" fontId="16" fillId="0" borderId="0" xfId="0" applyNumberFormat="1" applyFont="1"/>
    <xf numFmtId="166" fontId="10" fillId="0" borderId="0" xfId="0" applyNumberFormat="1" applyFont="1"/>
    <xf numFmtId="166" fontId="10" fillId="2" borderId="2" xfId="0" applyNumberFormat="1" applyFont="1" applyFill="1" applyBorder="1" applyAlignment="1">
      <alignment vertical="top"/>
    </xf>
    <xf numFmtId="0" fontId="10" fillId="0" borderId="0" xfId="0" applyFont="1" applyBorder="1" applyAlignment="1">
      <alignment horizontal="center"/>
    </xf>
    <xf numFmtId="169" fontId="10" fillId="0" borderId="0" xfId="0" applyNumberFormat="1" applyFont="1" applyBorder="1" applyAlignment="1">
      <alignment horizontal="right"/>
    </xf>
    <xf numFmtId="166" fontId="10" fillId="0" borderId="0" xfId="0" applyNumberFormat="1" applyFont="1" applyBorder="1"/>
    <xf numFmtId="166" fontId="16" fillId="0" borderId="0" xfId="0" applyNumberFormat="1" applyFont="1" applyBorder="1"/>
    <xf numFmtId="0" fontId="10" fillId="0" borderId="18" xfId="0" applyFont="1" applyBorder="1"/>
    <xf numFmtId="0" fontId="10" fillId="0" borderId="18" xfId="0" applyFont="1" applyBorder="1" applyAlignment="1">
      <alignment horizontal="center"/>
    </xf>
    <xf numFmtId="166" fontId="16" fillId="0" borderId="18" xfId="0" applyNumberFormat="1" applyFont="1" applyBorder="1"/>
    <xf numFmtId="169" fontId="16" fillId="0" borderId="0" xfId="0" applyNumberFormat="1" applyFont="1" applyBorder="1"/>
    <xf numFmtId="3" fontId="10" fillId="0" borderId="0" xfId="0" applyNumberFormat="1" applyFont="1" applyBorder="1"/>
    <xf numFmtId="0" fontId="10" fillId="4" borderId="4" xfId="0" applyFont="1" applyFill="1" applyBorder="1"/>
    <xf numFmtId="0" fontId="16" fillId="4" borderId="12" xfId="0" applyFont="1" applyFill="1" applyBorder="1"/>
    <xf numFmtId="0" fontId="10" fillId="4" borderId="3" xfId="0" applyFont="1" applyFill="1" applyBorder="1"/>
    <xf numFmtId="3" fontId="10" fillId="4" borderId="3" xfId="0" applyNumberFormat="1" applyFont="1" applyFill="1" applyBorder="1"/>
    <xf numFmtId="3" fontId="10" fillId="0" borderId="18" xfId="0" applyNumberFormat="1" applyFont="1" applyBorder="1"/>
    <xf numFmtId="0" fontId="10" fillId="2" borderId="4" xfId="0" applyFont="1" applyFill="1" applyBorder="1" applyAlignment="1">
      <alignment vertical="top"/>
    </xf>
    <xf numFmtId="0" fontId="10" fillId="2" borderId="12" xfId="0" applyFont="1" applyFill="1" applyBorder="1" applyAlignment="1">
      <alignment vertical="top"/>
    </xf>
    <xf numFmtId="0" fontId="10" fillId="2" borderId="3" xfId="0" applyFont="1" applyFill="1" applyBorder="1" applyAlignment="1">
      <alignment vertical="top"/>
    </xf>
    <xf numFmtId="166" fontId="10" fillId="2" borderId="3" xfId="0" applyNumberFormat="1" applyFont="1" applyFill="1" applyBorder="1" applyAlignment="1">
      <alignment vertical="top"/>
    </xf>
    <xf numFmtId="0" fontId="10" fillId="0" borderId="0" xfId="0" applyFont="1" applyFill="1" applyProtection="1">
      <protection locked="0"/>
    </xf>
    <xf numFmtId="0" fontId="10" fillId="0" borderId="0" xfId="0" applyFont="1" applyProtection="1">
      <protection locked="0"/>
    </xf>
    <xf numFmtId="3" fontId="10" fillId="0" borderId="0" xfId="0" applyNumberFormat="1" applyFont="1" applyProtection="1">
      <protection locked="0"/>
    </xf>
    <xf numFmtId="0" fontId="10" fillId="0" borderId="18" xfId="0" applyFont="1" applyBorder="1" applyProtection="1">
      <protection locked="0"/>
    </xf>
    <xf numFmtId="3" fontId="10" fillId="0" borderId="18" xfId="0" applyNumberFormat="1" applyFont="1" applyBorder="1" applyProtection="1">
      <protection locked="0"/>
    </xf>
    <xf numFmtId="0" fontId="17" fillId="0" borderId="0" xfId="0" applyFont="1" applyProtection="1">
      <protection locked="0"/>
    </xf>
    <xf numFmtId="0" fontId="10" fillId="2" borderId="2" xfId="0" applyFont="1" applyFill="1" applyBorder="1" applyProtection="1">
      <protection locked="0"/>
    </xf>
    <xf numFmtId="0" fontId="10" fillId="0" borderId="0" xfId="0" applyFont="1" applyFill="1" applyBorder="1" applyProtection="1">
      <protection locked="0"/>
    </xf>
    <xf numFmtId="0" fontId="10" fillId="0" borderId="0" xfId="0" applyFont="1" applyFill="1" applyBorder="1" applyAlignment="1">
      <alignment vertical="top"/>
    </xf>
    <xf numFmtId="0" fontId="15" fillId="2" borderId="13" xfId="0" applyFont="1" applyFill="1" applyBorder="1" applyAlignment="1" applyProtection="1">
      <alignment vertical="top"/>
      <protection locked="0"/>
    </xf>
    <xf numFmtId="0" fontId="15" fillId="2" borderId="14" xfId="0" applyFont="1" applyFill="1" applyBorder="1" applyAlignment="1" applyProtection="1">
      <alignment vertical="top" wrapText="1"/>
      <protection locked="0"/>
    </xf>
    <xf numFmtId="0" fontId="15" fillId="2" borderId="19" xfId="0" applyFont="1" applyFill="1" applyBorder="1" applyAlignment="1" applyProtection="1">
      <alignment horizontal="left" vertical="top"/>
      <protection locked="0"/>
    </xf>
    <xf numFmtId="0" fontId="18" fillId="2" borderId="15" xfId="3" applyFont="1" applyFill="1" applyBorder="1"/>
    <xf numFmtId="0" fontId="18" fillId="0" borderId="0" xfId="0" applyFont="1" applyProtection="1"/>
    <xf numFmtId="0" fontId="20" fillId="0" borderId="7" xfId="0" applyFont="1" applyFill="1" applyBorder="1" applyAlignment="1" applyProtection="1">
      <alignment vertical="top"/>
      <protection locked="0"/>
    </xf>
    <xf numFmtId="0" fontId="18" fillId="0" borderId="4" xfId="0" applyFont="1" applyFill="1" applyBorder="1" applyAlignment="1" applyProtection="1">
      <alignment wrapText="1"/>
      <protection locked="0"/>
    </xf>
    <xf numFmtId="0" fontId="18" fillId="0" borderId="12" xfId="0" applyFont="1" applyFill="1" applyBorder="1" applyAlignment="1" applyProtection="1">
      <alignment wrapText="1"/>
      <protection locked="0"/>
    </xf>
    <xf numFmtId="0" fontId="18" fillId="0" borderId="8" xfId="3" applyFont="1" applyBorder="1"/>
    <xf numFmtId="0" fontId="20" fillId="0" borderId="9" xfId="0" applyFont="1" applyFill="1" applyBorder="1" applyAlignment="1" applyProtection="1">
      <alignment vertical="top"/>
      <protection locked="0"/>
    </xf>
    <xf numFmtId="0" fontId="18" fillId="0" borderId="10" xfId="0" applyFont="1" applyFill="1" applyBorder="1" applyAlignment="1" applyProtection="1">
      <alignment wrapText="1"/>
      <protection locked="0"/>
    </xf>
    <xf numFmtId="0" fontId="18" fillId="0" borderId="18" xfId="0" applyFont="1" applyFill="1" applyBorder="1" applyAlignment="1" applyProtection="1">
      <alignment wrapText="1"/>
      <protection locked="0"/>
    </xf>
    <xf numFmtId="0" fontId="18" fillId="0" borderId="11" xfId="3" applyFont="1" applyBorder="1"/>
    <xf numFmtId="0" fontId="18" fillId="0" borderId="0" xfId="3" applyFont="1"/>
    <xf numFmtId="0" fontId="21" fillId="0" borderId="0" xfId="0" applyFont="1" applyAlignment="1" applyProtection="1">
      <alignment vertical="top"/>
    </xf>
    <xf numFmtId="0" fontId="22" fillId="0" borderId="0" xfId="0" applyFont="1"/>
    <xf numFmtId="165" fontId="23" fillId="0" borderId="0" xfId="0" applyNumberFormat="1" applyFont="1" applyAlignment="1" applyProtection="1">
      <alignment horizontal="left" wrapText="1"/>
    </xf>
    <xf numFmtId="0" fontId="21" fillId="0" borderId="2" xfId="0" applyFont="1" applyFill="1" applyBorder="1" applyAlignment="1" applyProtection="1">
      <alignment horizontal="left" vertical="top"/>
    </xf>
    <xf numFmtId="0" fontId="21" fillId="0" borderId="2" xfId="0" applyFont="1" applyFill="1" applyBorder="1" applyAlignment="1" applyProtection="1">
      <alignment horizontal="left" vertical="top" wrapText="1"/>
    </xf>
    <xf numFmtId="0" fontId="21" fillId="0" borderId="3" xfId="0" applyFont="1" applyBorder="1" applyAlignment="1" applyProtection="1">
      <alignment horizontal="left" vertical="top" wrapText="1"/>
    </xf>
    <xf numFmtId="0" fontId="21" fillId="3" borderId="2" xfId="0" applyFont="1" applyFill="1" applyBorder="1" applyAlignment="1" applyProtection="1">
      <alignment vertical="top"/>
    </xf>
    <xf numFmtId="0" fontId="24" fillId="3" borderId="2" xfId="0" applyFont="1" applyFill="1" applyBorder="1" applyAlignment="1" applyProtection="1">
      <alignment vertical="top" wrapText="1"/>
    </xf>
    <xf numFmtId="0" fontId="21" fillId="0" borderId="2" xfId="0" applyFont="1" applyBorder="1" applyAlignment="1" applyProtection="1">
      <alignment horizontal="left" vertical="top" wrapText="1"/>
    </xf>
    <xf numFmtId="0" fontId="23" fillId="3" borderId="2" xfId="0" applyFont="1" applyFill="1" applyBorder="1" applyAlignment="1" applyProtection="1">
      <alignment wrapText="1"/>
    </xf>
    <xf numFmtId="0" fontId="23" fillId="0" borderId="2" xfId="0" applyFont="1" applyBorder="1" applyAlignment="1" applyProtection="1">
      <alignment wrapText="1"/>
      <protection locked="0"/>
    </xf>
    <xf numFmtId="0" fontId="21" fillId="3" borderId="2" xfId="0" applyFont="1" applyFill="1" applyBorder="1" applyAlignment="1" applyProtection="1">
      <alignment vertical="top" wrapText="1"/>
    </xf>
    <xf numFmtId="0" fontId="23" fillId="0" borderId="2" xfId="0" applyFont="1" applyBorder="1" applyAlignment="1" applyProtection="1">
      <alignment vertical="top" wrapText="1"/>
      <protection locked="0"/>
    </xf>
    <xf numFmtId="0" fontId="23" fillId="3" borderId="2" xfId="0" applyFont="1" applyFill="1" applyBorder="1" applyAlignment="1" applyProtection="1">
      <alignment vertical="top" wrapText="1"/>
    </xf>
    <xf numFmtId="0" fontId="23" fillId="0" borderId="0" xfId="0" applyFont="1" applyAlignment="1" applyProtection="1">
      <alignment wrapText="1"/>
    </xf>
    <xf numFmtId="0" fontId="23" fillId="0" borderId="0" xfId="0" applyFont="1" applyProtection="1"/>
    <xf numFmtId="0" fontId="21" fillId="0" borderId="2" xfId="0" applyFont="1" applyBorder="1" applyAlignment="1" applyProtection="1">
      <alignment vertical="top"/>
    </xf>
    <xf numFmtId="0" fontId="21" fillId="0" borderId="2" xfId="0" applyFont="1" applyBorder="1" applyAlignment="1" applyProtection="1">
      <alignment wrapText="1"/>
    </xf>
    <xf numFmtId="0" fontId="21" fillId="0" borderId="6" xfId="0" applyFont="1" applyBorder="1" applyAlignment="1" applyProtection="1">
      <alignment horizontal="left" wrapText="1"/>
    </xf>
    <xf numFmtId="0" fontId="23" fillId="3" borderId="4" xfId="0" applyFont="1" applyFill="1" applyBorder="1" applyAlignment="1" applyProtection="1">
      <alignment vertical="top" wrapText="1"/>
    </xf>
    <xf numFmtId="0" fontId="24" fillId="3" borderId="2" xfId="0" applyFont="1" applyFill="1" applyBorder="1" applyAlignment="1" applyProtection="1">
      <alignment vertical="top"/>
    </xf>
    <xf numFmtId="0" fontId="23" fillId="0" borderId="0" xfId="0" applyFont="1" applyAlignment="1" applyProtection="1">
      <alignment wrapText="1"/>
      <protection locked="0"/>
    </xf>
    <xf numFmtId="0" fontId="21" fillId="0" borderId="0" xfId="0" applyFont="1" applyAlignment="1" applyProtection="1">
      <alignment vertical="top" wrapText="1"/>
    </xf>
    <xf numFmtId="0" fontId="27" fillId="0" borderId="0" xfId="0" applyFont="1" applyAlignment="1" applyProtection="1">
      <alignment wrapText="1"/>
      <protection locked="0"/>
    </xf>
    <xf numFmtId="0" fontId="10" fillId="0" borderId="0" xfId="0" applyFont="1" applyBorder="1" applyAlignment="1">
      <alignment horizontal="centerContinuous"/>
    </xf>
    <xf numFmtId="0" fontId="10" fillId="0" borderId="0" xfId="0" applyFont="1" applyBorder="1" applyAlignment="1">
      <alignment horizontal="left"/>
    </xf>
    <xf numFmtId="0" fontId="10" fillId="0" borderId="2" xfId="0" applyFont="1" applyBorder="1"/>
    <xf numFmtId="0" fontId="10" fillId="0" borderId="4" xfId="0" applyFont="1" applyBorder="1" applyAlignment="1"/>
    <xf numFmtId="0" fontId="10" fillId="0" borderId="3" xfId="0" applyFont="1" applyBorder="1" applyAlignment="1"/>
    <xf numFmtId="0" fontId="28" fillId="0" borderId="0" xfId="0" applyFont="1" applyBorder="1" applyAlignment="1">
      <alignment horizontal="centerContinuous" wrapText="1"/>
    </xf>
    <xf numFmtId="0" fontId="10" fillId="0" borderId="0" xfId="0" applyFont="1" applyBorder="1" applyAlignment="1">
      <alignment wrapText="1"/>
    </xf>
    <xf numFmtId="0" fontId="10" fillId="0" borderId="0" xfId="0" applyFont="1" applyFill="1" applyBorder="1"/>
    <xf numFmtId="0" fontId="6" fillId="0" borderId="0" xfId="0" applyFont="1"/>
    <xf numFmtId="0" fontId="4" fillId="0" borderId="0" xfId="3" applyFont="1"/>
    <xf numFmtId="0" fontId="21" fillId="0" borderId="0" xfId="0" applyFont="1" applyAlignment="1" applyProtection="1">
      <alignment horizontal="left" vertical="top" wrapText="1"/>
    </xf>
    <xf numFmtId="0" fontId="29" fillId="0" borderId="0" xfId="0" applyFont="1" applyAlignment="1">
      <alignment horizontal="justify" vertical="center"/>
    </xf>
    <xf numFmtId="0" fontId="13" fillId="0" borderId="5" xfId="0" applyFont="1" applyBorder="1" applyAlignment="1">
      <alignment horizontal="left" vertical="center"/>
    </xf>
    <xf numFmtId="0" fontId="21" fillId="0" borderId="0" xfId="0" applyFont="1" applyAlignment="1" applyProtection="1">
      <alignment horizontal="center" vertical="top" wrapText="1"/>
    </xf>
    <xf numFmtId="0" fontId="23" fillId="0" borderId="0" xfId="0" applyFont="1" applyBorder="1" applyAlignment="1" applyProtection="1">
      <alignment wrapText="1"/>
      <protection locked="0"/>
    </xf>
    <xf numFmtId="166" fontId="32" fillId="0" borderId="0" xfId="0" applyNumberFormat="1" applyFont="1" applyBorder="1"/>
    <xf numFmtId="166" fontId="22" fillId="0" borderId="0" xfId="0" applyNumberFormat="1" applyFont="1" applyBorder="1"/>
    <xf numFmtId="0" fontId="15" fillId="0" borderId="0" xfId="0" applyFont="1" applyBorder="1"/>
    <xf numFmtId="0" fontId="15" fillId="0" borderId="0" xfId="0" applyFont="1" applyFill="1" applyProtection="1">
      <protection locked="0"/>
    </xf>
    <xf numFmtId="0" fontId="15" fillId="0" borderId="0" xfId="0" applyFont="1" applyProtection="1">
      <protection locked="0"/>
    </xf>
    <xf numFmtId="0" fontId="23" fillId="5" borderId="2" xfId="0" applyFont="1" applyFill="1" applyBorder="1" applyAlignment="1" applyProtection="1">
      <alignment vertical="top" wrapText="1"/>
      <protection locked="0"/>
    </xf>
    <xf numFmtId="0" fontId="23" fillId="6" borderId="2" xfId="0" applyFont="1" applyFill="1" applyBorder="1" applyAlignment="1" applyProtection="1">
      <alignment vertical="top" wrapText="1"/>
      <protection locked="0"/>
    </xf>
    <xf numFmtId="0" fontId="23" fillId="3" borderId="2" xfId="0" applyFont="1" applyFill="1" applyBorder="1" applyAlignment="1" applyProtection="1">
      <alignment vertical="top" wrapText="1"/>
    </xf>
    <xf numFmtId="0" fontId="21" fillId="0" borderId="0" xfId="0" applyFont="1" applyAlignment="1" applyProtection="1">
      <alignment vertical="top"/>
    </xf>
    <xf numFmtId="0" fontId="24" fillId="3" borderId="2" xfId="0" applyFont="1" applyFill="1" applyBorder="1" applyAlignment="1" applyProtection="1">
      <alignment vertical="top"/>
    </xf>
    <xf numFmtId="0" fontId="33" fillId="0" borderId="0" xfId="0" applyFont="1" applyProtection="1"/>
    <xf numFmtId="0" fontId="22" fillId="0" borderId="0" xfId="0" applyFont="1" applyAlignment="1">
      <alignment horizontal="left"/>
    </xf>
    <xf numFmtId="0" fontId="34" fillId="0" borderId="0" xfId="0" applyFont="1" applyAlignment="1">
      <alignment horizontal="left"/>
    </xf>
    <xf numFmtId="0" fontId="23" fillId="0" borderId="2" xfId="0" applyFont="1" applyFill="1" applyBorder="1" applyAlignment="1" applyProtection="1">
      <alignment wrapText="1"/>
      <protection locked="0"/>
    </xf>
    <xf numFmtId="0" fontId="2" fillId="0" borderId="2" xfId="2" applyFill="1" applyBorder="1" applyAlignment="1" applyProtection="1">
      <alignment vertical="top" wrapText="1"/>
      <protection locked="0"/>
    </xf>
    <xf numFmtId="0" fontId="1" fillId="0" borderId="2" xfId="2" applyFont="1" applyFill="1" applyBorder="1" applyAlignment="1" applyProtection="1">
      <alignment vertical="top" wrapText="1"/>
      <protection locked="0"/>
    </xf>
    <xf numFmtId="49" fontId="23" fillId="0" borderId="2" xfId="0" applyNumberFormat="1" applyFont="1" applyFill="1" applyBorder="1" applyAlignment="1" applyProtection="1">
      <alignment vertical="top" wrapText="1"/>
      <protection locked="0"/>
    </xf>
    <xf numFmtId="0" fontId="10" fillId="0" borderId="2" xfId="0" applyFont="1" applyBorder="1" applyAlignment="1"/>
    <xf numFmtId="0" fontId="8" fillId="3" borderId="4" xfId="0" applyFont="1" applyFill="1" applyBorder="1" applyAlignment="1" applyProtection="1">
      <alignment vertical="top"/>
    </xf>
    <xf numFmtId="0" fontId="0" fillId="0" borderId="12" xfId="0" applyBorder="1" applyAlignment="1">
      <alignment vertical="top"/>
    </xf>
    <xf numFmtId="0" fontId="0" fillId="0" borderId="3" xfId="0" applyBorder="1" applyAlignment="1">
      <alignment vertical="top"/>
    </xf>
    <xf numFmtId="0" fontId="8" fillId="3" borderId="4" xfId="0" applyFont="1" applyFill="1" applyBorder="1" applyAlignment="1" applyProtection="1">
      <alignment vertical="top" wrapText="1"/>
    </xf>
    <xf numFmtId="0" fontId="6" fillId="3" borderId="12" xfId="0" applyFont="1" applyFill="1" applyBorder="1" applyAlignment="1">
      <alignment vertical="top"/>
    </xf>
    <xf numFmtId="0" fontId="6" fillId="3" borderId="3" xfId="0" applyFont="1" applyFill="1" applyBorder="1" applyAlignment="1">
      <alignment vertical="top"/>
    </xf>
    <xf numFmtId="0" fontId="8" fillId="3" borderId="20" xfId="0" applyFont="1" applyFill="1" applyBorder="1" applyAlignment="1" applyProtection="1">
      <alignment vertical="top" wrapText="1"/>
    </xf>
    <xf numFmtId="0" fontId="6" fillId="3" borderId="0" xfId="0" applyFont="1" applyFill="1" applyBorder="1" applyAlignment="1">
      <alignment vertical="top"/>
    </xf>
    <xf numFmtId="0" fontId="0" fillId="0" borderId="21" xfId="0" applyBorder="1" applyAlignment="1"/>
    <xf numFmtId="0" fontId="5" fillId="3" borderId="4" xfId="0" applyFont="1" applyFill="1" applyBorder="1" applyAlignment="1" applyProtection="1">
      <alignment vertical="top" wrapText="1"/>
    </xf>
    <xf numFmtId="0" fontId="0" fillId="3" borderId="12" xfId="0" applyFill="1" applyBorder="1" applyAlignment="1">
      <alignment vertical="top"/>
    </xf>
    <xf numFmtId="0" fontId="0" fillId="3" borderId="3" xfId="0" applyFill="1" applyBorder="1" applyAlignment="1">
      <alignment vertical="top"/>
    </xf>
    <xf numFmtId="0" fontId="3" fillId="3" borderId="4" xfId="0" applyFont="1" applyFill="1" applyBorder="1" applyAlignment="1" applyProtection="1">
      <alignment vertical="top"/>
    </xf>
    <xf numFmtId="0" fontId="3" fillId="3" borderId="12" xfId="0" applyFont="1" applyFill="1" applyBorder="1" applyAlignment="1" applyProtection="1">
      <alignment vertical="top"/>
    </xf>
    <xf numFmtId="0" fontId="3" fillId="3" borderId="3" xfId="0" applyFont="1" applyFill="1" applyBorder="1" applyAlignment="1" applyProtection="1">
      <alignment vertical="top"/>
    </xf>
    <xf numFmtId="0" fontId="21" fillId="0" borderId="22" xfId="0" applyFont="1" applyFill="1" applyBorder="1" applyAlignment="1" applyProtection="1">
      <alignment horizontal="left" vertical="top" wrapText="1"/>
    </xf>
    <xf numFmtId="0" fontId="22" fillId="0" borderId="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22" fillId="0" borderId="0" xfId="0" applyFont="1" applyAlignment="1">
      <alignment vertical="top" wrapText="1"/>
    </xf>
    <xf numFmtId="0" fontId="22" fillId="0" borderId="0" xfId="0" applyFont="1" applyAlignment="1">
      <alignment horizontal="left" vertical="top" wrapText="1"/>
    </xf>
  </cellXfs>
  <cellStyles count="4">
    <cellStyle name="Euro" xfId="1"/>
    <cellStyle name="Hyperlink" xfId="2" builtinId="8"/>
    <cellStyle name="Standaard" xfId="0" builtinId="0"/>
    <cellStyle name="Standaard_Intake Kosten en baten BBZ" xfId="3"/>
  </cellStyles>
  <dxfs count="34">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patternType="none">
          <bgColor auto="1"/>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542924</xdr:colOff>
      <xdr:row>3</xdr:row>
      <xdr:rowOff>1</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9050" y="0"/>
          <a:ext cx="523874" cy="7048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542925</xdr:colOff>
      <xdr:row>2</xdr:row>
      <xdr:rowOff>228601</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19051" y="0"/>
          <a:ext cx="523874" cy="704851"/>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election activeCell="A29" sqref="A29"/>
    </sheetView>
  </sheetViews>
  <sheetFormatPr defaultRowHeight="12.75" x14ac:dyDescent="0.2"/>
  <cols>
    <col min="1" max="1" width="22.42578125" style="23" customWidth="1"/>
    <col min="2" max="2" width="9.140625" style="23"/>
    <col min="3" max="3" width="9.140625" style="23" customWidth="1"/>
    <col min="4" max="16384" width="9.140625" style="23"/>
  </cols>
  <sheetData>
    <row r="1" spans="1:9" ht="18" x14ac:dyDescent="0.2">
      <c r="A1" s="131"/>
      <c r="B1" s="120"/>
      <c r="C1" s="120"/>
      <c r="D1" s="120"/>
    </row>
    <row r="2" spans="1:9" ht="18.75" x14ac:dyDescent="0.2">
      <c r="A2" s="131"/>
      <c r="B2" s="24"/>
    </row>
    <row r="3" spans="1:9" ht="18.75" x14ac:dyDescent="0.3">
      <c r="A3" s="131"/>
      <c r="B3" s="26"/>
    </row>
    <row r="4" spans="1:9" ht="18.75" x14ac:dyDescent="0.25">
      <c r="A4" s="132" t="s">
        <v>371</v>
      </c>
      <c r="B4" s="27"/>
      <c r="C4" s="28"/>
      <c r="D4" s="28"/>
      <c r="E4" s="28"/>
      <c r="F4" s="28"/>
      <c r="G4" s="28"/>
      <c r="H4" s="28"/>
      <c r="I4" s="28"/>
    </row>
    <row r="5" spans="1:9" x14ac:dyDescent="0.2">
      <c r="B5" s="121"/>
    </row>
    <row r="6" spans="1:9" x14ac:dyDescent="0.2">
      <c r="A6" s="152" t="s">
        <v>102</v>
      </c>
      <c r="B6" s="152"/>
      <c r="C6" s="122"/>
    </row>
    <row r="7" spans="1:9" x14ac:dyDescent="0.2">
      <c r="A7" s="123" t="s">
        <v>297</v>
      </c>
      <c r="B7" s="124"/>
      <c r="C7" s="122"/>
    </row>
    <row r="8" spans="1:9" x14ac:dyDescent="0.2">
      <c r="A8" s="152" t="s">
        <v>87</v>
      </c>
      <c r="B8" s="152"/>
      <c r="C8" s="122"/>
    </row>
    <row r="9" spans="1:9" x14ac:dyDescent="0.2">
      <c r="B9" s="121"/>
    </row>
    <row r="10" spans="1:9" x14ac:dyDescent="0.2">
      <c r="B10" s="121"/>
    </row>
    <row r="11" spans="1:9" x14ac:dyDescent="0.2">
      <c r="B11" s="121"/>
    </row>
    <row r="12" spans="1:9" x14ac:dyDescent="0.2">
      <c r="B12" s="121"/>
    </row>
    <row r="13" spans="1:9" x14ac:dyDescent="0.2">
      <c r="B13" s="121"/>
    </row>
    <row r="14" spans="1:9" x14ac:dyDescent="0.2">
      <c r="B14" s="121"/>
    </row>
    <row r="15" spans="1:9" x14ac:dyDescent="0.2">
      <c r="B15" s="121"/>
    </row>
    <row r="16" spans="1:9" ht="105" x14ac:dyDescent="0.35">
      <c r="A16" s="125" t="s">
        <v>400</v>
      </c>
      <c r="B16" s="120"/>
      <c r="C16" s="120"/>
      <c r="D16" s="120"/>
      <c r="E16" s="120"/>
      <c r="F16" s="120"/>
      <c r="G16" s="120"/>
      <c r="H16" s="120"/>
      <c r="I16" s="120"/>
    </row>
    <row r="17" spans="1:2" x14ac:dyDescent="0.2">
      <c r="B17" s="121"/>
    </row>
    <row r="20" spans="1:2" x14ac:dyDescent="0.2">
      <c r="B20" s="126"/>
    </row>
    <row r="22" spans="1:2" x14ac:dyDescent="0.2">
      <c r="A22" s="23" t="s">
        <v>68</v>
      </c>
    </row>
    <row r="24" spans="1:2" x14ac:dyDescent="0.2">
      <c r="A24" s="23" t="s">
        <v>70</v>
      </c>
    </row>
    <row r="25" spans="1:2" x14ac:dyDescent="0.2">
      <c r="A25" s="23" t="s">
        <v>72</v>
      </c>
    </row>
    <row r="26" spans="1:2" x14ac:dyDescent="0.2">
      <c r="A26" s="127" t="s">
        <v>73</v>
      </c>
    </row>
    <row r="27" spans="1:2" x14ac:dyDescent="0.2">
      <c r="A27" s="23" t="s">
        <v>398</v>
      </c>
    </row>
    <row r="28" spans="1:2" x14ac:dyDescent="0.2">
      <c r="A28" s="23" t="s">
        <v>404</v>
      </c>
    </row>
    <row r="37" spans="1:1" x14ac:dyDescent="0.2">
      <c r="A37" s="127"/>
    </row>
  </sheetData>
  <mergeCells count="2">
    <mergeCell ref="A6:B6"/>
    <mergeCell ref="A8:B8"/>
  </mergeCells>
  <phoneticPr fontId="7"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D63"/>
  <sheetViews>
    <sheetView showGridLines="0" tabSelected="1" workbookViewId="0">
      <selection activeCell="C38" sqref="C38"/>
    </sheetView>
  </sheetViews>
  <sheetFormatPr defaultColWidth="8.85546875" defaultRowHeight="12" x14ac:dyDescent="0.2"/>
  <cols>
    <col min="1" max="1" width="33.140625" style="96" customWidth="1"/>
    <col min="2" max="2" width="43.7109375" style="110" customWidth="1"/>
    <col min="3" max="3" width="53.28515625" style="117" customWidth="1"/>
    <col min="4" max="4" width="64.42578125" style="111" bestFit="1" customWidth="1"/>
    <col min="5" max="16384" width="8.85546875" style="111"/>
  </cols>
  <sheetData>
    <row r="1" spans="1:4" x14ac:dyDescent="0.2">
      <c r="A1" s="96" t="s">
        <v>15</v>
      </c>
      <c r="B1" s="98"/>
      <c r="C1" s="110"/>
    </row>
    <row r="2" spans="1:4" x14ac:dyDescent="0.2">
      <c r="C2" s="110"/>
    </row>
    <row r="3" spans="1:4" x14ac:dyDescent="0.2">
      <c r="A3" s="112" t="s">
        <v>5</v>
      </c>
      <c r="B3" s="113" t="s">
        <v>4</v>
      </c>
      <c r="C3" s="114" t="s">
        <v>17</v>
      </c>
    </row>
    <row r="4" spans="1:4" x14ac:dyDescent="0.2">
      <c r="A4" s="116" t="s">
        <v>369</v>
      </c>
      <c r="B4" s="115" t="s">
        <v>360</v>
      </c>
      <c r="C4" s="148"/>
    </row>
    <row r="5" spans="1:4" x14ac:dyDescent="0.2">
      <c r="A5" s="116"/>
      <c r="B5" s="115" t="s">
        <v>361</v>
      </c>
      <c r="C5" s="148"/>
    </row>
    <row r="6" spans="1:4" ht="24" x14ac:dyDescent="0.2">
      <c r="A6" s="102"/>
      <c r="B6" s="115" t="s">
        <v>346</v>
      </c>
      <c r="C6" s="151"/>
      <c r="D6" s="145" t="str">
        <f>IF(ISERROR(DATEVALUE(C6)),"VUL GOEDE DATUM IN",IF(DAY(C6)&lt;&gt;1," ALTIJD DE EERSTE DAG VAN DE MAAND",""))</f>
        <v>VUL GOEDE DATUM IN</v>
      </c>
    </row>
    <row r="7" spans="1:4" ht="36" x14ac:dyDescent="0.2">
      <c r="A7" s="102"/>
      <c r="B7" s="115" t="s">
        <v>347</v>
      </c>
      <c r="C7" s="151"/>
      <c r="D7" s="145" t="str">
        <f>IF(ISERROR(DATEVALUE(C7)),"VUL GOEDE DATUM IN",IF(EOMONTH(C7,0)=DATEVALUE(C7),"","ALLEEN DE LAATSTE DAG VAN DE MAAND"))</f>
        <v>VUL GOEDE DATUM IN</v>
      </c>
    </row>
    <row r="8" spans="1:4" ht="24" x14ac:dyDescent="0.2">
      <c r="A8" s="144" t="s">
        <v>388</v>
      </c>
      <c r="B8" s="142" t="s">
        <v>389</v>
      </c>
      <c r="C8" s="148"/>
      <c r="D8" s="145"/>
    </row>
    <row r="9" spans="1:4" ht="37.5" customHeight="1" x14ac:dyDescent="0.2">
      <c r="A9" s="103" t="s">
        <v>348</v>
      </c>
      <c r="B9" s="109" t="s">
        <v>0</v>
      </c>
      <c r="C9" s="148"/>
    </row>
    <row r="10" spans="1:4" ht="35.25" customHeight="1" x14ac:dyDescent="0.2">
      <c r="A10" s="102"/>
      <c r="B10" s="109" t="s">
        <v>300</v>
      </c>
      <c r="C10" s="148"/>
    </row>
    <row r="11" spans="1:4" ht="12.75" x14ac:dyDescent="0.2">
      <c r="A11" s="102"/>
      <c r="B11" s="105" t="s">
        <v>407</v>
      </c>
      <c r="C11" s="150"/>
    </row>
    <row r="12" spans="1:4" x14ac:dyDescent="0.2">
      <c r="A12" s="102"/>
      <c r="B12" s="105" t="s">
        <v>298</v>
      </c>
      <c r="C12" s="148"/>
    </row>
    <row r="13" spans="1:4" ht="12.75" x14ac:dyDescent="0.2">
      <c r="A13" s="102"/>
      <c r="B13" s="105" t="s">
        <v>74</v>
      </c>
      <c r="C13" s="150"/>
    </row>
    <row r="14" spans="1:4" x14ac:dyDescent="0.2">
      <c r="A14" s="102"/>
      <c r="B14" s="105" t="s">
        <v>305</v>
      </c>
      <c r="C14" s="148"/>
      <c r="D14" s="145" t="str">
        <f>IF(OR(UPPER(C14)="VROUW",UPPER(C14)="MAN",UPPER(C14)="M",UPPER(C14)="V"),"","Kies Man of Vrouw")</f>
        <v>Kies Man of Vrouw</v>
      </c>
    </row>
    <row r="15" spans="1:4" x14ac:dyDescent="0.2">
      <c r="A15" s="102"/>
      <c r="B15" s="109" t="s">
        <v>3</v>
      </c>
      <c r="C15" s="148"/>
    </row>
    <row r="16" spans="1:4" x14ac:dyDescent="0.2">
      <c r="A16" s="102"/>
      <c r="B16" s="109" t="s">
        <v>71</v>
      </c>
      <c r="C16" s="148"/>
      <c r="D16" s="145" t="str">
        <f>IF(ISNUMBER(MATCH("*@*.*",C16,0)),"","Vul een geldig e-mail adres in")</f>
        <v>Vul een geldig e-mail adres in</v>
      </c>
    </row>
    <row r="17" spans="1:4" x14ac:dyDescent="0.2">
      <c r="A17" s="102"/>
      <c r="B17" s="109" t="s">
        <v>66</v>
      </c>
      <c r="C17" s="148"/>
    </row>
    <row r="18" spans="1:4" ht="24" x14ac:dyDescent="0.2">
      <c r="A18" s="102"/>
      <c r="B18" s="109" t="s">
        <v>336</v>
      </c>
      <c r="C18" s="148"/>
    </row>
    <row r="19" spans="1:4" ht="12.75" x14ac:dyDescent="0.2">
      <c r="A19" s="102"/>
      <c r="B19" s="105" t="s">
        <v>407</v>
      </c>
      <c r="C19" s="150"/>
    </row>
    <row r="20" spans="1:4" x14ac:dyDescent="0.2">
      <c r="A20" s="102"/>
      <c r="B20" s="105" t="s">
        <v>298</v>
      </c>
      <c r="C20" s="148"/>
    </row>
    <row r="21" spans="1:4" ht="12.75" x14ac:dyDescent="0.2">
      <c r="A21" s="102"/>
      <c r="B21" s="105" t="s">
        <v>74</v>
      </c>
      <c r="C21" s="150"/>
    </row>
    <row r="22" spans="1:4" x14ac:dyDescent="0.2">
      <c r="A22" s="102"/>
      <c r="B22" s="105" t="s">
        <v>305</v>
      </c>
      <c r="C22" s="148"/>
      <c r="D22" s="145" t="str">
        <f>IF(OR(UPPER(C22)="VROUW",UPPER(C22)="MAN",UPPER(C22)="M",UPPER(C22)="V"),"","Kies Man of Vrouw")</f>
        <v>Kies Man of Vrouw</v>
      </c>
    </row>
    <row r="23" spans="1:4" x14ac:dyDescent="0.2">
      <c r="A23" s="102"/>
      <c r="B23" s="109" t="s">
        <v>3</v>
      </c>
      <c r="C23" s="148"/>
    </row>
    <row r="24" spans="1:4" x14ac:dyDescent="0.2">
      <c r="A24" s="102"/>
      <c r="B24" s="109" t="s">
        <v>1</v>
      </c>
      <c r="C24" s="148"/>
    </row>
    <row r="25" spans="1:4" x14ac:dyDescent="0.2">
      <c r="A25" s="102"/>
      <c r="B25" s="109" t="s">
        <v>10</v>
      </c>
      <c r="C25" s="148"/>
    </row>
    <row r="26" spans="1:4" x14ac:dyDescent="0.2">
      <c r="A26" s="102"/>
      <c r="B26" s="109" t="s">
        <v>19</v>
      </c>
      <c r="C26" s="148"/>
    </row>
    <row r="27" spans="1:4" x14ac:dyDescent="0.2">
      <c r="A27" s="102"/>
      <c r="B27" s="109" t="s">
        <v>71</v>
      </c>
      <c r="C27" s="148"/>
      <c r="D27" s="145" t="str">
        <f>IF(ISNUMBER(MATCH("*@*.*",C27,0)),"","Vul een geldig e-mail adres in")</f>
        <v>Vul een geldig e-mail adres in</v>
      </c>
    </row>
    <row r="28" spans="1:4" x14ac:dyDescent="0.2">
      <c r="A28" s="102"/>
      <c r="B28" s="109" t="s">
        <v>66</v>
      </c>
      <c r="C28" s="148"/>
    </row>
    <row r="29" spans="1:4" ht="37.5" customHeight="1" x14ac:dyDescent="0.2">
      <c r="A29" s="103" t="s">
        <v>349</v>
      </c>
      <c r="B29" s="109" t="s">
        <v>0</v>
      </c>
      <c r="C29" s="108"/>
    </row>
    <row r="30" spans="1:4" ht="24" customHeight="1" x14ac:dyDescent="0.2">
      <c r="A30" s="109"/>
      <c r="B30" s="109" t="s">
        <v>301</v>
      </c>
      <c r="C30" s="108"/>
    </row>
    <row r="31" spans="1:4" x14ac:dyDescent="0.2">
      <c r="A31" s="109"/>
      <c r="B31" s="105" t="s">
        <v>407</v>
      </c>
      <c r="C31" s="108"/>
    </row>
    <row r="32" spans="1:4" x14ac:dyDescent="0.2">
      <c r="A32" s="109"/>
      <c r="B32" s="105" t="s">
        <v>298</v>
      </c>
      <c r="C32" s="108"/>
    </row>
    <row r="33" spans="1:4" x14ac:dyDescent="0.2">
      <c r="A33" s="109"/>
      <c r="B33" s="105" t="s">
        <v>74</v>
      </c>
      <c r="C33" s="108"/>
    </row>
    <row r="34" spans="1:4" x14ac:dyDescent="0.2">
      <c r="A34" s="109"/>
      <c r="B34" s="105" t="s">
        <v>305</v>
      </c>
      <c r="C34" s="106"/>
      <c r="D34" s="145"/>
    </row>
    <row r="35" spans="1:4" x14ac:dyDescent="0.2">
      <c r="A35" s="102"/>
      <c r="B35" s="109" t="s">
        <v>3</v>
      </c>
      <c r="C35" s="108"/>
    </row>
    <row r="36" spans="1:4" x14ac:dyDescent="0.2">
      <c r="A36" s="102"/>
      <c r="B36" s="109" t="s">
        <v>71</v>
      </c>
      <c r="C36" s="108"/>
      <c r="D36" s="145"/>
    </row>
    <row r="37" spans="1:4" x14ac:dyDescent="0.2">
      <c r="A37" s="102"/>
      <c r="B37" s="109" t="s">
        <v>66</v>
      </c>
      <c r="C37" s="108"/>
    </row>
    <row r="38" spans="1:4" ht="60" x14ac:dyDescent="0.2">
      <c r="A38" s="116" t="s">
        <v>362</v>
      </c>
      <c r="B38" s="109" t="s">
        <v>363</v>
      </c>
      <c r="C38" s="148"/>
    </row>
    <row r="39" spans="1:4" ht="24" x14ac:dyDescent="0.2">
      <c r="A39" s="116" t="s">
        <v>364</v>
      </c>
      <c r="B39" s="109" t="s">
        <v>368</v>
      </c>
      <c r="C39" s="108"/>
    </row>
    <row r="40" spans="1:4" x14ac:dyDescent="0.2">
      <c r="A40" s="116"/>
      <c r="B40" s="109" t="s">
        <v>365</v>
      </c>
      <c r="C40" s="108"/>
    </row>
    <row r="41" spans="1:4" x14ac:dyDescent="0.2">
      <c r="A41" s="116"/>
      <c r="B41" s="109" t="s">
        <v>366</v>
      </c>
      <c r="C41" s="108"/>
    </row>
    <row r="42" spans="1:4" x14ac:dyDescent="0.2">
      <c r="A42" s="116"/>
      <c r="B42" s="109" t="s">
        <v>367</v>
      </c>
      <c r="C42" s="108"/>
    </row>
    <row r="43" spans="1:4" x14ac:dyDescent="0.2">
      <c r="A43" s="103" t="s">
        <v>370</v>
      </c>
      <c r="B43" s="109" t="s">
        <v>0</v>
      </c>
      <c r="C43" s="148"/>
    </row>
    <row r="44" spans="1:4" x14ac:dyDescent="0.2">
      <c r="A44" s="102"/>
      <c r="B44" s="109" t="s">
        <v>315</v>
      </c>
      <c r="C44" s="148"/>
    </row>
    <row r="45" spans="1:4" x14ac:dyDescent="0.2">
      <c r="A45" s="102"/>
      <c r="B45" s="109" t="s">
        <v>314</v>
      </c>
      <c r="C45" s="148"/>
    </row>
    <row r="46" spans="1:4" x14ac:dyDescent="0.2">
      <c r="A46" s="109"/>
      <c r="B46" s="105" t="s">
        <v>318</v>
      </c>
      <c r="C46" s="148"/>
      <c r="D46" s="145" t="str">
        <f>IF(OR(UPPER(C46)="VROUW",UPPER(C46)="MAN",UPPER(C46)="M",UPPER(C46)="V"),"","Kies Man of Vrouw")</f>
        <v>Kies Man of Vrouw</v>
      </c>
    </row>
    <row r="47" spans="1:4" x14ac:dyDescent="0.2">
      <c r="A47" s="102"/>
      <c r="B47" s="109" t="s">
        <v>317</v>
      </c>
      <c r="C47" s="148"/>
    </row>
    <row r="48" spans="1:4" x14ac:dyDescent="0.2">
      <c r="A48" s="102"/>
      <c r="B48" s="109" t="s">
        <v>316</v>
      </c>
      <c r="C48" s="148"/>
    </row>
    <row r="49" spans="1:4" ht="12.75" x14ac:dyDescent="0.2">
      <c r="A49" s="102"/>
      <c r="B49" s="109" t="s">
        <v>391</v>
      </c>
      <c r="C49" s="149"/>
      <c r="D49" s="145" t="str">
        <f>IF(ISNUMBER(MATCH("*@*.*",C49,0)),"","Vul een geldig e-mail adres in")</f>
        <v>Vul een geldig e-mail adres in</v>
      </c>
    </row>
    <row r="50" spans="1:4" x14ac:dyDescent="0.2">
      <c r="A50" s="102"/>
      <c r="B50" s="109" t="s">
        <v>66</v>
      </c>
      <c r="C50" s="148"/>
    </row>
    <row r="51" spans="1:4" ht="12.75" x14ac:dyDescent="0.2">
      <c r="A51" s="102"/>
      <c r="B51" s="109" t="s">
        <v>390</v>
      </c>
      <c r="C51" s="150"/>
    </row>
    <row r="53" spans="1:4" x14ac:dyDescent="0.2">
      <c r="A53" s="96" t="s">
        <v>394</v>
      </c>
    </row>
    <row r="54" spans="1:4" x14ac:dyDescent="0.2">
      <c r="A54" s="143" t="s">
        <v>392</v>
      </c>
    </row>
    <row r="55" spans="1:4" x14ac:dyDescent="0.2">
      <c r="A55" s="143" t="s">
        <v>393</v>
      </c>
    </row>
    <row r="57" spans="1:4" x14ac:dyDescent="0.2">
      <c r="A57" s="140"/>
      <c r="B57" s="110" t="s">
        <v>396</v>
      </c>
    </row>
    <row r="59" spans="1:4" x14ac:dyDescent="0.2">
      <c r="A59" s="141"/>
      <c r="B59" s="110" t="s">
        <v>395</v>
      </c>
    </row>
    <row r="62" spans="1:4" x14ac:dyDescent="0.2">
      <c r="A62" s="118"/>
      <c r="C62" s="119"/>
    </row>
    <row r="63" spans="1:4" x14ac:dyDescent="0.2">
      <c r="C63" s="119"/>
    </row>
  </sheetData>
  <dataConsolidate/>
  <phoneticPr fontId="0" type="noConversion"/>
  <conditionalFormatting sqref="C14:C18 C12 C4:C10 C20 C22:C28">
    <cfRule type="containsBlanks" dxfId="33" priority="22">
      <formula>LEN(TRIM(C4))=0</formula>
    </cfRule>
  </conditionalFormatting>
  <conditionalFormatting sqref="C43:C48">
    <cfRule type="containsBlanks" dxfId="32" priority="21">
      <formula>LEN(TRIM(C43))=0</formula>
    </cfRule>
  </conditionalFormatting>
  <conditionalFormatting sqref="C50">
    <cfRule type="containsBlanks" dxfId="31" priority="20">
      <formula>LEN(TRIM(C50))=0</formula>
    </cfRule>
  </conditionalFormatting>
  <conditionalFormatting sqref="C11">
    <cfRule type="containsBlanks" dxfId="30" priority="19">
      <formula>LEN(TRIM(C11))=0</formula>
    </cfRule>
    <cfRule type="containsBlanks" dxfId="29" priority="18">
      <formula>LEN(TRIM(C11))=0</formula>
    </cfRule>
  </conditionalFormatting>
  <conditionalFormatting sqref="C49">
    <cfRule type="containsBlanks" dxfId="28" priority="14">
      <formula>LEN(TRIM(C49))=0</formula>
    </cfRule>
    <cfRule type="containsBlanks" dxfId="27" priority="15">
      <formula>LEN(TRIM(C49))=0</formula>
    </cfRule>
  </conditionalFormatting>
  <conditionalFormatting sqref="C13">
    <cfRule type="containsBlanks" dxfId="26" priority="10">
      <formula>LEN(TRIM(C13))=0</formula>
    </cfRule>
    <cfRule type="containsBlanks" dxfId="25" priority="11">
      <formula>LEN(TRIM(C13))=0</formula>
    </cfRule>
  </conditionalFormatting>
  <conditionalFormatting sqref="C51">
    <cfRule type="containsBlanks" dxfId="24" priority="8">
      <formula>LEN(TRIM(C51))=0</formula>
    </cfRule>
    <cfRule type="containsBlanks" dxfId="23" priority="9">
      <formula>LEN(TRIM(C51))=0</formula>
    </cfRule>
  </conditionalFormatting>
  <conditionalFormatting sqref="C6">
    <cfRule type="containsBlanks" dxfId="22" priority="7">
      <formula>LEN(TRIM(C6))=0</formula>
    </cfRule>
  </conditionalFormatting>
  <conditionalFormatting sqref="C7">
    <cfRule type="containsBlanks" dxfId="21" priority="6">
      <formula>LEN(TRIM(C7))=0</formula>
    </cfRule>
  </conditionalFormatting>
  <conditionalFormatting sqref="C19">
    <cfRule type="containsBlanks" dxfId="8" priority="4">
      <formula>LEN(TRIM(C19))=0</formula>
    </cfRule>
    <cfRule type="containsBlanks" dxfId="9" priority="5">
      <formula>LEN(TRIM(C19))=0</formula>
    </cfRule>
  </conditionalFormatting>
  <conditionalFormatting sqref="C21">
    <cfRule type="containsBlanks" dxfId="5" priority="2">
      <formula>LEN(TRIM(C21))=0</formula>
    </cfRule>
    <cfRule type="containsBlanks" dxfId="4" priority="3">
      <formula>LEN(TRIM(C21))=0</formula>
    </cfRule>
  </conditionalFormatting>
  <conditionalFormatting sqref="C38">
    <cfRule type="containsBlanks" dxfId="1" priority="1">
      <formula>LEN(TRIM(C38))=0</formula>
    </cfRule>
  </conditionalFormatting>
  <dataValidations count="2">
    <dataValidation type="list" allowBlank="1" showInputMessage="1" showErrorMessage="1" sqref="C8">
      <formula1>"ja,nee"</formula1>
    </dataValidation>
    <dataValidation type="list" allowBlank="1" showInputMessage="1" showErrorMessage="1" sqref="C14 C22 C46">
      <formula1>"Man,Vrouw"</formula1>
    </dataValidation>
  </dataValidations>
  <pageMargins left="0.39370078740157483" right="0.39370078740157483" top="0.39370078740157483" bottom="0.59055118110236227" header="0.31496062992125984" footer="0.31496062992125984"/>
  <pageSetup paperSize="9" scale="78" fitToHeight="0"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29"/>
  <sheetViews>
    <sheetView topLeftCell="AD1" workbookViewId="0">
      <selection activeCell="AR7" sqref="AR7"/>
    </sheetView>
  </sheetViews>
  <sheetFormatPr defaultRowHeight="12.75" x14ac:dyDescent="0.2"/>
  <cols>
    <col min="13" max="13" width="16.28515625" bestFit="1" customWidth="1"/>
    <col min="15" max="15" width="16.28515625" customWidth="1"/>
    <col min="17" max="17" width="16.28515625" bestFit="1" customWidth="1"/>
    <col min="18" max="18" width="18.140625" customWidth="1"/>
    <col min="25" max="25" width="19.85546875" bestFit="1" customWidth="1"/>
    <col min="40" max="40" width="32.42578125" customWidth="1"/>
    <col min="41" max="41" width="20.7109375" customWidth="1"/>
    <col min="48" max="48" width="14.42578125" customWidth="1"/>
    <col min="49" max="49" width="10.140625" bestFit="1" customWidth="1"/>
  </cols>
  <sheetData>
    <row r="1" spans="1:197" ht="48" x14ac:dyDescent="0.2">
      <c r="A1" s="1" t="s">
        <v>55</v>
      </c>
      <c r="B1" s="1" t="s">
        <v>224</v>
      </c>
      <c r="C1" s="1" t="s">
        <v>84</v>
      </c>
      <c r="D1" s="1" t="s">
        <v>87</v>
      </c>
      <c r="E1" s="9" t="s">
        <v>24</v>
      </c>
      <c r="F1" s="9" t="s">
        <v>25</v>
      </c>
      <c r="G1" s="9" t="s">
        <v>26</v>
      </c>
      <c r="H1" s="9" t="s">
        <v>27</v>
      </c>
      <c r="I1" s="15" t="s">
        <v>28</v>
      </c>
      <c r="J1" s="15" t="s">
        <v>29</v>
      </c>
      <c r="K1" s="9" t="s">
        <v>30</v>
      </c>
      <c r="L1" s="9" t="s">
        <v>31</v>
      </c>
      <c r="M1" s="9" t="s">
        <v>32</v>
      </c>
      <c r="N1" s="9" t="s">
        <v>33</v>
      </c>
      <c r="O1" s="9" t="s">
        <v>34</v>
      </c>
      <c r="P1" s="9" t="s">
        <v>35</v>
      </c>
      <c r="Q1" s="9" t="s">
        <v>36</v>
      </c>
      <c r="R1" s="9" t="s">
        <v>37</v>
      </c>
      <c r="S1" s="9" t="s">
        <v>38</v>
      </c>
      <c r="T1" s="9" t="s">
        <v>39</v>
      </c>
      <c r="U1" s="9" t="s">
        <v>40</v>
      </c>
      <c r="V1" s="9" t="s">
        <v>35</v>
      </c>
      <c r="W1" s="9" t="s">
        <v>34</v>
      </c>
      <c r="X1" s="9" t="s">
        <v>41</v>
      </c>
      <c r="Y1" s="9" t="s">
        <v>42</v>
      </c>
      <c r="Z1" s="9" t="s">
        <v>43</v>
      </c>
      <c r="AA1" s="9" t="s">
        <v>44</v>
      </c>
      <c r="AB1" s="9" t="s">
        <v>45</v>
      </c>
      <c r="AC1" s="9" t="s">
        <v>46</v>
      </c>
      <c r="AD1" s="9" t="s">
        <v>47</v>
      </c>
      <c r="AE1" s="9" t="s">
        <v>48</v>
      </c>
      <c r="AF1" s="9" t="s">
        <v>49</v>
      </c>
      <c r="AG1" s="9" t="s">
        <v>50</v>
      </c>
      <c r="AH1" s="9" t="s">
        <v>51</v>
      </c>
      <c r="AI1" s="9" t="s">
        <v>52</v>
      </c>
      <c r="AJ1" s="9" t="s">
        <v>53</v>
      </c>
      <c r="AK1" s="9" t="s">
        <v>239</v>
      </c>
      <c r="AL1" s="9" t="s">
        <v>240</v>
      </c>
      <c r="AM1" s="9" t="s">
        <v>54</v>
      </c>
      <c r="AN1" s="10" t="s">
        <v>225</v>
      </c>
      <c r="AO1" s="10" t="s">
        <v>238</v>
      </c>
      <c r="AP1" s="11" t="s">
        <v>226</v>
      </c>
      <c r="AQ1" s="10" t="s">
        <v>227</v>
      </c>
      <c r="AR1" s="10" t="s">
        <v>228</v>
      </c>
      <c r="AS1" s="10" t="s">
        <v>229</v>
      </c>
      <c r="AT1" s="10" t="s">
        <v>230</v>
      </c>
      <c r="AU1" s="10" t="s">
        <v>231</v>
      </c>
      <c r="AV1" s="10" t="s">
        <v>222</v>
      </c>
      <c r="AW1" s="10" t="s">
        <v>223</v>
      </c>
      <c r="AX1" s="10" t="s">
        <v>232</v>
      </c>
      <c r="AY1" s="10" t="s">
        <v>233</v>
      </c>
      <c r="AZ1" s="10" t="s">
        <v>246</v>
      </c>
      <c r="BA1" s="18" t="s">
        <v>234</v>
      </c>
      <c r="BB1" s="10" t="s">
        <v>247</v>
      </c>
      <c r="BC1" s="10" t="s">
        <v>248</v>
      </c>
      <c r="BD1" s="11" t="s">
        <v>249</v>
      </c>
      <c r="BE1" s="10" t="s">
        <v>250</v>
      </c>
      <c r="BF1" s="10" t="s">
        <v>251</v>
      </c>
      <c r="BG1" s="10" t="s">
        <v>252</v>
      </c>
      <c r="BH1" s="10" t="s">
        <v>253</v>
      </c>
      <c r="BI1" s="10" t="s">
        <v>254</v>
      </c>
      <c r="BJ1" s="10" t="s">
        <v>255</v>
      </c>
      <c r="BK1" s="10" t="s">
        <v>256</v>
      </c>
      <c r="BL1" s="10" t="s">
        <v>257</v>
      </c>
      <c r="BM1" s="10" t="s">
        <v>258</v>
      </c>
      <c r="BN1" s="10" t="s">
        <v>259</v>
      </c>
      <c r="BO1" s="18" t="s">
        <v>234</v>
      </c>
      <c r="BP1" s="10" t="s">
        <v>260</v>
      </c>
      <c r="BQ1" s="10" t="s">
        <v>261</v>
      </c>
      <c r="BR1" s="11" t="s">
        <v>262</v>
      </c>
      <c r="BS1" s="10" t="s">
        <v>263</v>
      </c>
      <c r="BT1" s="10" t="s">
        <v>264</v>
      </c>
      <c r="BU1" s="10" t="s">
        <v>265</v>
      </c>
      <c r="BV1" s="10" t="s">
        <v>266</v>
      </c>
      <c r="BW1" s="10" t="s">
        <v>267</v>
      </c>
      <c r="BX1" s="10" t="s">
        <v>268</v>
      </c>
      <c r="BY1" s="10" t="s">
        <v>269</v>
      </c>
      <c r="BZ1" s="10" t="s">
        <v>270</v>
      </c>
      <c r="CA1" s="10" t="s">
        <v>271</v>
      </c>
      <c r="CB1" s="10" t="s">
        <v>272</v>
      </c>
      <c r="CC1" s="18" t="s">
        <v>273</v>
      </c>
      <c r="CD1" s="10" t="s">
        <v>274</v>
      </c>
      <c r="CE1" s="10" t="s">
        <v>275</v>
      </c>
      <c r="CF1" s="11" t="s">
        <v>276</v>
      </c>
      <c r="CG1" s="10" t="s">
        <v>277</v>
      </c>
      <c r="CH1" s="10" t="s">
        <v>278</v>
      </c>
      <c r="CI1" s="10" t="s">
        <v>279</v>
      </c>
      <c r="CJ1" s="10" t="s">
        <v>280</v>
      </c>
      <c r="CK1" s="10" t="s">
        <v>281</v>
      </c>
      <c r="CL1" s="10" t="s">
        <v>282</v>
      </c>
      <c r="CM1" s="10" t="s">
        <v>283</v>
      </c>
      <c r="CN1" s="10" t="s">
        <v>284</v>
      </c>
      <c r="CO1" s="10" t="s">
        <v>285</v>
      </c>
      <c r="CP1" s="10" t="s">
        <v>286</v>
      </c>
      <c r="CQ1" s="18" t="s">
        <v>287</v>
      </c>
      <c r="CR1" s="18" t="s">
        <v>98</v>
      </c>
      <c r="CS1" s="18" t="s">
        <v>103</v>
      </c>
      <c r="CT1" s="18" t="s">
        <v>104</v>
      </c>
      <c r="CU1" s="18" t="s">
        <v>105</v>
      </c>
      <c r="CV1" s="18" t="s">
        <v>106</v>
      </c>
      <c r="CW1" s="18" t="s">
        <v>107</v>
      </c>
      <c r="CX1" s="18" t="s">
        <v>108</v>
      </c>
      <c r="CY1" s="18" t="s">
        <v>109</v>
      </c>
      <c r="CZ1" s="18" t="s">
        <v>110</v>
      </c>
      <c r="DA1" s="18" t="s">
        <v>111</v>
      </c>
      <c r="DB1" s="18" t="s">
        <v>112</v>
      </c>
      <c r="DC1" s="18" t="s">
        <v>113</v>
      </c>
      <c r="DD1" s="18" t="s">
        <v>114</v>
      </c>
      <c r="DE1" s="18" t="s">
        <v>115</v>
      </c>
      <c r="DF1" s="18" t="s">
        <v>116</v>
      </c>
      <c r="DG1" s="18" t="s">
        <v>117</v>
      </c>
      <c r="DH1" s="18" t="s">
        <v>118</v>
      </c>
      <c r="DI1" s="18" t="s">
        <v>119</v>
      </c>
      <c r="DJ1" s="18" t="s">
        <v>141</v>
      </c>
      <c r="DK1" s="18" t="s">
        <v>142</v>
      </c>
      <c r="DL1" s="18" t="s">
        <v>149</v>
      </c>
      <c r="DM1" s="18" t="s">
        <v>150</v>
      </c>
      <c r="DN1" s="18" t="s">
        <v>151</v>
      </c>
      <c r="DO1" s="18" t="s">
        <v>143</v>
      </c>
      <c r="DP1" s="18" t="s">
        <v>144</v>
      </c>
      <c r="DQ1" s="18" t="s">
        <v>145</v>
      </c>
      <c r="DR1" s="18" t="s">
        <v>146</v>
      </c>
      <c r="DS1" s="18" t="s">
        <v>147</v>
      </c>
      <c r="DT1" s="18" t="s">
        <v>148</v>
      </c>
      <c r="DU1" s="18" t="s">
        <v>152</v>
      </c>
      <c r="DV1" s="18" t="s">
        <v>153</v>
      </c>
      <c r="DW1" s="18" t="s">
        <v>154</v>
      </c>
      <c r="DX1" s="18" t="s">
        <v>155</v>
      </c>
      <c r="DY1" s="18" t="s">
        <v>156</v>
      </c>
      <c r="DZ1" s="18" t="s">
        <v>157</v>
      </c>
      <c r="EA1" s="18" t="s">
        <v>158</v>
      </c>
      <c r="EB1" s="18" t="s">
        <v>159</v>
      </c>
      <c r="EC1" s="18" t="s">
        <v>160</v>
      </c>
      <c r="ED1" s="18" t="s">
        <v>161</v>
      </c>
      <c r="EE1" s="18" t="s">
        <v>162</v>
      </c>
      <c r="EF1" s="18" t="s">
        <v>163</v>
      </c>
      <c r="EG1" s="18" t="s">
        <v>164</v>
      </c>
      <c r="EH1" s="18" t="s">
        <v>165</v>
      </c>
      <c r="EI1" s="18" t="s">
        <v>166</v>
      </c>
      <c r="EJ1" s="18" t="s">
        <v>167</v>
      </c>
      <c r="EK1" s="18" t="s">
        <v>168</v>
      </c>
      <c r="EL1" s="18" t="s">
        <v>169</v>
      </c>
      <c r="EM1" s="18" t="s">
        <v>170</v>
      </c>
      <c r="EN1" s="18" t="s">
        <v>171</v>
      </c>
      <c r="EO1" s="18" t="s">
        <v>172</v>
      </c>
      <c r="EP1" s="18" t="s">
        <v>173</v>
      </c>
      <c r="EQ1" s="18" t="s">
        <v>174</v>
      </c>
      <c r="ER1" s="18" t="s">
        <v>175</v>
      </c>
      <c r="ES1" s="18" t="s">
        <v>176</v>
      </c>
      <c r="ET1" s="18" t="s">
        <v>177</v>
      </c>
      <c r="EU1" s="18" t="s">
        <v>178</v>
      </c>
      <c r="EV1" s="18" t="s">
        <v>179</v>
      </c>
      <c r="EW1" s="18" t="s">
        <v>180</v>
      </c>
      <c r="EX1" s="18" t="s">
        <v>181</v>
      </c>
      <c r="EY1" s="18" t="s">
        <v>183</v>
      </c>
      <c r="EZ1" s="18" t="s">
        <v>184</v>
      </c>
      <c r="FA1" s="18" t="s">
        <v>185</v>
      </c>
      <c r="FB1" s="18" t="s">
        <v>182</v>
      </c>
      <c r="FC1" s="18" t="s">
        <v>186</v>
      </c>
      <c r="FD1" s="18" t="s">
        <v>187</v>
      </c>
      <c r="FE1" s="18" t="s">
        <v>188</v>
      </c>
      <c r="FF1" s="18" t="s">
        <v>189</v>
      </c>
      <c r="FG1" s="18" t="s">
        <v>190</v>
      </c>
      <c r="FH1" s="18" t="s">
        <v>191</v>
      </c>
      <c r="FI1" s="18" t="s">
        <v>192</v>
      </c>
      <c r="FJ1" s="18" t="s">
        <v>193</v>
      </c>
      <c r="FK1" s="18" t="s">
        <v>194</v>
      </c>
      <c r="FL1" s="18" t="s">
        <v>195</v>
      </c>
      <c r="FM1" s="18" t="s">
        <v>196</v>
      </c>
      <c r="FN1" s="18" t="s">
        <v>197</v>
      </c>
      <c r="FO1" s="18" t="s">
        <v>235</v>
      </c>
      <c r="FP1" s="18" t="s">
        <v>213</v>
      </c>
      <c r="FQ1" s="18" t="s">
        <v>203</v>
      </c>
      <c r="FR1" s="18" t="s">
        <v>204</v>
      </c>
      <c r="FS1" s="18" t="s">
        <v>241</v>
      </c>
      <c r="FT1" s="18" t="s">
        <v>214</v>
      </c>
      <c r="FU1" s="18" t="s">
        <v>205</v>
      </c>
      <c r="FV1" s="18" t="s">
        <v>206</v>
      </c>
      <c r="FW1" s="18" t="s">
        <v>242</v>
      </c>
      <c r="FX1" s="18" t="s">
        <v>215</v>
      </c>
      <c r="FY1" s="18" t="s">
        <v>207</v>
      </c>
      <c r="FZ1" s="18" t="s">
        <v>208</v>
      </c>
      <c r="GA1" s="18" t="s">
        <v>245</v>
      </c>
      <c r="GB1" s="18" t="s">
        <v>216</v>
      </c>
      <c r="GC1" s="18" t="s">
        <v>209</v>
      </c>
      <c r="GD1" s="18" t="s">
        <v>210</v>
      </c>
      <c r="GE1" s="18" t="s">
        <v>244</v>
      </c>
      <c r="GF1" s="18" t="s">
        <v>217</v>
      </c>
      <c r="GG1" s="18" t="s">
        <v>211</v>
      </c>
      <c r="GH1" s="18" t="s">
        <v>212</v>
      </c>
      <c r="GI1" s="18" t="s">
        <v>243</v>
      </c>
      <c r="GJ1" s="18" t="s">
        <v>236</v>
      </c>
      <c r="GK1" s="18" t="s">
        <v>237</v>
      </c>
      <c r="GL1" s="18" t="s">
        <v>218</v>
      </c>
      <c r="GM1" s="18" t="s">
        <v>219</v>
      </c>
      <c r="GN1" s="18" t="s">
        <v>220</v>
      </c>
      <c r="GO1" s="18" t="s">
        <v>221</v>
      </c>
    </row>
    <row r="2" spans="1:197" ht="36" customHeight="1" x14ac:dyDescent="0.2">
      <c r="A2" s="1" t="s">
        <v>55</v>
      </c>
      <c r="B2" s="1"/>
      <c r="C2" s="1"/>
      <c r="D2" s="1"/>
      <c r="E2" s="4" t="s">
        <v>11</v>
      </c>
      <c r="F2" s="6"/>
      <c r="G2" s="7" t="s">
        <v>2</v>
      </c>
      <c r="H2" s="7"/>
      <c r="I2" s="16"/>
      <c r="J2" s="16"/>
      <c r="K2" s="6"/>
      <c r="L2" s="162" t="s">
        <v>18</v>
      </c>
      <c r="M2" s="163"/>
      <c r="N2" s="163"/>
      <c r="O2" s="163"/>
      <c r="P2" s="163"/>
      <c r="Q2" s="163"/>
      <c r="R2" s="163"/>
      <c r="S2" s="163"/>
      <c r="T2" s="163"/>
      <c r="U2" s="163"/>
      <c r="V2" s="163"/>
      <c r="W2" s="164"/>
      <c r="X2" s="162" t="s">
        <v>14</v>
      </c>
      <c r="Y2" s="163"/>
      <c r="Z2" s="163"/>
      <c r="AA2" s="163"/>
      <c r="AB2" s="164"/>
      <c r="AC2" s="7" t="s">
        <v>9</v>
      </c>
      <c r="AD2" s="165"/>
      <c r="AE2" s="166"/>
      <c r="AF2" s="166"/>
      <c r="AG2" s="166"/>
      <c r="AH2" s="166"/>
      <c r="AI2" s="167"/>
      <c r="AJ2" s="162" t="s">
        <v>56</v>
      </c>
      <c r="AK2" s="163"/>
      <c r="AL2" s="163"/>
      <c r="AM2" s="164"/>
      <c r="AN2" s="12" t="s">
        <v>57</v>
      </c>
      <c r="AO2" s="21"/>
      <c r="AP2" s="13"/>
      <c r="AQ2" s="14"/>
      <c r="AR2" s="14"/>
      <c r="AS2" s="14"/>
      <c r="AT2" s="14"/>
      <c r="AU2" s="8" t="s">
        <v>58</v>
      </c>
      <c r="AV2" s="5"/>
      <c r="AW2" s="5"/>
      <c r="AX2" s="156" t="s">
        <v>59</v>
      </c>
      <c r="AY2" s="157"/>
      <c r="AZ2" s="158"/>
      <c r="BB2" s="12" t="s">
        <v>288</v>
      </c>
      <c r="BC2" s="21"/>
      <c r="BD2" s="13"/>
      <c r="BE2" s="14"/>
      <c r="BF2" s="14"/>
      <c r="BG2" s="14"/>
      <c r="BH2" s="14"/>
      <c r="BI2" s="8" t="s">
        <v>58</v>
      </c>
      <c r="BJ2" s="5"/>
      <c r="BK2" s="5"/>
      <c r="BL2" s="156" t="s">
        <v>289</v>
      </c>
      <c r="BM2" s="157"/>
      <c r="BN2" s="158"/>
      <c r="BP2" s="12" t="s">
        <v>290</v>
      </c>
      <c r="BQ2" s="21"/>
      <c r="BR2" s="13"/>
      <c r="BS2" s="14"/>
      <c r="BT2" s="14"/>
      <c r="BU2" s="14"/>
      <c r="BV2" s="14"/>
      <c r="BW2" s="8" t="s">
        <v>58</v>
      </c>
      <c r="BX2" s="5"/>
      <c r="BY2" s="5"/>
      <c r="BZ2" s="156" t="s">
        <v>291</v>
      </c>
      <c r="CA2" s="157"/>
      <c r="CB2" s="158"/>
      <c r="CD2" s="12" t="s">
        <v>292</v>
      </c>
      <c r="CE2" s="21"/>
      <c r="CF2" s="13"/>
      <c r="CG2" s="14"/>
      <c r="CH2" s="14"/>
      <c r="CI2" s="14"/>
      <c r="CJ2" s="14"/>
      <c r="CK2" s="8" t="s">
        <v>58</v>
      </c>
      <c r="CL2" s="5"/>
      <c r="CM2" s="5"/>
      <c r="CN2" s="159" t="s">
        <v>293</v>
      </c>
      <c r="CO2" s="160"/>
      <c r="CP2" s="160"/>
      <c r="CQ2" s="161"/>
      <c r="CR2" s="156" t="s">
        <v>97</v>
      </c>
      <c r="CS2" s="157"/>
      <c r="CT2" s="158"/>
      <c r="CU2" s="156" t="s">
        <v>99</v>
      </c>
      <c r="CV2" s="157"/>
      <c r="CW2" s="158"/>
      <c r="CX2" s="156" t="s">
        <v>100</v>
      </c>
      <c r="CY2" s="157"/>
      <c r="CZ2" s="158"/>
      <c r="DA2" s="156" t="s">
        <v>101</v>
      </c>
      <c r="DB2" s="157"/>
      <c r="DC2" s="158"/>
      <c r="DD2" s="156" t="s">
        <v>120</v>
      </c>
      <c r="DE2" s="157"/>
      <c r="DF2" s="158"/>
      <c r="DG2" s="156" t="s">
        <v>121</v>
      </c>
      <c r="DH2" s="157"/>
      <c r="DI2" s="158"/>
      <c r="DJ2" s="156" t="s">
        <v>122</v>
      </c>
      <c r="DK2" s="157"/>
      <c r="DL2" s="158"/>
      <c r="DM2" s="156" t="s">
        <v>123</v>
      </c>
      <c r="DN2" s="157"/>
      <c r="DO2" s="158"/>
      <c r="DP2" s="156" t="s">
        <v>124</v>
      </c>
      <c r="DQ2" s="157"/>
      <c r="DR2" s="158"/>
      <c r="DS2" s="156" t="s">
        <v>125</v>
      </c>
      <c r="DT2" s="157"/>
      <c r="DU2" s="158"/>
      <c r="DV2" s="156" t="s">
        <v>126</v>
      </c>
      <c r="DW2" s="157"/>
      <c r="DX2" s="158"/>
      <c r="DY2" s="156" t="s">
        <v>127</v>
      </c>
      <c r="DZ2" s="157"/>
      <c r="EA2" s="158"/>
      <c r="EB2" s="156" t="s">
        <v>128</v>
      </c>
      <c r="EC2" s="157"/>
      <c r="ED2" s="158"/>
      <c r="EE2" s="156" t="s">
        <v>129</v>
      </c>
      <c r="EF2" s="157"/>
      <c r="EG2" s="158"/>
      <c r="EH2" s="156" t="s">
        <v>130</v>
      </c>
      <c r="EI2" s="157"/>
      <c r="EJ2" s="158"/>
      <c r="EK2" s="156" t="s">
        <v>131</v>
      </c>
      <c r="EL2" s="157"/>
      <c r="EM2" s="158"/>
      <c r="EN2" s="156" t="s">
        <v>132</v>
      </c>
      <c r="EO2" s="157"/>
      <c r="EP2" s="158"/>
      <c r="EQ2" s="156" t="s">
        <v>133</v>
      </c>
      <c r="ER2" s="157"/>
      <c r="ES2" s="158"/>
      <c r="ET2" s="153" t="s">
        <v>134</v>
      </c>
      <c r="EU2" s="154"/>
      <c r="EV2" s="155"/>
      <c r="EW2" s="153" t="s">
        <v>135</v>
      </c>
      <c r="EX2" s="154"/>
      <c r="EY2" s="155"/>
      <c r="EZ2" s="153" t="s">
        <v>136</v>
      </c>
      <c r="FA2" s="154"/>
      <c r="FB2" s="155"/>
      <c r="FC2" s="153" t="s">
        <v>137</v>
      </c>
      <c r="FD2" s="154"/>
      <c r="FE2" s="155"/>
      <c r="FF2" s="153" t="s">
        <v>138</v>
      </c>
      <c r="FG2" s="154"/>
      <c r="FH2" s="155"/>
      <c r="FI2" s="156" t="s">
        <v>139</v>
      </c>
      <c r="FJ2" s="157"/>
      <c r="FK2" s="158"/>
      <c r="FL2" s="156" t="s">
        <v>140</v>
      </c>
      <c r="FM2" s="157"/>
      <c r="FN2" s="158"/>
      <c r="FO2" s="19"/>
      <c r="FP2" s="156" t="s">
        <v>198</v>
      </c>
      <c r="FQ2" s="157"/>
      <c r="FR2" s="158"/>
      <c r="FS2" s="19"/>
      <c r="FT2" s="156" t="s">
        <v>199</v>
      </c>
      <c r="FU2" s="157"/>
      <c r="FV2" s="158"/>
      <c r="FW2" s="19"/>
      <c r="FX2" s="156" t="s">
        <v>200</v>
      </c>
      <c r="FY2" s="157"/>
      <c r="FZ2" s="158"/>
      <c r="GA2" s="19"/>
      <c r="GB2" s="156" t="s">
        <v>201</v>
      </c>
      <c r="GC2" s="157"/>
      <c r="GD2" s="158"/>
      <c r="GE2" s="19"/>
      <c r="GF2" s="156" t="s">
        <v>202</v>
      </c>
      <c r="GG2" s="157"/>
      <c r="GH2" s="158"/>
      <c r="GI2" s="20"/>
      <c r="GJ2" s="20"/>
      <c r="GK2" s="20"/>
    </row>
    <row r="3" spans="1:197" x14ac:dyDescent="0.2">
      <c r="A3">
        <f>Voorblad!C6</f>
        <v>0</v>
      </c>
      <c r="B3">
        <f>Voorblad!C9</f>
        <v>0</v>
      </c>
      <c r="C3" t="e">
        <f>VLOOKUP(Voorblad!#REF!,A21:C38,2,FALSE)</f>
        <v>#REF!</v>
      </c>
      <c r="D3" t="e">
        <f>VLOOKUP(Voorblad!C8,A21:C38,2,FALSE)</f>
        <v>#N/A</v>
      </c>
      <c r="E3" t="e">
        <f>'Invulblad PROJECT'!#REF!</f>
        <v>#REF!</v>
      </c>
      <c r="F3" t="e">
        <f>'Invulblad PROJECT'!#REF!</f>
        <v>#REF!</v>
      </c>
      <c r="G3">
        <f>'Invulblad PROJECT'!C4</f>
        <v>0</v>
      </c>
      <c r="H3">
        <f>'Invulblad PROJECT'!C5</f>
        <v>0</v>
      </c>
      <c r="I3" s="17">
        <f>'Invulblad PROJECT'!C6</f>
        <v>0</v>
      </c>
      <c r="J3" s="2">
        <f>'Invulblad PROJECT'!C7</f>
        <v>0</v>
      </c>
      <c r="L3">
        <f>'Invulblad PROJECT'!C9</f>
        <v>0</v>
      </c>
      <c r="M3" t="str">
        <f>CONCATENATE('Invulblad PROJECT'!C21," ",'Invulblad PROJECT'!C20," ",'Invulblad PROJECT'!C19," ",'Invulblad PROJECT'!C18)</f>
        <v xml:space="preserve">   </v>
      </c>
      <c r="N3">
        <f>'Invulblad PROJECT'!C23</f>
        <v>0</v>
      </c>
      <c r="O3">
        <f>'Invulblad PROJECT'!C27</f>
        <v>0</v>
      </c>
      <c r="P3">
        <f>'Invulblad PROJECT'!C28</f>
        <v>0</v>
      </c>
      <c r="Q3" t="str">
        <f>CONCATENATE('Invulblad PROJECT'!C21," ",'Invulblad PROJECT'!C20," ",'Invulblad PROJECT'!C19," ",'Invulblad PROJECT'!C18)</f>
        <v xml:space="preserve">   </v>
      </c>
      <c r="R3">
        <f>'Invulblad PROJECT'!C23</f>
        <v>0</v>
      </c>
      <c r="S3">
        <f>'Invulblad PROJECT'!C24</f>
        <v>0</v>
      </c>
      <c r="T3">
        <f>'Invulblad PROJECT'!C25</f>
        <v>0</v>
      </c>
      <c r="U3">
        <f>'Invulblad PROJECT'!C26</f>
        <v>0</v>
      </c>
      <c r="V3">
        <f>'Invulblad PROJECT'!C28</f>
        <v>0</v>
      </c>
      <c r="W3">
        <f>'Invulblad PROJECT'!C27</f>
        <v>0</v>
      </c>
      <c r="X3">
        <f>IF('Invulblad PROJECT'!C29="",'Invulblad PROJECT'!C9,'Invulblad PROJECT'!C29)</f>
        <v>0</v>
      </c>
      <c r="Y3" t="str">
        <f>IF('Invulblad PROJECT'!C29="",CONCATENATE('Invulblad PROJECT'!C21,". ",'Invulblad PROJECT'!C20," ",'Invulblad PROJECT'!C19," ",'Invulblad PROJECT'!C18),CONCATENATE('Invulblad PROJECT'!C33,". ",'Invulblad PROJECT'!C32," ",'Invulblad PROJECT'!C31," ",'Invulblad PROJECT'!C30))</f>
        <v xml:space="preserve">.   </v>
      </c>
      <c r="Z3">
        <f>IF('Invulblad PROJECT'!C37="",'Invulblad PROJECT'!C28,'Invulblad PROJECT'!C37)</f>
        <v>0</v>
      </c>
      <c r="AA3" t="e">
        <f>IF('Invulblad PROJECT'!C35="",'Invulblad PROJECT'!#REF!,'Invulblad PROJECT'!C35)</f>
        <v>#REF!</v>
      </c>
      <c r="AB3" t="e">
        <f>IF('Invulblad PROJECT'!#REF!="",'Invulblad PROJECT'!C27,'Invulblad PROJECT'!#REF!)</f>
        <v>#REF!</v>
      </c>
      <c r="AC3">
        <f>IF('Invulblad PROJECT'!C43="",'Invulblad PROJECT'!C9,'Invulblad PROJECT'!C43)</f>
        <v>0</v>
      </c>
      <c r="AD3" t="e">
        <f>IF('Invulblad PROJECT'!#REF!="",CONCATENATE('Invulblad PROJECT'!#REF!," ",'Invulblad PROJECT'!#REF!," ",'Invulblad PROJECT'!#REF!," ",'Invulblad PROJECT'!#REF!),CONCATENATE('Invulblad PROJECT'!#REF!," ",'Invulblad PROJECT'!#REF!," ",'Invulblad PROJECT'!#REF!," ",'Invulblad PROJECT'!#REF!))</f>
        <v>#REF!</v>
      </c>
      <c r="AE3">
        <f>IF('Invulblad PROJECT'!C54="",'Invulblad PROJECT'!C24,'Invulblad PROJECT'!C54)</f>
        <v>0</v>
      </c>
      <c r="AF3">
        <f>IF('Invulblad PROJECT'!C55="",'Invulblad PROJECT'!C25,'Invulblad PROJECT'!C55)</f>
        <v>0</v>
      </c>
      <c r="AG3">
        <f>IF('Invulblad PROJECT'!C56="",'Invulblad PROJECT'!C26,'Invulblad PROJECT'!C56)</f>
        <v>0</v>
      </c>
      <c r="AH3">
        <f>IF('Invulblad PROJECT'!C58="",'Invulblad PROJECT'!C28,'Invulblad PROJECT'!C58)</f>
        <v>0</v>
      </c>
      <c r="AI3" t="str">
        <f>IF('Invulblad PROJECT'!C51="","",'Invulblad PROJECT'!C51)</f>
        <v/>
      </c>
      <c r="AJ3" t="str">
        <f>OFFERTE!B16</f>
        <v>Nee</v>
      </c>
      <c r="AK3" t="str">
        <f>OFFERTE!B17</f>
        <v>Nee</v>
      </c>
      <c r="AL3" t="str">
        <f>OFFERTE!B18</f>
        <v>Nee</v>
      </c>
      <c r="AM3" t="str">
        <f>OFFERTE!B19</f>
        <v>Nee</v>
      </c>
      <c r="AN3" t="str">
        <f>CONCATENATE('Invulblad ONDERZOEKERS'!C8," ",'Invulblad ONDERZOEKERS'!C7," ",'Invulblad ONDERZOEKERS'!C6,'Invulblad ONDERZOEKERS'!C5)</f>
        <v xml:space="preserve">  </v>
      </c>
      <c r="AO3" t="str">
        <f>IF('Invulblad ONDERZOEKERS'!C5="","",'Invulblad ONDERZOEKERS'!C5&amp;", "&amp;'Invulblad ONDERZOEKERS'!C9&amp;" "&amp;'Invulblad ONDERZOEKERS'!C6)</f>
        <v/>
      </c>
      <c r="AP3" s="3">
        <f>'Invulblad ONDERZOEKERS'!C11</f>
        <v>0</v>
      </c>
      <c r="AQ3">
        <f>'Invulblad ONDERZOEKERS'!C14</f>
        <v>0</v>
      </c>
      <c r="AR3">
        <f>'Invulblad ONDERZOEKERS'!C16</f>
        <v>0</v>
      </c>
      <c r="AS3">
        <f>'Invulblad ONDERZOEKERS'!C17</f>
        <v>0</v>
      </c>
      <c r="AT3">
        <f>'Invulblad ONDERZOEKERS'!C18</f>
        <v>0</v>
      </c>
      <c r="AU3">
        <f>'Invulblad ONDERZOEKERS'!C19</f>
        <v>0</v>
      </c>
      <c r="AV3" t="str">
        <f>"gst"&amp;A3&amp;LOWER(LEFT('Invulblad ONDERZOEKERS'!C9,1)&amp;LEFT('Invulblad ONDERZOEKERS'!C5,1)&amp;MID('Invulblad ONDERZOEKERS'!C5,4,1)&amp;RIGHT('Invulblad ONDERZOEKERS'!C5,1))</f>
        <v>gst0</v>
      </c>
      <c r="AX3" t="str">
        <f>'Invulblad ONDERZOEKERS'!C24&amp;" "&amp;'Invulblad ONDERZOEKERS'!C23&amp;" "&amp;'Invulblad ONDERZOEKERS'!C22&amp;" "&amp;'Invulblad ONDERZOEKERS'!C21</f>
        <v xml:space="preserve">   </v>
      </c>
      <c r="AY3">
        <f>'Invulblad ONDERZOEKERS'!C26</f>
        <v>0</v>
      </c>
      <c r="AZ3">
        <f>'Invulblad ONDERZOEKERS'!C27</f>
        <v>0</v>
      </c>
      <c r="BA3" s="2">
        <f>'Invulblad ONDERZOEKERS'!C12</f>
        <v>0</v>
      </c>
      <c r="BB3" t="str">
        <f>IF('Invulblad ONDERZOEKERS'!D5="","",(CONCATENATE('Invulblad ONDERZOEKERS'!D8," ",'Invulblad ONDERZOEKERS'!D7," ",'Invulblad ONDERZOEKERS'!D6,'Invulblad ONDERZOEKERS'!D5)))</f>
        <v/>
      </c>
      <c r="BC3" t="str">
        <f>IF('Invulblad ONDERZOEKERS'!D5="","",'Invulblad ONDERZOEKERS'!D5&amp;", "&amp;'Invulblad ONDERZOEKERS'!D9&amp;" "&amp;'Invulblad ONDERZOEKERS'!D6)</f>
        <v/>
      </c>
      <c r="BD3" s="3" t="str">
        <f>IF('Invulblad ONDERZOEKERS'!D11="","",'Invulblad ONDERZOEKERS'!D11)</f>
        <v/>
      </c>
      <c r="BE3" t="str">
        <f>IF('Invulblad ONDERZOEKERS'!D14="","",'Invulblad ONDERZOEKERS'!D14)</f>
        <v/>
      </c>
      <c r="BF3" t="str">
        <f>IF('Invulblad ONDERZOEKERS'!D15="","",'Invulblad ONDERZOEKERS'!D15)</f>
        <v/>
      </c>
      <c r="BG3" t="str">
        <f>IF('Invulblad ONDERZOEKERS'!D17="","",'Invulblad ONDERZOEKERS'!D17)</f>
        <v/>
      </c>
      <c r="BH3" t="str">
        <f>IF('Invulblad ONDERZOEKERS'!D18="","",'Invulblad ONDERZOEKERS'!D18)</f>
        <v/>
      </c>
      <c r="BI3" t="str">
        <f>IF('Invulblad ONDERZOEKERS'!D19="","",'Invulblad ONDERZOEKERS'!D19)</f>
        <v/>
      </c>
      <c r="BJ3" t="str">
        <f>IF('Invulblad ONDERZOEKERS'!D5="","","gst"&amp;$A$3&amp;LOWER(LEFT('Invulblad ONDERZOEKERS'!D9,1)&amp;LEFT('Invulblad ONDERZOEKERS'!D5,1)&amp;MID('Invulblad ONDERZOEKERS'!D5,4,1)&amp;RIGHT('Invulblad ONDERZOEKERS'!D5,1)))</f>
        <v/>
      </c>
      <c r="BL3" t="str">
        <f>IF('Invulblad ONDERZOEKERS'!D21="","",'Invulblad ONDERZOEKERS'!D24&amp;" "&amp;'Invulblad ONDERZOEKERS'!D23&amp;" "&amp;'Invulblad ONDERZOEKERS'!D22&amp;" "&amp;'Invulblad ONDERZOEKERS'!D21)</f>
        <v/>
      </c>
      <c r="BM3" t="str">
        <f>IF('Invulblad ONDERZOEKERS'!D26="","",'Invulblad ONDERZOEKERS'!D26)</f>
        <v/>
      </c>
      <c r="BN3" t="str">
        <f>IF('Invulblad ONDERZOEKERS'!D27="","",'Invulblad ONDERZOEKERS'!D27)</f>
        <v/>
      </c>
      <c r="BO3" s="3" t="str">
        <f>IF('Invulblad ONDERZOEKERS'!D12="","",'Invulblad ONDERZOEKERS'!D12)</f>
        <v/>
      </c>
      <c r="BP3" t="str">
        <f>IF('Invulblad ONDERZOEKERS'!E5="","",(CONCATENATE('Invulblad ONDERZOEKERS'!E8," ",'Invulblad ONDERZOEKERS'!E7," ",'Invulblad ONDERZOEKERS'!E6,'Invulblad ONDERZOEKERS'!E5)))</f>
        <v/>
      </c>
      <c r="BQ3" t="str">
        <f>IF('Invulblad ONDERZOEKERS'!E5="","",'Invulblad ONDERZOEKERS'!E5&amp;", "&amp;'Invulblad ONDERZOEKERS'!E9&amp;" "&amp;'Invulblad ONDERZOEKERS'!E6)</f>
        <v/>
      </c>
      <c r="BR3" s="3" t="str">
        <f>IF('Invulblad ONDERZOEKERS'!E11="","",'Invulblad ONDERZOEKERS'!E11)</f>
        <v/>
      </c>
      <c r="BS3" t="str">
        <f>IF('Invulblad ONDERZOEKERS'!E14="","",'Invulblad ONDERZOEKERS'!E14)</f>
        <v/>
      </c>
      <c r="BT3" t="str">
        <f>IF('Invulblad ONDERZOEKERS'!E15="","",'Invulblad ONDERZOEKERS'!E15)</f>
        <v/>
      </c>
      <c r="BU3" t="str">
        <f>IF('Invulblad ONDERZOEKERS'!E17="","",'Invulblad ONDERZOEKERS'!E17)</f>
        <v/>
      </c>
      <c r="BV3" t="str">
        <f>IF('Invulblad ONDERZOEKERS'!E18="","",'Invulblad ONDERZOEKERS'!E18)</f>
        <v/>
      </c>
      <c r="BW3" t="str">
        <f>IF('Invulblad ONDERZOEKERS'!E19="","",'Invulblad ONDERZOEKERS'!E19)</f>
        <v/>
      </c>
      <c r="BX3" t="str">
        <f>IF('Invulblad ONDERZOEKERS'!E5="","","gst"&amp;$A$3&amp;LOWER(LEFT('Invulblad ONDERZOEKERS'!E9,1)&amp;LEFT('Invulblad ONDERZOEKERS'!E5,1)&amp;MID('Invulblad ONDERZOEKERS'!E5,4,1)&amp;RIGHT('Invulblad ONDERZOEKERS'!E5,1)))</f>
        <v/>
      </c>
      <c r="BZ3" t="str">
        <f>IF('Invulblad ONDERZOEKERS'!E21="","",'Invulblad ONDERZOEKERS'!E24&amp;" "&amp;'Invulblad ONDERZOEKERS'!E23&amp;" "&amp;'Invulblad ONDERZOEKERS'!E22&amp;" "&amp;'Invulblad ONDERZOEKERS'!E21)</f>
        <v/>
      </c>
      <c r="CA3" t="str">
        <f>IF('Invulblad ONDERZOEKERS'!E26="","",'Invulblad ONDERZOEKERS'!E26)</f>
        <v/>
      </c>
      <c r="CB3" t="str">
        <f>IF('Invulblad ONDERZOEKERS'!E27="","",'Invulblad ONDERZOEKERS'!E27)</f>
        <v/>
      </c>
      <c r="CC3" s="3" t="str">
        <f>+IF('Invulblad ONDERZOEKERS'!E12="","",'Invulblad ONDERZOEKERS'!E12)</f>
        <v/>
      </c>
      <c r="CD3" t="str">
        <f>IF('Invulblad ONDERZOEKERS'!F5="","",(CONCATENATE('Invulblad ONDERZOEKERS'!F8," ",'Invulblad ONDERZOEKERS'!F7," ",'Invulblad ONDERZOEKERS'!F6,'Invulblad ONDERZOEKERS'!F5)))</f>
        <v/>
      </c>
      <c r="CE3" t="str">
        <f>IF('Invulblad ONDERZOEKERS'!F5="","",'Invulblad ONDERZOEKERS'!F5&amp;", "&amp;'Invulblad ONDERZOEKERS'!F9&amp;" "&amp;'Invulblad ONDERZOEKERS'!F6)</f>
        <v/>
      </c>
      <c r="CF3" s="3" t="str">
        <f>IF('Invulblad ONDERZOEKERS'!F11="","",'Invulblad ONDERZOEKERS'!F11)</f>
        <v/>
      </c>
      <c r="CG3" t="str">
        <f>IF('Invulblad ONDERZOEKERS'!F14="","",'Invulblad ONDERZOEKERS'!F14)</f>
        <v/>
      </c>
      <c r="CH3" t="str">
        <f>IF('Invulblad ONDERZOEKERS'!F15="","",'Invulblad ONDERZOEKERS'!F15)</f>
        <v/>
      </c>
      <c r="CI3" t="str">
        <f>IF('Invulblad ONDERZOEKERS'!F17="","",'Invulblad ONDERZOEKERS'!F17)</f>
        <v/>
      </c>
      <c r="CJ3" t="str">
        <f>IF('Invulblad ONDERZOEKERS'!F18="","",'Invulblad ONDERZOEKERS'!F18)</f>
        <v/>
      </c>
      <c r="CK3" t="str">
        <f>IF('Invulblad ONDERZOEKERS'!F19="","",'Invulblad ONDERZOEKERS'!F19)</f>
        <v/>
      </c>
      <c r="CL3" t="str">
        <f>IF('Invulblad ONDERZOEKERS'!F5="","","gst"&amp;$A$3&amp;LOWER(LEFT('Invulblad ONDERZOEKERS'!F9,1)&amp;LEFT('Invulblad ONDERZOEKERS'!F5,1)&amp;MID('Invulblad ONDERZOEKERS'!F5,4,1)&amp;RIGHT('Invulblad ONDERZOEKERS'!F5,1)))</f>
        <v/>
      </c>
      <c r="CN3" t="str">
        <f>IF('Invulblad ONDERZOEKERS'!F21="","",'Invulblad ONDERZOEKERS'!F24&amp;" "&amp;'Invulblad ONDERZOEKERS'!F23&amp;" "&amp;'Invulblad ONDERZOEKERS'!F22&amp;" "&amp;'Invulblad ONDERZOEKERS'!F21)</f>
        <v/>
      </c>
      <c r="CO3" t="str">
        <f>IF('Invulblad ONDERZOEKERS'!F26="","",'Invulblad ONDERZOEKERS'!F26)</f>
        <v/>
      </c>
      <c r="CP3" t="str">
        <f>IF('Invulblad ONDERZOEKERS'!F27="","",'Invulblad ONDERZOEKERS'!F27)</f>
        <v/>
      </c>
      <c r="CQ3" s="3" t="str">
        <f>IF('Invulblad ONDERZOEKERS'!F12="","",'Invulblad ONDERZOEKERS'!F12)</f>
        <v/>
      </c>
      <c r="CR3" t="e">
        <f>IF(OFFERTE!#REF!="","",OFFERTE!#REF!)</f>
        <v>#REF!</v>
      </c>
      <c r="CS3" t="e">
        <f>IF(OFFERTE!#REF!="","",OFFERTE!#REF!)</f>
        <v>#REF!</v>
      </c>
      <c r="CT3" s="22" t="e">
        <f>IF(OFFERTE!#REF!="","",OFFERTE!#REF!)</f>
        <v>#REF!</v>
      </c>
      <c r="CU3" t="e">
        <f>IF(OFFERTE!#REF!="","",OFFERTE!#REF!)</f>
        <v>#REF!</v>
      </c>
      <c r="CV3" t="e">
        <f>IF(OFFERTE!#REF!="","",OFFERTE!#REF!)</f>
        <v>#REF!</v>
      </c>
      <c r="CW3" s="22" t="e">
        <f>IF(OFFERTE!#REF!="","",OFFERTE!#REF!)</f>
        <v>#REF!</v>
      </c>
      <c r="CX3" t="e">
        <f>IF(OFFERTE!#REF!="","",OFFERTE!#REF!)</f>
        <v>#REF!</v>
      </c>
      <c r="CY3" t="e">
        <f>IF(OFFERTE!#REF!="","",OFFERTE!#REF!)</f>
        <v>#REF!</v>
      </c>
      <c r="CZ3" s="22" t="e">
        <f>IF(OFFERTE!#REF!="","",OFFERTE!#REF!)</f>
        <v>#REF!</v>
      </c>
      <c r="DA3" t="e">
        <f>IF(OFFERTE!#REF!="","",OFFERTE!#REF!)</f>
        <v>#REF!</v>
      </c>
      <c r="DB3" t="e">
        <f>IF(OFFERTE!#REF!="","",OFFERTE!#REF!)</f>
        <v>#REF!</v>
      </c>
      <c r="DC3" s="22" t="e">
        <f>IF(OFFERTE!#REF!="","",OFFERTE!#REF!)</f>
        <v>#REF!</v>
      </c>
      <c r="DD3" t="e">
        <f>IF(OFFERTE!#REF!="","",OFFERTE!#REF!)</f>
        <v>#REF!</v>
      </c>
      <c r="DE3" t="e">
        <f>IF(OFFERTE!#REF!="","",OFFERTE!#REF!)</f>
        <v>#REF!</v>
      </c>
      <c r="DF3" s="22" t="e">
        <f>IF(OFFERTE!#REF!="","",OFFERTE!#REF!)</f>
        <v>#REF!</v>
      </c>
      <c r="DG3" t="e">
        <f>IF(OFFERTE!#REF!="","",OFFERTE!#REF!)</f>
        <v>#REF!</v>
      </c>
      <c r="DH3" t="e">
        <f>IF(OFFERTE!#REF!="","",OFFERTE!#REF!)</f>
        <v>#REF!</v>
      </c>
      <c r="DI3" s="22" t="e">
        <f>IF(OFFERTE!#REF!="","",OFFERTE!#REF!)</f>
        <v>#REF!</v>
      </c>
      <c r="DJ3" t="e">
        <f>IF(OFFERTE!#REF!="","",OFFERTE!#REF!)</f>
        <v>#REF!</v>
      </c>
      <c r="DK3" t="e">
        <f>IF(OFFERTE!#REF!="","",OFFERTE!#REF!)</f>
        <v>#REF!</v>
      </c>
      <c r="DL3" s="22" t="e">
        <f>IF(OFFERTE!#REF!="","",OFFERTE!#REF!)</f>
        <v>#REF!</v>
      </c>
      <c r="DM3" t="e">
        <f>IF(OFFERTE!#REF!="","",OFFERTE!#REF!)</f>
        <v>#REF!</v>
      </c>
      <c r="DN3" t="e">
        <f>IF(OFFERTE!#REF!="","",OFFERTE!#REF!)</f>
        <v>#REF!</v>
      </c>
      <c r="DO3" s="22" t="e">
        <f>IF(OFFERTE!#REF!="","",OFFERTE!#REF!)</f>
        <v>#REF!</v>
      </c>
      <c r="DP3" t="e">
        <f>IF(OFFERTE!#REF!="","",OFFERTE!#REF!)</f>
        <v>#REF!</v>
      </c>
      <c r="DQ3" t="e">
        <f>IF(OFFERTE!#REF!="","",OFFERTE!#REF!)</f>
        <v>#REF!</v>
      </c>
      <c r="DR3" s="22" t="e">
        <f>IF(OFFERTE!#REF!="","",OFFERTE!#REF!)</f>
        <v>#REF!</v>
      </c>
      <c r="DS3" t="e">
        <f>IF(OFFERTE!#REF!="","",OFFERTE!#REF!)</f>
        <v>#REF!</v>
      </c>
      <c r="DT3" t="e">
        <f>IF(OFFERTE!#REF!="","",OFFERTE!#REF!)</f>
        <v>#REF!</v>
      </c>
      <c r="DU3" s="22" t="e">
        <f>IF(OFFERTE!#REF!="","",OFFERTE!#REF!)</f>
        <v>#REF!</v>
      </c>
      <c r="DV3" t="e">
        <f>IF(OFFERTE!#REF!="","",OFFERTE!#REF!)</f>
        <v>#REF!</v>
      </c>
      <c r="DW3" t="e">
        <f>IF(OFFERTE!#REF!="","",OFFERTE!#REF!)</f>
        <v>#REF!</v>
      </c>
      <c r="DX3" s="22" t="e">
        <f>IF(OFFERTE!#REF!="","",OFFERTE!#REF!)</f>
        <v>#REF!</v>
      </c>
      <c r="DY3" t="str">
        <f>IF(OFFERTE!A24="","",OFFERTE!A24)</f>
        <v/>
      </c>
      <c r="DZ3" t="str">
        <f>IF(OFFERTE!B24="","",OFFERTE!B24)</f>
        <v/>
      </c>
      <c r="EA3" s="22" t="str">
        <f>IF(OFFERTE!D24="","",OFFERTE!D24)</f>
        <v/>
      </c>
      <c r="EB3" t="str">
        <f>IF(OFFERTE!A25="","",OFFERTE!A25)</f>
        <v/>
      </c>
      <c r="EC3" t="str">
        <f>IF(OFFERTE!B25="","",OFFERTE!B25)</f>
        <v/>
      </c>
      <c r="ED3" s="22" t="str">
        <f>IF(OFFERTE!D25="","",OFFERTE!D25)</f>
        <v/>
      </c>
      <c r="EE3" t="str">
        <f>IF(OFFERTE!A26="","",OFFERTE!A26)</f>
        <v/>
      </c>
      <c r="EF3" t="str">
        <f>IF(OFFERTE!B26="","",OFFERTE!B26)</f>
        <v/>
      </c>
      <c r="EG3" s="22" t="str">
        <f>IF(OFFERTE!D26="","",OFFERTE!D26)</f>
        <v/>
      </c>
      <c r="EH3" t="str">
        <f>IF(OFFERTE!A27="","",OFFERTE!A27)</f>
        <v/>
      </c>
      <c r="EI3" t="str">
        <f>IF(OFFERTE!B27="","",OFFERTE!B27)</f>
        <v/>
      </c>
      <c r="EJ3" s="22" t="str">
        <f>IF(OFFERTE!D27="","",OFFERTE!D27)</f>
        <v/>
      </c>
      <c r="EK3" t="str">
        <f>IF(OFFERTE!A28="","",OFFERTE!A28)</f>
        <v/>
      </c>
      <c r="EL3" t="str">
        <f>IF(OFFERTE!B28="","",OFFERTE!B28)</f>
        <v/>
      </c>
      <c r="EM3" s="22" t="str">
        <f>IF(OFFERTE!D28="","",OFFERTE!D28)</f>
        <v/>
      </c>
      <c r="EN3" t="e">
        <f>IF(OFFERTE!#REF!="","",OFFERTE!#REF!)</f>
        <v>#REF!</v>
      </c>
      <c r="EO3" t="e">
        <f>IF(OFFERTE!#REF!="","",OFFERTE!#REF!)</f>
        <v>#REF!</v>
      </c>
      <c r="EP3" s="22" t="e">
        <f>IF(OFFERTE!#REF!="","",OFFERTE!#REF!)</f>
        <v>#REF!</v>
      </c>
      <c r="EQ3" t="e">
        <f>IF(OFFERTE!#REF!="","",OFFERTE!#REF!)</f>
        <v>#REF!</v>
      </c>
      <c r="ER3" t="e">
        <f>IF(OFFERTE!#REF!="","",OFFERTE!#REF!)</f>
        <v>#REF!</v>
      </c>
      <c r="ES3" s="22" t="e">
        <f>IF(OFFERTE!#REF!="","",OFFERTE!#REF!)</f>
        <v>#REF!</v>
      </c>
      <c r="ET3" t="e">
        <f>IF(OFFERTE!#REF!="","",OFFERTE!#REF!)</f>
        <v>#REF!</v>
      </c>
      <c r="EU3" t="e">
        <f>IF(OFFERTE!#REF!="","",OFFERTE!#REF!)</f>
        <v>#REF!</v>
      </c>
      <c r="EV3" s="22" t="e">
        <f>IF(OFFERTE!#REF!="","",OFFERTE!#REF!)</f>
        <v>#REF!</v>
      </c>
      <c r="EW3" t="e">
        <f>IF(OFFERTE!#REF!="","",OFFERTE!#REF!)</f>
        <v>#REF!</v>
      </c>
      <c r="EX3" t="e">
        <f>IF(OFFERTE!#REF!="","",OFFERTE!#REF!)</f>
        <v>#REF!</v>
      </c>
      <c r="EY3" s="22" t="e">
        <f>IF(OFFERTE!#REF!="","",OFFERTE!#REF!)</f>
        <v>#REF!</v>
      </c>
      <c r="EZ3" t="e">
        <f>IF(OFFERTE!#REF!="","",OFFERTE!#REF!)</f>
        <v>#REF!</v>
      </c>
      <c r="FA3" t="e">
        <f>IF(OFFERTE!#REF!="","",OFFERTE!#REF!)</f>
        <v>#REF!</v>
      </c>
      <c r="FB3" s="22" t="e">
        <f>IF(OFFERTE!#REF!="","",OFFERTE!#REF!)</f>
        <v>#REF!</v>
      </c>
      <c r="FC3" t="e">
        <f>IF(OFFERTE!#REF!="","",OFFERTE!#REF!)</f>
        <v>#REF!</v>
      </c>
      <c r="FD3" t="e">
        <f>IF(OFFERTE!#REF!="","",OFFERTE!#REF!)</f>
        <v>#REF!</v>
      </c>
      <c r="FE3" s="22" t="e">
        <f>IF(OFFERTE!#REF!="","",OFFERTE!#REF!)</f>
        <v>#REF!</v>
      </c>
      <c r="FF3" t="e">
        <f>IF(OFFERTE!#REF!="","",OFFERTE!#REF!)</f>
        <v>#REF!</v>
      </c>
      <c r="FG3" t="e">
        <f>IF(OFFERTE!#REF!="","",OFFERTE!#REF!)</f>
        <v>#REF!</v>
      </c>
      <c r="FH3" s="22" t="e">
        <f>IF(OFFERTE!#REF!="","",OFFERTE!#REF!)</f>
        <v>#REF!</v>
      </c>
      <c r="FI3" t="str">
        <f>IF(OFFERTE!A29="","",OFFERTE!A29)</f>
        <v/>
      </c>
      <c r="FJ3" t="str">
        <f>IF(OFFERTE!B29="","",OFFERTE!B29)</f>
        <v/>
      </c>
      <c r="FK3" s="22" t="str">
        <f>IF(OFFERTE!D29="","",OFFERTE!D29)</f>
        <v/>
      </c>
      <c r="FL3" t="str">
        <f>IF(OFFERTE!A40="","",OFFERTE!A40)</f>
        <v/>
      </c>
      <c r="FM3" t="str">
        <f>IF(OFFERTE!B40="","",OFFERTE!B40)</f>
        <v/>
      </c>
      <c r="FN3" s="22" t="str">
        <f>IF(OFFERTE!D40="","",OFFERTE!D40)</f>
        <v/>
      </c>
      <c r="FO3" s="22" t="e">
        <f>OFFERTE!#REF!</f>
        <v>#REF!</v>
      </c>
      <c r="FP3" t="str">
        <f>IF(OFFERTE!B103="","",OFFERTE!B103)</f>
        <v/>
      </c>
      <c r="FQ3" t="e">
        <f>IF(OFFERTE!#REF!="","",OFFERTE!#REF!)</f>
        <v>#REF!</v>
      </c>
      <c r="FR3" s="22" t="str">
        <f>IF(OFFERTE!E103="","",OFFERTE!E103)</f>
        <v/>
      </c>
      <c r="FS3" s="22" t="str">
        <f>IF(OFFERTE!A103="","",OFFERTE!A103)</f>
        <v>Maatwerkbestand</v>
      </c>
      <c r="FT3" t="str">
        <f>IF(OFFERTE!B104="","",OFFERTE!B104)</f>
        <v/>
      </c>
      <c r="FU3" t="e">
        <f>IF(OFFERTE!#REF!="","",OFFERTE!#REF!)</f>
        <v>#REF!</v>
      </c>
      <c r="FV3" s="22" t="str">
        <f>IF(OFFERTE!E104="","",OFFERTE!E104)</f>
        <v/>
      </c>
      <c r="FW3" s="22" t="str">
        <f>IF(OFFERTE!A104="","",OFFERTE!A104)</f>
        <v>Versleutelen eigen bestand</v>
      </c>
      <c r="FX3" t="str">
        <f>IF(OFFERTE!B105="","",OFFERTE!B105)</f>
        <v/>
      </c>
      <c r="FY3" t="e">
        <f>IF(OFFERTE!#REF!="","",OFFERTE!#REF!)</f>
        <v>#REF!</v>
      </c>
      <c r="FZ3" s="22" t="str">
        <f>IF(OFFERTE!E105="","",OFFERTE!E105)</f>
        <v/>
      </c>
      <c r="GA3" s="22" t="str">
        <f>IF(OFFERTE!A105="","",OFFERTE!A105)</f>
        <v/>
      </c>
      <c r="GB3" t="str">
        <f>IF(OFFERTE!B106="","",OFFERTE!B106)</f>
        <v/>
      </c>
      <c r="GC3" t="e">
        <f>IF(OFFERTE!#REF!="","",OFFERTE!#REF!)</f>
        <v>#REF!</v>
      </c>
      <c r="GD3" s="22" t="str">
        <f>IF(OFFERTE!E106="","",OFFERTE!E106)</f>
        <v/>
      </c>
      <c r="GE3" s="22" t="str">
        <f>IF(OFFERTE!A106="","",OFFERTE!A106)</f>
        <v>Overige kosten</v>
      </c>
      <c r="GF3" t="str">
        <f>IF(OFFERTE!B107="","",OFFERTE!B107)</f>
        <v xml:space="preserve">aantal </v>
      </c>
      <c r="GG3" t="e">
        <f>IF(OFFERTE!#REF!="","",OFFERTE!#REF!)</f>
        <v>#REF!</v>
      </c>
      <c r="GH3" s="22" t="str">
        <f>IF(OFFERTE!D107="","",OFFERTE!D107)</f>
        <v>Kosten:</v>
      </c>
      <c r="GI3" s="22" t="str">
        <f>IF(OFFERTE!A107="","",OFFERTE!A107)</f>
        <v>Omschrijving</v>
      </c>
      <c r="GJ3" s="22">
        <f>OFFERTE!D110</f>
        <v>0</v>
      </c>
      <c r="GK3" s="22">
        <f>OFFERTE!D111</f>
        <v>1600</v>
      </c>
      <c r="GL3" t="e">
        <f>OFFERTE!#REF!</f>
        <v>#REF!</v>
      </c>
      <c r="GM3" t="e">
        <f>OFFERTE!#REF!</f>
        <v>#REF!</v>
      </c>
      <c r="GN3" t="e">
        <f>OFFERTE!#REF!</f>
        <v>#REF!</v>
      </c>
      <c r="GO3" t="e">
        <f>OFFERTE!#REF!</f>
        <v>#REF!</v>
      </c>
    </row>
    <row r="4" spans="1:197" x14ac:dyDescent="0.2">
      <c r="AN4" t="str">
        <f>IF('Invulblad ONDERZOEKERS'!D5="","",(CONCATENATE('Invulblad ONDERZOEKERS'!D8," ",'Invulblad ONDERZOEKERS'!D7," ",'Invulblad ONDERZOEKERS'!D6,'Invulblad ONDERZOEKERS'!D5)))</f>
        <v/>
      </c>
      <c r="AO4" t="str">
        <f>IF('Invulblad ONDERZOEKERS'!D5="","",'Invulblad ONDERZOEKERS'!D5&amp;", "&amp;'Invulblad ONDERZOEKERS'!D9&amp;" "&amp;'Invulblad ONDERZOEKERS'!D6)</f>
        <v/>
      </c>
      <c r="AP4" s="3" t="str">
        <f>IF('Invulblad ONDERZOEKERS'!D11="","",'Invulblad ONDERZOEKERS'!D11)</f>
        <v/>
      </c>
      <c r="AQ4" t="str">
        <f>IF('Invulblad ONDERZOEKERS'!D14="","",'Invulblad ONDERZOEKERS'!D14)</f>
        <v/>
      </c>
      <c r="AR4" t="str">
        <f>IF('Invulblad ONDERZOEKERS'!D16="","",'Invulblad ONDERZOEKERS'!D16)</f>
        <v/>
      </c>
      <c r="AS4" t="str">
        <f>IF('Invulblad ONDERZOEKERS'!D17="","",'Invulblad ONDERZOEKERS'!D17)</f>
        <v/>
      </c>
      <c r="AT4" t="str">
        <f>IF('Invulblad ONDERZOEKERS'!D18="","",'Invulblad ONDERZOEKERS'!D18)</f>
        <v/>
      </c>
      <c r="AU4" t="str">
        <f>IF('Invulblad ONDERZOEKERS'!D19="","",'Invulblad ONDERZOEKERS'!D19)</f>
        <v/>
      </c>
      <c r="AV4" t="str">
        <f>IF('Invulblad ONDERZOEKERS'!D5="","","gst"&amp;$A$3&amp;LOWER(LEFT('Invulblad ONDERZOEKERS'!D9,1)&amp;LEFT('Invulblad ONDERZOEKERS'!D5,1)&amp;MID('Invulblad ONDERZOEKERS'!D5,4,1)&amp;RIGHT('Invulblad ONDERZOEKERS'!D5,1)))</f>
        <v/>
      </c>
      <c r="AX4" t="str">
        <f>IF('Invulblad ONDERZOEKERS'!D21="","",'Invulblad ONDERZOEKERS'!D24&amp;" "&amp;'Invulblad ONDERZOEKERS'!D23&amp;" "&amp;'Invulblad ONDERZOEKERS'!D22&amp;" "&amp;'Invulblad ONDERZOEKERS'!D21)</f>
        <v/>
      </c>
      <c r="AY4" t="str">
        <f>IF('Invulblad ONDERZOEKERS'!D26="","",'Invulblad ONDERZOEKERS'!D26)</f>
        <v/>
      </c>
      <c r="AZ4" t="str">
        <f>IF('Invulblad ONDERZOEKERS'!D27="","",'Invulblad ONDERZOEKERS'!D27)</f>
        <v/>
      </c>
      <c r="BA4" s="3" t="str">
        <f>IF('Invulblad ONDERZOEKERS'!D12="","",'Invulblad ONDERZOEKERS'!D12)</f>
        <v/>
      </c>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row>
    <row r="5" spans="1:197" x14ac:dyDescent="0.2">
      <c r="AN5" t="str">
        <f>IF('Invulblad ONDERZOEKERS'!E5="","",(CONCATENATE('Invulblad ONDERZOEKERS'!E8," ",'Invulblad ONDERZOEKERS'!E7," ",'Invulblad ONDERZOEKERS'!E6,'Invulblad ONDERZOEKERS'!E5)))</f>
        <v/>
      </c>
      <c r="AO5" t="str">
        <f>IF('Invulblad ONDERZOEKERS'!E5="","",'Invulblad ONDERZOEKERS'!E5&amp;", "&amp;'Invulblad ONDERZOEKERS'!E9&amp;" "&amp;'Invulblad ONDERZOEKERS'!E6)</f>
        <v/>
      </c>
      <c r="AP5" s="3" t="str">
        <f>IF('Invulblad ONDERZOEKERS'!E11="","",'Invulblad ONDERZOEKERS'!E11)</f>
        <v/>
      </c>
      <c r="AQ5" t="str">
        <f>IF('Invulblad ONDERZOEKERS'!E14="","",'Invulblad ONDERZOEKERS'!E14)</f>
        <v/>
      </c>
      <c r="AR5" t="str">
        <f>IF('Invulblad ONDERZOEKERS'!E16="","",'Invulblad ONDERZOEKERS'!E16)</f>
        <v/>
      </c>
      <c r="AS5" t="str">
        <f>IF('Invulblad ONDERZOEKERS'!E17="","",'Invulblad ONDERZOEKERS'!E17)</f>
        <v/>
      </c>
      <c r="AT5" t="str">
        <f>IF('Invulblad ONDERZOEKERS'!E18="","",'Invulblad ONDERZOEKERS'!E18)</f>
        <v/>
      </c>
      <c r="AU5" t="str">
        <f>IF('Invulblad ONDERZOEKERS'!E19="","",'Invulblad ONDERZOEKERS'!E19)</f>
        <v/>
      </c>
      <c r="AV5" t="str">
        <f>IF('Invulblad ONDERZOEKERS'!E5="","","gst"&amp;$A$3&amp;LOWER(LEFT('Invulblad ONDERZOEKERS'!E9,1)&amp;LEFT('Invulblad ONDERZOEKERS'!E5,1)&amp;MID('Invulblad ONDERZOEKERS'!E5,4,1)&amp;RIGHT('Invulblad ONDERZOEKERS'!E5,1)))</f>
        <v/>
      </c>
      <c r="AX5" t="str">
        <f>IF('Invulblad ONDERZOEKERS'!E21="","",'Invulblad ONDERZOEKERS'!E24&amp;" "&amp;'Invulblad ONDERZOEKERS'!E23&amp;" "&amp;'Invulblad ONDERZOEKERS'!E22&amp;" "&amp;'Invulblad ONDERZOEKERS'!E21)</f>
        <v/>
      </c>
      <c r="AY5" t="str">
        <f>IF('Invulblad ONDERZOEKERS'!E26="","",'Invulblad ONDERZOEKERS'!E26)</f>
        <v/>
      </c>
      <c r="AZ5" t="str">
        <f>IF('Invulblad ONDERZOEKERS'!E27="","",'Invulblad ONDERZOEKERS'!E27)</f>
        <v/>
      </c>
      <c r="BA5" s="3" t="str">
        <f>+IF('Invulblad ONDERZOEKERS'!E12="","",'Invulblad ONDERZOEKERS'!E12)</f>
        <v/>
      </c>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FT5" t="str">
        <f>IF(OFFERTE!B106="","",OFFERTE!B106)</f>
        <v/>
      </c>
      <c r="FU5" t="e">
        <f>IF(OFFERTE!#REF!="","",OFFERTE!#REF!)</f>
        <v>#REF!</v>
      </c>
      <c r="FV5" t="str">
        <f>IF(OFFERTE!E106="","",OFFERTE!E106)</f>
        <v/>
      </c>
    </row>
    <row r="6" spans="1:197" x14ac:dyDescent="0.2">
      <c r="AN6" t="str">
        <f>IF('Invulblad ONDERZOEKERS'!F5="","",(CONCATENATE('Invulblad ONDERZOEKERS'!F8," ",'Invulblad ONDERZOEKERS'!F7," ",'Invulblad ONDERZOEKERS'!F6,'Invulblad ONDERZOEKERS'!F5)))</f>
        <v/>
      </c>
      <c r="AO6" t="str">
        <f>IF('Invulblad ONDERZOEKERS'!F5="","",'Invulblad ONDERZOEKERS'!F5&amp;", "&amp;'Invulblad ONDERZOEKERS'!F9&amp;" "&amp;'Invulblad ONDERZOEKERS'!F6)</f>
        <v/>
      </c>
      <c r="AP6" s="3" t="str">
        <f>IF('Invulblad ONDERZOEKERS'!F11="","",'Invulblad ONDERZOEKERS'!F11)</f>
        <v/>
      </c>
      <c r="AQ6" t="str">
        <f>IF('Invulblad ONDERZOEKERS'!F14="","",'Invulblad ONDERZOEKERS'!F14)</f>
        <v/>
      </c>
      <c r="AR6" t="str">
        <f>IF('Invulblad ONDERZOEKERS'!F16="","",'Invulblad ONDERZOEKERS'!F16)</f>
        <v/>
      </c>
      <c r="AS6" t="str">
        <f>IF('Invulblad ONDERZOEKERS'!F17="","",'Invulblad ONDERZOEKERS'!F17)</f>
        <v/>
      </c>
      <c r="AT6" t="str">
        <f>IF('Invulblad ONDERZOEKERS'!F18="","",'Invulblad ONDERZOEKERS'!F18)</f>
        <v/>
      </c>
      <c r="AU6" t="str">
        <f>IF('Invulblad ONDERZOEKERS'!F19="","",'Invulblad ONDERZOEKERS'!F19)</f>
        <v/>
      </c>
      <c r="AV6" t="str">
        <f>IF('Invulblad ONDERZOEKERS'!F5="","","gst"&amp;$A$3&amp;LOWER(LEFT('Invulblad ONDERZOEKERS'!F9,1)&amp;LEFT('Invulblad ONDERZOEKERS'!F5,1)&amp;MID('Invulblad ONDERZOEKERS'!F5,4,1)&amp;RIGHT('Invulblad ONDERZOEKERS'!F5,1)))</f>
        <v/>
      </c>
      <c r="AX6" t="str">
        <f>IF('Invulblad ONDERZOEKERS'!F21="","",'Invulblad ONDERZOEKERS'!F24&amp;" "&amp;'Invulblad ONDERZOEKERS'!F23&amp;" "&amp;'Invulblad ONDERZOEKERS'!F22&amp;" "&amp;'Invulblad ONDERZOEKERS'!F21)</f>
        <v/>
      </c>
      <c r="AY6" t="str">
        <f>IF('Invulblad ONDERZOEKERS'!F26="","",'Invulblad ONDERZOEKERS'!F26)</f>
        <v/>
      </c>
      <c r="AZ6" t="str">
        <f>IF('Invulblad ONDERZOEKERS'!F27="","",'Invulblad ONDERZOEKERS'!F27)</f>
        <v/>
      </c>
      <c r="BA6" s="3" t="str">
        <f>IF('Invulblad ONDERZOEKERS'!F12="","",'Invulblad ONDERZOEKERS'!F12)</f>
        <v/>
      </c>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FT6" t="str">
        <f>IF(OFFERTE!B107="","",OFFERTE!B107)</f>
        <v xml:space="preserve">aantal </v>
      </c>
      <c r="FU6" t="e">
        <f>IF(OFFERTE!#REF!="","",OFFERTE!#REF!)</f>
        <v>#REF!</v>
      </c>
      <c r="FV6" t="str">
        <f>IF(OFFERTE!D107="","",OFFERTE!D107)</f>
        <v>Kosten:</v>
      </c>
    </row>
    <row r="7" spans="1:197" x14ac:dyDescent="0.2">
      <c r="FT7" t="e">
        <f>IF(OFFERTE!#REF!="","",OFFERTE!#REF!)</f>
        <v>#REF!</v>
      </c>
      <c r="FU7" t="e">
        <f>IF(OFFERTE!#REF!="","",OFFERTE!#REF!)</f>
        <v>#REF!</v>
      </c>
      <c r="FV7" t="str">
        <f>IF(OFFERTE!E108="","",OFFERTE!E108)</f>
        <v/>
      </c>
    </row>
    <row r="8" spans="1:197" x14ac:dyDescent="0.2">
      <c r="FT8" t="e">
        <f>IF(OFFERTE!#REF!="","",OFFERTE!#REF!)</f>
        <v>#REF!</v>
      </c>
      <c r="FU8" t="e">
        <f>IF(OFFERTE!#REF!="","",OFFERTE!#REF!)</f>
        <v>#REF!</v>
      </c>
      <c r="FV8" t="e">
        <f>IF(OFFERTE!#REF!="","",OFFERTE!#REF!)</f>
        <v>#REF!</v>
      </c>
    </row>
    <row r="9" spans="1:197" x14ac:dyDescent="0.2">
      <c r="FL9" t="str">
        <f>IF(OFFERTE!B104="","",OFFERTE!B104)</f>
        <v/>
      </c>
      <c r="FM9" t="e">
        <f>IF(OFFERTE!#REF!="","",OFFERTE!#REF!)</f>
        <v>#REF!</v>
      </c>
      <c r="FN9" t="str">
        <f>IF(OFFERTE!E104="","",OFFERTE!E104)</f>
        <v/>
      </c>
    </row>
    <row r="10" spans="1:197" x14ac:dyDescent="0.2">
      <c r="CW10" s="22"/>
    </row>
    <row r="11" spans="1:197" x14ac:dyDescent="0.2">
      <c r="CW11" s="22"/>
    </row>
    <row r="21" spans="1:2" x14ac:dyDescent="0.2">
      <c r="A21" t="s">
        <v>85</v>
      </c>
      <c r="B21" t="s">
        <v>86</v>
      </c>
    </row>
    <row r="22" spans="1:2" x14ac:dyDescent="0.2">
      <c r="A22" t="s">
        <v>307</v>
      </c>
      <c r="B22" t="s">
        <v>308</v>
      </c>
    </row>
    <row r="23" spans="1:2" x14ac:dyDescent="0.2">
      <c r="A23" t="s">
        <v>309</v>
      </c>
      <c r="B23" t="s">
        <v>310</v>
      </c>
    </row>
    <row r="24" spans="1:2" x14ac:dyDescent="0.2">
      <c r="A24" t="s">
        <v>311</v>
      </c>
      <c r="B24" t="s">
        <v>312</v>
      </c>
    </row>
    <row r="25" spans="1:2" x14ac:dyDescent="0.2">
      <c r="A25" t="s">
        <v>88</v>
      </c>
      <c r="B25" t="s">
        <v>89</v>
      </c>
    </row>
    <row r="26" spans="1:2" x14ac:dyDescent="0.2">
      <c r="A26" t="s">
        <v>90</v>
      </c>
      <c r="B26" t="s">
        <v>91</v>
      </c>
    </row>
    <row r="27" spans="1:2" x14ac:dyDescent="0.2">
      <c r="A27" t="s">
        <v>92</v>
      </c>
      <c r="B27" t="s">
        <v>93</v>
      </c>
    </row>
    <row r="28" spans="1:2" x14ac:dyDescent="0.2">
      <c r="A28" t="s">
        <v>94</v>
      </c>
      <c r="B28" t="s">
        <v>95</v>
      </c>
    </row>
    <row r="29" spans="1:2" x14ac:dyDescent="0.2">
      <c r="A29" t="s">
        <v>329</v>
      </c>
      <c r="B29" t="s">
        <v>330</v>
      </c>
    </row>
  </sheetData>
  <mergeCells count="38">
    <mergeCell ref="L2:W2"/>
    <mergeCell ref="X2:AB2"/>
    <mergeCell ref="AD2:AI2"/>
    <mergeCell ref="AJ2:AM2"/>
    <mergeCell ref="BL2:BN2"/>
    <mergeCell ref="DP2:DR2"/>
    <mergeCell ref="DS2:DU2"/>
    <mergeCell ref="DV2:DX2"/>
    <mergeCell ref="DY2:EA2"/>
    <mergeCell ref="AX2:AZ2"/>
    <mergeCell ref="CX2:CZ2"/>
    <mergeCell ref="DA2:DC2"/>
    <mergeCell ref="DD2:DF2"/>
    <mergeCell ref="BZ2:CB2"/>
    <mergeCell ref="CN2:CQ2"/>
    <mergeCell ref="CR2:CT2"/>
    <mergeCell ref="DG2:DI2"/>
    <mergeCell ref="DJ2:DL2"/>
    <mergeCell ref="CU2:CW2"/>
    <mergeCell ref="DM2:DO2"/>
    <mergeCell ref="EN2:EP2"/>
    <mergeCell ref="EQ2:ES2"/>
    <mergeCell ref="ET2:EV2"/>
    <mergeCell ref="EW2:EY2"/>
    <mergeCell ref="EB2:ED2"/>
    <mergeCell ref="EE2:EG2"/>
    <mergeCell ref="EH2:EJ2"/>
    <mergeCell ref="EK2:EM2"/>
    <mergeCell ref="EZ2:FB2"/>
    <mergeCell ref="FC2:FE2"/>
    <mergeCell ref="GB2:GD2"/>
    <mergeCell ref="GF2:GH2"/>
    <mergeCell ref="FF2:FH2"/>
    <mergeCell ref="FI2:FK2"/>
    <mergeCell ref="FL2:FN2"/>
    <mergeCell ref="FP2:FR2"/>
    <mergeCell ref="FX2:FZ2"/>
    <mergeCell ref="FT2:FV2"/>
  </mergeCells>
  <phoneticPr fontId="7"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GridLines="0" workbookViewId="0">
      <selection activeCell="C24" sqref="C24:F24"/>
    </sheetView>
  </sheetViews>
  <sheetFormatPr defaultRowHeight="12.75" x14ac:dyDescent="0.2"/>
  <cols>
    <col min="1" max="1" width="16.7109375" style="97" customWidth="1"/>
    <col min="2" max="2" width="36.5703125" style="97" bestFit="1" customWidth="1"/>
    <col min="3" max="3" width="27.42578125" style="97" customWidth="1"/>
    <col min="4" max="4" width="27.28515625" style="97" customWidth="1"/>
    <col min="5" max="5" width="27.7109375" style="97" customWidth="1"/>
    <col min="6" max="6" width="27.140625" style="97" customWidth="1"/>
    <col min="7" max="7" width="15.140625" style="97" customWidth="1"/>
    <col min="8" max="8" width="8.85546875" style="97" customWidth="1"/>
    <col min="9" max="16384" width="9.140625" style="97"/>
  </cols>
  <sheetData>
    <row r="1" spans="1:6" x14ac:dyDescent="0.2">
      <c r="A1" s="96" t="s">
        <v>16</v>
      </c>
      <c r="C1" s="98"/>
    </row>
    <row r="2" spans="1:6" x14ac:dyDescent="0.2">
      <c r="A2" s="96"/>
      <c r="B2" s="98"/>
    </row>
    <row r="3" spans="1:6" x14ac:dyDescent="0.2">
      <c r="A3" s="99" t="s">
        <v>5</v>
      </c>
      <c r="B3" s="100" t="s">
        <v>4</v>
      </c>
      <c r="C3" s="101" t="s">
        <v>13</v>
      </c>
      <c r="D3" s="101" t="s">
        <v>13</v>
      </c>
      <c r="E3" s="101" t="s">
        <v>13</v>
      </c>
      <c r="F3" s="101" t="s">
        <v>13</v>
      </c>
    </row>
    <row r="4" spans="1:6" ht="19.5" customHeight="1" x14ac:dyDescent="0.2">
      <c r="A4" s="102"/>
      <c r="B4" s="103"/>
      <c r="C4" s="104" t="s">
        <v>20</v>
      </c>
      <c r="D4" s="104" t="s">
        <v>21</v>
      </c>
      <c r="E4" s="104" t="s">
        <v>22</v>
      </c>
      <c r="F4" s="104" t="s">
        <v>96</v>
      </c>
    </row>
    <row r="5" spans="1:6" ht="24" x14ac:dyDescent="0.2">
      <c r="A5" s="103" t="s">
        <v>373</v>
      </c>
      <c r="B5" s="105" t="s">
        <v>321</v>
      </c>
      <c r="C5" s="148"/>
      <c r="D5" s="148"/>
      <c r="E5" s="148"/>
      <c r="F5" s="148"/>
    </row>
    <row r="6" spans="1:6" x14ac:dyDescent="0.2">
      <c r="A6" s="103"/>
      <c r="B6" s="105" t="s">
        <v>406</v>
      </c>
      <c r="C6" s="150"/>
      <c r="D6" s="150"/>
      <c r="E6" s="150"/>
      <c r="F6" s="150"/>
    </row>
    <row r="7" spans="1:6" x14ac:dyDescent="0.2">
      <c r="A7" s="103"/>
      <c r="B7" s="105" t="s">
        <v>298</v>
      </c>
      <c r="C7" s="148"/>
      <c r="D7" s="148"/>
      <c r="E7" s="148"/>
      <c r="F7" s="148"/>
    </row>
    <row r="8" spans="1:6" x14ac:dyDescent="0.2">
      <c r="A8" s="103"/>
      <c r="B8" s="105" t="s">
        <v>374</v>
      </c>
      <c r="C8" s="150"/>
      <c r="D8" s="150"/>
      <c r="E8" s="150"/>
      <c r="F8" s="150"/>
    </row>
    <row r="9" spans="1:6" x14ac:dyDescent="0.2">
      <c r="A9" s="103"/>
      <c r="B9" s="105" t="s">
        <v>65</v>
      </c>
      <c r="C9" s="148"/>
      <c r="D9" s="148"/>
      <c r="E9" s="148"/>
      <c r="F9" s="148"/>
    </row>
    <row r="10" spans="1:6" x14ac:dyDescent="0.2">
      <c r="A10" s="103"/>
      <c r="B10" s="105" t="s">
        <v>305</v>
      </c>
      <c r="C10" s="148"/>
      <c r="D10" s="148"/>
      <c r="E10" s="148"/>
      <c r="F10" s="148"/>
    </row>
    <row r="11" spans="1:6" x14ac:dyDescent="0.2">
      <c r="A11" s="103"/>
      <c r="B11" s="105" t="s">
        <v>304</v>
      </c>
      <c r="C11" s="148"/>
      <c r="D11" s="148"/>
      <c r="E11" s="148"/>
      <c r="F11" s="148"/>
    </row>
    <row r="12" spans="1:6" ht="24" hidden="1" x14ac:dyDescent="0.2">
      <c r="A12" s="103"/>
      <c r="B12" s="105" t="s">
        <v>83</v>
      </c>
      <c r="C12" s="148"/>
      <c r="D12" s="148"/>
      <c r="E12" s="148"/>
      <c r="F12" s="148"/>
    </row>
    <row r="13" spans="1:6" x14ac:dyDescent="0.2">
      <c r="A13" s="103"/>
      <c r="B13" s="105" t="s">
        <v>306</v>
      </c>
      <c r="C13" s="148"/>
      <c r="D13" s="148"/>
      <c r="E13" s="148"/>
      <c r="F13" s="148"/>
    </row>
    <row r="14" spans="1:6" x14ac:dyDescent="0.2">
      <c r="A14" s="107"/>
      <c r="B14" s="105" t="s">
        <v>322</v>
      </c>
      <c r="C14" s="148"/>
      <c r="D14" s="148"/>
      <c r="E14" s="148"/>
      <c r="F14" s="148"/>
    </row>
    <row r="15" spans="1:6" x14ac:dyDescent="0.2">
      <c r="A15" s="107"/>
      <c r="B15" s="105" t="s">
        <v>324</v>
      </c>
      <c r="C15" s="148"/>
      <c r="D15" s="148"/>
      <c r="E15" s="148"/>
      <c r="F15" s="148"/>
    </row>
    <row r="16" spans="1:6" x14ac:dyDescent="0.2">
      <c r="A16" s="107"/>
      <c r="B16" s="105" t="s">
        <v>372</v>
      </c>
      <c r="C16" s="148"/>
      <c r="D16" s="148"/>
      <c r="E16" s="148"/>
      <c r="F16" s="148"/>
    </row>
    <row r="17" spans="1:10" x14ac:dyDescent="0.2">
      <c r="A17" s="107"/>
      <c r="B17" s="105" t="s">
        <v>323</v>
      </c>
      <c r="C17" s="148"/>
      <c r="D17" s="148"/>
      <c r="E17" s="148"/>
      <c r="F17" s="148"/>
    </row>
    <row r="18" spans="1:10" ht="24" x14ac:dyDescent="0.2">
      <c r="A18" s="107"/>
      <c r="B18" s="105" t="s">
        <v>399</v>
      </c>
      <c r="C18" s="148"/>
      <c r="D18" s="148"/>
      <c r="E18" s="148"/>
      <c r="F18" s="148"/>
      <c r="G18" s="147" t="str">
        <f>IF(C19="Actief/Meekijker","",IF(C18="Ja/Nee","VUL JA OF NEE IN",""))</f>
        <v/>
      </c>
      <c r="H18" s="146" t="str">
        <f t="shared" ref="H18:J18" si="0">IF(D19="Actief/Meekijker","",IF(D18="Ja/Nee","VUL JA OF NEE IN",""))</f>
        <v/>
      </c>
      <c r="I18" s="146" t="str">
        <f t="shared" si="0"/>
        <v/>
      </c>
      <c r="J18" s="146" t="str">
        <f t="shared" si="0"/>
        <v/>
      </c>
    </row>
    <row r="19" spans="1:10" ht="24" x14ac:dyDescent="0.2">
      <c r="A19" s="107" t="s">
        <v>375</v>
      </c>
      <c r="B19" s="109" t="s">
        <v>299</v>
      </c>
      <c r="C19" s="148"/>
      <c r="D19" s="148"/>
      <c r="E19" s="148"/>
      <c r="F19" s="148"/>
    </row>
    <row r="20" spans="1:10" ht="50.25" x14ac:dyDescent="0.2">
      <c r="A20" s="107" t="s">
        <v>376</v>
      </c>
      <c r="B20" s="109" t="s">
        <v>299</v>
      </c>
      <c r="C20" s="148"/>
      <c r="D20" s="148"/>
      <c r="E20" s="148"/>
      <c r="F20" s="148"/>
    </row>
    <row r="21" spans="1:10" ht="36" x14ac:dyDescent="0.2">
      <c r="A21" s="103" t="s">
        <v>23</v>
      </c>
      <c r="B21" s="109" t="s">
        <v>69</v>
      </c>
      <c r="C21" s="148"/>
      <c r="D21" s="148"/>
      <c r="E21" s="148"/>
      <c r="F21" s="148"/>
    </row>
    <row r="22" spans="1:10" x14ac:dyDescent="0.2">
      <c r="A22" s="103"/>
      <c r="B22" s="105" t="s">
        <v>406</v>
      </c>
      <c r="C22" s="150"/>
      <c r="D22" s="150"/>
      <c r="E22" s="150"/>
      <c r="F22" s="150"/>
    </row>
    <row r="23" spans="1:10" x14ac:dyDescent="0.2">
      <c r="A23" s="103"/>
      <c r="B23" s="105" t="s">
        <v>298</v>
      </c>
      <c r="C23" s="148"/>
      <c r="D23" s="148"/>
      <c r="E23" s="148"/>
      <c r="F23" s="148"/>
    </row>
    <row r="24" spans="1:10" x14ac:dyDescent="0.2">
      <c r="A24" s="103"/>
      <c r="B24" s="105" t="s">
        <v>374</v>
      </c>
      <c r="C24" s="150"/>
      <c r="D24" s="150"/>
      <c r="E24" s="150"/>
      <c r="F24" s="150"/>
    </row>
    <row r="25" spans="1:10" x14ac:dyDescent="0.2">
      <c r="A25" s="103"/>
      <c r="B25" s="105" t="s">
        <v>305</v>
      </c>
      <c r="C25" s="148"/>
      <c r="D25" s="148"/>
      <c r="E25" s="148"/>
      <c r="F25" s="148"/>
    </row>
    <row r="26" spans="1:10" x14ac:dyDescent="0.2">
      <c r="A26" s="107"/>
      <c r="B26" s="105" t="s">
        <v>319</v>
      </c>
      <c r="C26" s="148"/>
      <c r="D26" s="148"/>
      <c r="E26" s="148"/>
      <c r="F26" s="148"/>
    </row>
    <row r="27" spans="1:10" x14ac:dyDescent="0.2">
      <c r="A27" s="107"/>
      <c r="B27" s="105" t="s">
        <v>320</v>
      </c>
      <c r="C27" s="148"/>
      <c r="D27" s="148"/>
      <c r="E27" s="148"/>
      <c r="F27" s="148"/>
    </row>
    <row r="28" spans="1:10" ht="12.75" customHeight="1" x14ac:dyDescent="0.2">
      <c r="A28" s="168" t="s">
        <v>377</v>
      </c>
      <c r="B28" s="168"/>
      <c r="C28" s="168"/>
      <c r="D28" s="134"/>
      <c r="E28" s="134"/>
      <c r="F28" s="134"/>
    </row>
    <row r="29" spans="1:10" ht="28.5" customHeight="1" x14ac:dyDescent="0.2">
      <c r="A29" s="169" t="s">
        <v>378</v>
      </c>
      <c r="B29" s="169"/>
      <c r="C29" s="169"/>
      <c r="D29" s="134"/>
      <c r="E29" s="134"/>
      <c r="F29" s="134"/>
    </row>
    <row r="30" spans="1:10" x14ac:dyDescent="0.2">
      <c r="A30" s="170" t="s">
        <v>379</v>
      </c>
      <c r="B30" s="170"/>
      <c r="C30" s="170"/>
      <c r="D30" s="134"/>
      <c r="E30" s="134"/>
      <c r="F30" s="134"/>
    </row>
    <row r="31" spans="1:10" x14ac:dyDescent="0.2">
      <c r="A31" s="170" t="s">
        <v>380</v>
      </c>
      <c r="B31" s="170"/>
      <c r="C31" s="170"/>
    </row>
    <row r="32" spans="1:10" x14ac:dyDescent="0.2">
      <c r="A32" s="97" t="s">
        <v>384</v>
      </c>
    </row>
    <row r="33" spans="1:3" x14ac:dyDescent="0.2">
      <c r="A33" s="170" t="s">
        <v>381</v>
      </c>
      <c r="B33" s="170"/>
      <c r="C33" s="170"/>
    </row>
    <row r="34" spans="1:3" ht="29.25" customHeight="1" x14ac:dyDescent="0.2">
      <c r="A34" s="172" t="s">
        <v>401</v>
      </c>
      <c r="B34" s="172"/>
      <c r="C34" s="172"/>
    </row>
    <row r="35" spans="1:3" ht="42" customHeight="1" x14ac:dyDescent="0.2">
      <c r="A35" s="172" t="s">
        <v>402</v>
      </c>
      <c r="B35" s="172"/>
      <c r="C35" s="172"/>
    </row>
    <row r="36" spans="1:3" x14ac:dyDescent="0.2">
      <c r="A36" s="170" t="s">
        <v>387</v>
      </c>
      <c r="B36" s="170"/>
      <c r="C36" s="170"/>
    </row>
    <row r="37" spans="1:3" ht="49.5" customHeight="1" x14ac:dyDescent="0.2">
      <c r="A37" s="171" t="s">
        <v>403</v>
      </c>
      <c r="B37" s="171"/>
      <c r="C37" s="171"/>
    </row>
    <row r="38" spans="1:3" ht="231" customHeight="1" x14ac:dyDescent="0.2">
      <c r="A38" s="170"/>
      <c r="B38" s="170"/>
      <c r="C38" s="170"/>
    </row>
    <row r="40" spans="1:3" x14ac:dyDescent="0.2">
      <c r="A40" s="133"/>
      <c r="B40" s="130"/>
      <c r="C40" s="130"/>
    </row>
  </sheetData>
  <mergeCells count="10">
    <mergeCell ref="A28:C28"/>
    <mergeCell ref="A29:C29"/>
    <mergeCell ref="A38:C38"/>
    <mergeCell ref="A30:C30"/>
    <mergeCell ref="A31:C31"/>
    <mergeCell ref="A37:C37"/>
    <mergeCell ref="A36:C36"/>
    <mergeCell ref="A34:C34"/>
    <mergeCell ref="A35:C35"/>
    <mergeCell ref="A33:C33"/>
  </mergeCells>
  <phoneticPr fontId="7" type="noConversion"/>
  <conditionalFormatting sqref="C5">
    <cfRule type="containsBlanks" dxfId="20" priority="19">
      <formula>LEN(TRIM(C5))=0</formula>
    </cfRule>
  </conditionalFormatting>
  <conditionalFormatting sqref="D5:F5">
    <cfRule type="containsBlanks" dxfId="19" priority="18">
      <formula>LEN(TRIM(D5))=0</formula>
    </cfRule>
  </conditionalFormatting>
  <conditionalFormatting sqref="C7:F7 C25:F27 C23:F23 C9:F21">
    <cfRule type="containsBlanks" dxfId="18" priority="17">
      <formula>LEN(TRIM(C7))=0</formula>
    </cfRule>
  </conditionalFormatting>
  <conditionalFormatting sqref="C6:F6">
    <cfRule type="containsBlanks" dxfId="17" priority="7">
      <formula>LEN(TRIM(C6))=0</formula>
    </cfRule>
    <cfRule type="containsBlanks" dxfId="16" priority="8">
      <formula>LEN(TRIM(C6))=0</formula>
    </cfRule>
  </conditionalFormatting>
  <conditionalFormatting sqref="C8:F8">
    <cfRule type="containsBlanks" dxfId="15" priority="5">
      <formula>LEN(TRIM(C8))=0</formula>
    </cfRule>
    <cfRule type="containsBlanks" dxfId="14" priority="6">
      <formula>LEN(TRIM(C8))=0</formula>
    </cfRule>
  </conditionalFormatting>
  <conditionalFormatting sqref="C22:F22">
    <cfRule type="containsBlanks" dxfId="13" priority="3">
      <formula>LEN(TRIM(C22))=0</formula>
    </cfRule>
    <cfRule type="containsBlanks" dxfId="12" priority="4">
      <formula>LEN(TRIM(C22))=0</formula>
    </cfRule>
  </conditionalFormatting>
  <conditionalFormatting sqref="C24:F24">
    <cfRule type="containsBlanks" dxfId="11" priority="1">
      <formula>LEN(TRIM(C24))=0</formula>
    </cfRule>
    <cfRule type="containsBlanks" dxfId="10" priority="2">
      <formula>LEN(TRIM(C24))=0</formula>
    </cfRule>
  </conditionalFormatting>
  <dataValidations count="5">
    <dataValidation type="list" allowBlank="1" showInputMessage="1" showErrorMessage="1" sqref="C25:F25 C10:F10">
      <formula1>"Man,Vrouw"</formula1>
    </dataValidation>
    <dataValidation type="list" allowBlank="1" showInputMessage="1" showErrorMessage="1" sqref="C13:F13">
      <formula1>"Nederlands,Engels"</formula1>
    </dataValidation>
    <dataValidation type="list" allowBlank="1" showInputMessage="1" showErrorMessage="1" sqref="C18:F18">
      <formula1>"ja,nee"</formula1>
    </dataValidation>
    <dataValidation type="list" allowBlank="1" showInputMessage="1" showErrorMessage="1" sqref="C19:F19">
      <formula1>"Actief,Meekijker"</formula1>
    </dataValidation>
    <dataValidation type="list" allowBlank="1" showInputMessage="1" showErrorMessage="1" sqref="C20:F20">
      <formula1>"Medewerker,Detachering,Stagiair"</formula1>
    </dataValidation>
  </dataValidations>
  <pageMargins left="0.75" right="0.75" top="1" bottom="1" header="0.5" footer="0.5"/>
  <pageSetup paperSize="9"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45"/>
  <sheetViews>
    <sheetView showGridLines="0" topLeftCell="A55" workbookViewId="0">
      <selection activeCell="A36" sqref="A36"/>
    </sheetView>
  </sheetViews>
  <sheetFormatPr defaultRowHeight="12.75" x14ac:dyDescent="0.2"/>
  <cols>
    <col min="1" max="1" width="35.7109375" style="31" customWidth="1"/>
    <col min="2" max="2" width="19.85546875" style="31" bestFit="1" customWidth="1"/>
    <col min="3" max="3" width="24.5703125" style="31" customWidth="1"/>
    <col min="4" max="4" width="17.42578125" style="31" customWidth="1"/>
    <col min="5" max="5" width="9.42578125" style="31" customWidth="1"/>
    <col min="6" max="16384" width="9.140625" style="31"/>
  </cols>
  <sheetData>
    <row r="1" spans="1:28" s="23" customFormat="1" ht="18.75" x14ac:dyDescent="0.2">
      <c r="B1" s="24"/>
      <c r="K1" s="31"/>
      <c r="L1" s="31"/>
      <c r="M1" s="31"/>
      <c r="N1" s="31"/>
      <c r="O1" s="31"/>
      <c r="P1" s="31"/>
      <c r="Q1" s="31"/>
      <c r="R1" s="31"/>
      <c r="S1" s="31"/>
      <c r="T1" s="31"/>
      <c r="U1" s="31"/>
      <c r="V1" s="31"/>
      <c r="W1" s="31"/>
      <c r="X1" s="31"/>
      <c r="Y1" s="31"/>
      <c r="Z1" s="31"/>
      <c r="AA1" s="31"/>
      <c r="AB1" s="31"/>
    </row>
    <row r="2" spans="1:28" s="23" customFormat="1" ht="18.75" x14ac:dyDescent="0.3">
      <c r="A2" s="25"/>
      <c r="B2" s="26"/>
      <c r="K2" s="31"/>
      <c r="L2" s="31"/>
      <c r="M2" s="31"/>
      <c r="N2" s="31"/>
      <c r="O2" s="31"/>
      <c r="P2" s="31"/>
      <c r="Q2" s="31"/>
      <c r="R2" s="31"/>
      <c r="S2" s="31"/>
      <c r="T2" s="31"/>
      <c r="U2" s="31"/>
      <c r="V2" s="31"/>
      <c r="W2" s="31"/>
      <c r="X2" s="31"/>
      <c r="Y2" s="31"/>
      <c r="Z2" s="31"/>
      <c r="AA2" s="31"/>
      <c r="AB2" s="31"/>
    </row>
    <row r="3" spans="1:28" s="23" customFormat="1" ht="18.75" x14ac:dyDescent="0.2">
      <c r="A3" s="24"/>
      <c r="B3" s="24"/>
      <c r="K3" s="31"/>
      <c r="L3" s="31"/>
      <c r="M3" s="31"/>
      <c r="N3" s="31"/>
      <c r="O3" s="31"/>
      <c r="P3" s="31"/>
      <c r="Q3" s="31"/>
      <c r="R3" s="31"/>
      <c r="S3" s="31"/>
      <c r="T3" s="31"/>
      <c r="U3" s="31"/>
      <c r="V3" s="31"/>
      <c r="W3" s="31"/>
      <c r="X3" s="31"/>
      <c r="Y3" s="31"/>
      <c r="Z3" s="31"/>
      <c r="AA3" s="31"/>
      <c r="AB3" s="31"/>
    </row>
    <row r="4" spans="1:28" s="23" customFormat="1" ht="18.75" x14ac:dyDescent="0.2">
      <c r="A4" s="132" t="s">
        <v>371</v>
      </c>
      <c r="B4" s="28"/>
      <c r="C4" s="28"/>
      <c r="D4" s="28"/>
      <c r="K4" s="31"/>
      <c r="L4" s="31"/>
      <c r="M4" s="31"/>
      <c r="N4" s="31"/>
      <c r="O4" s="31"/>
      <c r="P4" s="31"/>
      <c r="Q4" s="31"/>
      <c r="R4" s="31"/>
      <c r="S4" s="31"/>
      <c r="T4" s="31"/>
      <c r="U4" s="31"/>
      <c r="V4" s="31"/>
      <c r="W4" s="31"/>
      <c r="X4" s="31"/>
      <c r="Y4" s="31"/>
      <c r="Z4" s="31"/>
      <c r="AA4" s="31"/>
      <c r="AB4" s="31"/>
    </row>
    <row r="5" spans="1:28" s="23" customFormat="1" ht="15.75" x14ac:dyDescent="0.25">
      <c r="A5" s="29"/>
      <c r="K5" s="31"/>
      <c r="L5" s="31"/>
      <c r="M5" s="31"/>
      <c r="N5" s="31"/>
      <c r="O5" s="31"/>
      <c r="P5" s="31"/>
      <c r="Q5" s="31"/>
      <c r="R5" s="31"/>
      <c r="S5" s="31"/>
      <c r="T5" s="31"/>
      <c r="U5" s="31"/>
      <c r="V5" s="31"/>
      <c r="W5" s="31"/>
      <c r="X5" s="31"/>
      <c r="Y5" s="31"/>
      <c r="Z5" s="31"/>
      <c r="AA5" s="31"/>
      <c r="AB5" s="31"/>
    </row>
    <row r="6" spans="1:28" s="23" customFormat="1" x14ac:dyDescent="0.2">
      <c r="A6" s="37" t="s">
        <v>382</v>
      </c>
      <c r="B6" s="121">
        <f>Voorblad!C6</f>
        <v>0</v>
      </c>
      <c r="K6" s="31"/>
      <c r="L6" s="31"/>
      <c r="M6" s="31"/>
      <c r="N6" s="31"/>
      <c r="O6" s="31"/>
      <c r="P6" s="31"/>
      <c r="Q6" s="31"/>
      <c r="R6" s="31"/>
      <c r="S6" s="31"/>
      <c r="T6" s="31"/>
      <c r="U6" s="31"/>
      <c r="V6" s="31"/>
      <c r="W6" s="31"/>
      <c r="X6" s="31"/>
      <c r="Y6" s="31"/>
      <c r="Z6" s="31"/>
      <c r="AA6" s="31"/>
      <c r="AB6" s="31"/>
    </row>
    <row r="7" spans="1:28" s="23" customFormat="1" x14ac:dyDescent="0.2">
      <c r="A7" s="37" t="s">
        <v>383</v>
      </c>
      <c r="B7" s="23">
        <f>'Invulblad PROJECT'!C4</f>
        <v>0</v>
      </c>
      <c r="K7" s="31"/>
      <c r="L7" s="31"/>
      <c r="M7" s="31"/>
      <c r="N7" s="31"/>
      <c r="O7" s="31"/>
      <c r="P7" s="31"/>
      <c r="Q7" s="31"/>
      <c r="R7" s="31"/>
      <c r="S7" s="31"/>
      <c r="T7" s="31"/>
      <c r="U7" s="31"/>
      <c r="V7" s="31"/>
      <c r="W7" s="31"/>
      <c r="X7" s="31"/>
      <c r="Y7" s="31"/>
      <c r="Z7" s="31"/>
      <c r="AA7" s="31"/>
      <c r="AB7" s="31"/>
    </row>
    <row r="8" spans="1:28" s="23" customFormat="1" ht="15.75" x14ac:dyDescent="0.25">
      <c r="A8" s="29"/>
      <c r="K8" s="31"/>
      <c r="L8" s="31"/>
      <c r="M8" s="31"/>
      <c r="N8" s="31"/>
      <c r="O8" s="31"/>
      <c r="P8" s="31"/>
      <c r="Q8" s="31"/>
      <c r="R8" s="31"/>
      <c r="S8" s="31"/>
      <c r="T8" s="31"/>
      <c r="U8" s="31"/>
      <c r="V8" s="31"/>
      <c r="W8" s="31"/>
      <c r="X8" s="31"/>
      <c r="Y8" s="31"/>
      <c r="Z8" s="31"/>
      <c r="AA8" s="31"/>
      <c r="AB8" s="31"/>
    </row>
    <row r="9" spans="1:28" x14ac:dyDescent="0.2">
      <c r="A9" s="30" t="s">
        <v>397</v>
      </c>
    </row>
    <row r="10" spans="1:28" x14ac:dyDescent="0.2">
      <c r="A10" s="32"/>
      <c r="E10" s="23"/>
    </row>
    <row r="11" spans="1:28" x14ac:dyDescent="0.2">
      <c r="A11" s="33" t="s">
        <v>385</v>
      </c>
      <c r="E11" s="23"/>
    </row>
    <row r="12" spans="1:28" x14ac:dyDescent="0.2">
      <c r="A12" s="33" t="s">
        <v>386</v>
      </c>
      <c r="E12" s="23"/>
    </row>
    <row r="13" spans="1:28" x14ac:dyDescent="0.2">
      <c r="A13" s="33" t="s">
        <v>302</v>
      </c>
      <c r="E13" s="23"/>
    </row>
    <row r="14" spans="1:28" x14ac:dyDescent="0.2">
      <c r="A14" s="33"/>
      <c r="E14" s="23"/>
    </row>
    <row r="15" spans="1:28" x14ac:dyDescent="0.2">
      <c r="A15" s="30" t="s">
        <v>80</v>
      </c>
      <c r="E15" s="23"/>
    </row>
    <row r="16" spans="1:28" x14ac:dyDescent="0.2">
      <c r="A16" s="34" t="s">
        <v>75</v>
      </c>
      <c r="B16" s="35" t="s">
        <v>82</v>
      </c>
      <c r="C16" s="23"/>
      <c r="D16" s="23"/>
    </row>
    <row r="17" spans="1:28" x14ac:dyDescent="0.2">
      <c r="A17" s="34" t="s">
        <v>76</v>
      </c>
      <c r="B17" s="35" t="s">
        <v>82</v>
      </c>
      <c r="C17" s="23"/>
      <c r="D17" s="23"/>
    </row>
    <row r="18" spans="1:28" x14ac:dyDescent="0.2">
      <c r="A18" s="34" t="s">
        <v>77</v>
      </c>
      <c r="B18" s="35" t="s">
        <v>82</v>
      </c>
      <c r="C18" s="23"/>
      <c r="D18" s="23"/>
    </row>
    <row r="19" spans="1:28" x14ac:dyDescent="0.2">
      <c r="A19" s="34" t="s">
        <v>78</v>
      </c>
      <c r="B19" s="35" t="s">
        <v>82</v>
      </c>
      <c r="C19" s="23"/>
      <c r="D19" s="23"/>
    </row>
    <row r="20" spans="1:28" s="36" customFormat="1" x14ac:dyDescent="0.2">
      <c r="A20" s="36" t="s">
        <v>303</v>
      </c>
      <c r="K20" s="31"/>
      <c r="L20" s="31"/>
      <c r="M20" s="31"/>
      <c r="N20" s="31"/>
      <c r="O20" s="31"/>
      <c r="P20" s="31"/>
      <c r="Q20" s="31"/>
      <c r="R20" s="31"/>
      <c r="S20" s="31"/>
      <c r="T20" s="31"/>
      <c r="U20" s="31"/>
      <c r="V20" s="31"/>
      <c r="W20" s="31"/>
      <c r="X20" s="31"/>
      <c r="Y20" s="31"/>
      <c r="Z20" s="31"/>
      <c r="AA20" s="31"/>
      <c r="AB20" s="31"/>
    </row>
    <row r="21" spans="1:28" s="36" customFormat="1" x14ac:dyDescent="0.2">
      <c r="K21" s="31"/>
      <c r="L21" s="31"/>
      <c r="M21" s="31"/>
      <c r="N21" s="31"/>
      <c r="O21" s="31"/>
      <c r="P21" s="31"/>
      <c r="Q21" s="31"/>
      <c r="R21" s="31"/>
      <c r="S21" s="31"/>
      <c r="T21" s="31"/>
      <c r="U21" s="31"/>
      <c r="V21" s="31"/>
      <c r="W21" s="31"/>
      <c r="X21" s="31"/>
      <c r="Y21" s="31"/>
      <c r="Z21" s="31"/>
      <c r="AA21" s="31"/>
      <c r="AB21" s="31"/>
    </row>
    <row r="22" spans="1:28" x14ac:dyDescent="0.2">
      <c r="A22" s="37" t="s">
        <v>296</v>
      </c>
      <c r="B22" s="38"/>
      <c r="C22" s="39"/>
      <c r="D22" s="39"/>
    </row>
    <row r="23" spans="1:28" x14ac:dyDescent="0.2">
      <c r="A23" s="40" t="s">
        <v>337</v>
      </c>
      <c r="B23" s="40" t="s">
        <v>7</v>
      </c>
      <c r="C23" s="40" t="s">
        <v>357</v>
      </c>
      <c r="D23" s="40" t="s">
        <v>5</v>
      </c>
    </row>
    <row r="24" spans="1:28" x14ac:dyDescent="0.2">
      <c r="A24" s="41"/>
      <c r="B24" s="41"/>
      <c r="C24" s="41"/>
      <c r="D24" s="42"/>
    </row>
    <row r="25" spans="1:28" x14ac:dyDescent="0.2">
      <c r="A25" s="41"/>
      <c r="B25" s="41"/>
      <c r="C25" s="41"/>
      <c r="D25" s="42"/>
    </row>
    <row r="26" spans="1:28" x14ac:dyDescent="0.2">
      <c r="A26" s="41"/>
      <c r="B26" s="41"/>
      <c r="C26" s="41"/>
      <c r="D26" s="42"/>
    </row>
    <row r="27" spans="1:28" x14ac:dyDescent="0.2">
      <c r="A27" s="41"/>
      <c r="B27" s="41"/>
      <c r="C27" s="41"/>
      <c r="D27" s="42"/>
    </row>
    <row r="28" spans="1:28" x14ac:dyDescent="0.2">
      <c r="A28" s="41"/>
      <c r="B28" s="41"/>
      <c r="C28" s="41"/>
      <c r="D28" s="42"/>
    </row>
    <row r="29" spans="1:28" x14ac:dyDescent="0.2">
      <c r="A29" s="41"/>
      <c r="B29" s="41"/>
      <c r="C29" s="41"/>
      <c r="D29" s="42"/>
    </row>
    <row r="30" spans="1:28" x14ac:dyDescent="0.2">
      <c r="A30" s="41"/>
      <c r="B30" s="41"/>
      <c r="C30" s="41"/>
      <c r="D30" s="42"/>
    </row>
    <row r="31" spans="1:28" x14ac:dyDescent="0.2">
      <c r="A31" s="41"/>
      <c r="B31" s="41"/>
      <c r="C31" s="41"/>
      <c r="D31" s="42"/>
    </row>
    <row r="32" spans="1:28" x14ac:dyDescent="0.2">
      <c r="A32" s="41"/>
      <c r="B32" s="41"/>
      <c r="C32" s="41"/>
      <c r="D32" s="42"/>
    </row>
    <row r="33" spans="1:4" x14ac:dyDescent="0.2">
      <c r="A33" s="41"/>
      <c r="B33" s="41"/>
      <c r="C33" s="41"/>
      <c r="D33" s="42"/>
    </row>
    <row r="34" spans="1:4" x14ac:dyDescent="0.2">
      <c r="A34" s="41"/>
      <c r="B34" s="41"/>
      <c r="C34" s="41"/>
      <c r="D34" s="42"/>
    </row>
    <row r="35" spans="1:4" x14ac:dyDescent="0.2">
      <c r="A35" s="41"/>
      <c r="B35" s="41"/>
      <c r="C35" s="41"/>
      <c r="D35" s="42"/>
    </row>
    <row r="36" spans="1:4" x14ac:dyDescent="0.2">
      <c r="A36" s="41"/>
      <c r="B36" s="41"/>
      <c r="C36" s="41"/>
      <c r="D36" s="42"/>
    </row>
    <row r="37" spans="1:4" x14ac:dyDescent="0.2">
      <c r="A37" s="41"/>
      <c r="B37" s="41"/>
      <c r="C37" s="41"/>
      <c r="D37" s="42"/>
    </row>
    <row r="38" spans="1:4" x14ac:dyDescent="0.2">
      <c r="A38" s="41"/>
      <c r="B38" s="41"/>
      <c r="C38" s="41"/>
      <c r="D38" s="42"/>
    </row>
    <row r="39" spans="1:4" x14ac:dyDescent="0.2">
      <c r="A39" s="41"/>
      <c r="B39" s="41"/>
      <c r="C39" s="41"/>
      <c r="D39" s="42"/>
    </row>
    <row r="40" spans="1:4" x14ac:dyDescent="0.2">
      <c r="A40" s="41"/>
      <c r="B40" s="41"/>
      <c r="C40" s="41"/>
      <c r="D40" s="42"/>
    </row>
    <row r="41" spans="1:4" x14ac:dyDescent="0.2">
      <c r="A41" s="41"/>
      <c r="B41" s="41"/>
      <c r="C41" s="41"/>
      <c r="D41" s="42"/>
    </row>
    <row r="42" spans="1:4" x14ac:dyDescent="0.2">
      <c r="A42" s="41"/>
      <c r="B42" s="41"/>
      <c r="C42" s="41"/>
      <c r="D42" s="42"/>
    </row>
    <row r="43" spans="1:4" x14ac:dyDescent="0.2">
      <c r="A43" s="41"/>
      <c r="B43" s="41"/>
      <c r="C43" s="41"/>
      <c r="D43" s="42"/>
    </row>
    <row r="44" spans="1:4" x14ac:dyDescent="0.2">
      <c r="A44" s="41"/>
      <c r="B44" s="41"/>
      <c r="C44" s="41"/>
      <c r="D44" s="42"/>
    </row>
    <row r="45" spans="1:4" x14ac:dyDescent="0.2">
      <c r="A45" s="41"/>
      <c r="B45" s="41"/>
      <c r="C45" s="41"/>
      <c r="D45" s="42"/>
    </row>
    <row r="46" spans="1:4" x14ac:dyDescent="0.2">
      <c r="A46" s="41"/>
      <c r="B46" s="41"/>
      <c r="C46" s="41"/>
      <c r="D46" s="42"/>
    </row>
    <row r="47" spans="1:4" x14ac:dyDescent="0.2">
      <c r="A47" s="41"/>
      <c r="B47" s="41"/>
      <c r="C47" s="41"/>
      <c r="D47" s="42"/>
    </row>
    <row r="48" spans="1:4" x14ac:dyDescent="0.2">
      <c r="A48" s="41"/>
      <c r="B48" s="41"/>
      <c r="C48" s="41"/>
      <c r="D48" s="42"/>
    </row>
    <row r="49" spans="1:4" x14ac:dyDescent="0.2">
      <c r="A49" s="43"/>
      <c r="B49" s="43"/>
      <c r="C49" s="43"/>
      <c r="D49" s="44"/>
    </row>
    <row r="50" spans="1:4" x14ac:dyDescent="0.2">
      <c r="A50" s="23"/>
      <c r="B50" s="43"/>
      <c r="C50" s="43"/>
      <c r="D50" s="44"/>
    </row>
    <row r="51" spans="1:4" x14ac:dyDescent="0.2">
      <c r="A51" s="37" t="s">
        <v>359</v>
      </c>
      <c r="B51" s="38"/>
    </row>
    <row r="52" spans="1:4" ht="12.75" customHeight="1" x14ac:dyDescent="0.2">
      <c r="A52" s="40" t="s">
        <v>345</v>
      </c>
      <c r="B52" s="40" t="s">
        <v>338</v>
      </c>
      <c r="C52" s="43"/>
    </row>
    <row r="53" spans="1:4" ht="14.25" customHeight="1" x14ac:dyDescent="0.2">
      <c r="A53" s="41"/>
      <c r="B53" s="42"/>
      <c r="C53" s="43"/>
    </row>
    <row r="54" spans="1:4" x14ac:dyDescent="0.2">
      <c r="A54" s="41"/>
      <c r="B54" s="42"/>
      <c r="C54" s="43"/>
    </row>
    <row r="55" spans="1:4" x14ac:dyDescent="0.2">
      <c r="A55" s="41"/>
      <c r="B55" s="42"/>
      <c r="C55" s="43"/>
    </row>
    <row r="56" spans="1:4" x14ac:dyDescent="0.2">
      <c r="A56" s="41"/>
      <c r="B56" s="42"/>
      <c r="C56" s="43"/>
    </row>
    <row r="57" spans="1:4" x14ac:dyDescent="0.2">
      <c r="A57" s="41"/>
      <c r="B57" s="42"/>
      <c r="C57" s="43"/>
    </row>
    <row r="58" spans="1:4" x14ac:dyDescent="0.2">
      <c r="A58" s="41"/>
      <c r="B58" s="42"/>
      <c r="C58" s="43"/>
    </row>
    <row r="59" spans="1:4" x14ac:dyDescent="0.2">
      <c r="A59" s="41"/>
      <c r="B59" s="42"/>
      <c r="C59" s="43"/>
    </row>
    <row r="60" spans="1:4" x14ac:dyDescent="0.2">
      <c r="A60" s="41"/>
      <c r="B60" s="42"/>
      <c r="C60" s="43"/>
    </row>
    <row r="61" spans="1:4" x14ac:dyDescent="0.2">
      <c r="A61" s="41"/>
      <c r="B61" s="42"/>
      <c r="C61" s="43"/>
    </row>
    <row r="62" spans="1:4" x14ac:dyDescent="0.2">
      <c r="A62" s="41"/>
      <c r="B62" s="42"/>
      <c r="C62" s="43"/>
    </row>
    <row r="63" spans="1:4" x14ac:dyDescent="0.2">
      <c r="A63" s="41"/>
      <c r="B63" s="42"/>
      <c r="C63" s="43"/>
    </row>
    <row r="64" spans="1:4" x14ac:dyDescent="0.2">
      <c r="A64" s="41"/>
      <c r="B64" s="42"/>
      <c r="C64" s="43"/>
    </row>
    <row r="65" spans="1:4" x14ac:dyDescent="0.2">
      <c r="A65" s="41"/>
      <c r="B65" s="42"/>
      <c r="C65" s="43"/>
    </row>
    <row r="66" spans="1:4" x14ac:dyDescent="0.2">
      <c r="A66" s="41"/>
      <c r="B66" s="42"/>
      <c r="C66" s="43"/>
    </row>
    <row r="67" spans="1:4" x14ac:dyDescent="0.2">
      <c r="A67" s="41"/>
      <c r="B67" s="42"/>
      <c r="C67" s="43"/>
    </row>
    <row r="68" spans="1:4" x14ac:dyDescent="0.2">
      <c r="A68" s="41"/>
      <c r="B68" s="42"/>
      <c r="C68" s="43"/>
    </row>
    <row r="69" spans="1:4" x14ac:dyDescent="0.2">
      <c r="A69" s="41"/>
      <c r="B69" s="42"/>
      <c r="C69" s="43"/>
    </row>
    <row r="70" spans="1:4" x14ac:dyDescent="0.2">
      <c r="A70" s="41"/>
      <c r="B70" s="42"/>
      <c r="C70" s="43"/>
    </row>
    <row r="71" spans="1:4" x14ac:dyDescent="0.2">
      <c r="A71" s="41"/>
      <c r="B71" s="42"/>
      <c r="C71" s="43"/>
    </row>
    <row r="72" spans="1:4" x14ac:dyDescent="0.2">
      <c r="A72" s="41"/>
      <c r="B72" s="42"/>
      <c r="C72" s="43"/>
    </row>
    <row r="73" spans="1:4" x14ac:dyDescent="0.2">
      <c r="A73" s="41"/>
      <c r="B73" s="42"/>
      <c r="C73" s="43"/>
    </row>
    <row r="74" spans="1:4" x14ac:dyDescent="0.2">
      <c r="A74" s="41"/>
      <c r="B74" s="42"/>
      <c r="C74" s="43"/>
    </row>
    <row r="75" spans="1:4" x14ac:dyDescent="0.2">
      <c r="A75" s="41"/>
      <c r="B75" s="42"/>
      <c r="C75" s="43"/>
    </row>
    <row r="76" spans="1:4" x14ac:dyDescent="0.2">
      <c r="A76" s="41"/>
      <c r="B76" s="42"/>
      <c r="C76" s="43"/>
    </row>
    <row r="77" spans="1:4" x14ac:dyDescent="0.2">
      <c r="A77" s="41"/>
      <c r="B77" s="42"/>
      <c r="C77" s="43"/>
    </row>
    <row r="78" spans="1:4" x14ac:dyDescent="0.2">
      <c r="A78" s="41"/>
      <c r="B78" s="42"/>
      <c r="C78" s="43"/>
    </row>
    <row r="79" spans="1:4" x14ac:dyDescent="0.2">
      <c r="A79" s="23"/>
      <c r="B79" s="43"/>
      <c r="C79" s="43"/>
      <c r="D79" s="44"/>
    </row>
    <row r="80" spans="1:4" x14ac:dyDescent="0.2">
      <c r="A80" s="23" t="s">
        <v>350</v>
      </c>
      <c r="B80" s="43"/>
      <c r="C80" s="43"/>
      <c r="D80" s="44">
        <f>SUM(B53:B78)</f>
        <v>0</v>
      </c>
    </row>
    <row r="81" spans="1:5" x14ac:dyDescent="0.2">
      <c r="A81" s="23"/>
      <c r="B81" s="43"/>
      <c r="C81" s="43"/>
      <c r="D81" s="44"/>
    </row>
    <row r="82" spans="1:5" x14ac:dyDescent="0.2">
      <c r="A82" s="37" t="s">
        <v>351</v>
      </c>
      <c r="B82" s="38"/>
      <c r="C82" s="43"/>
      <c r="D82" s="44"/>
    </row>
    <row r="83" spans="1:5" x14ac:dyDescent="0.2">
      <c r="A83" s="40" t="s">
        <v>345</v>
      </c>
      <c r="B83" s="40" t="s">
        <v>338</v>
      </c>
      <c r="C83" s="43"/>
      <c r="D83" s="44"/>
    </row>
    <row r="84" spans="1:5" x14ac:dyDescent="0.2">
      <c r="A84" s="41"/>
      <c r="B84" s="42"/>
      <c r="C84" s="43"/>
      <c r="D84" s="44"/>
    </row>
    <row r="85" spans="1:5" x14ac:dyDescent="0.2">
      <c r="A85" s="41"/>
      <c r="B85" s="42"/>
      <c r="C85" s="43"/>
      <c r="D85" s="44"/>
    </row>
    <row r="86" spans="1:5" x14ac:dyDescent="0.2">
      <c r="A86" s="41"/>
      <c r="B86" s="42"/>
      <c r="C86" s="43"/>
      <c r="D86" s="44"/>
    </row>
    <row r="87" spans="1:5" x14ac:dyDescent="0.2">
      <c r="A87" s="41"/>
      <c r="B87" s="42"/>
      <c r="C87" s="43"/>
      <c r="D87" s="44"/>
    </row>
    <row r="88" spans="1:5" x14ac:dyDescent="0.2">
      <c r="A88" s="41"/>
      <c r="B88" s="42"/>
      <c r="C88" s="43"/>
      <c r="D88" s="44"/>
    </row>
    <row r="89" spans="1:5" x14ac:dyDescent="0.2">
      <c r="A89" s="41"/>
      <c r="B89" s="42"/>
      <c r="C89" s="43"/>
      <c r="D89" s="44"/>
    </row>
    <row r="90" spans="1:5" x14ac:dyDescent="0.2">
      <c r="A90" s="41"/>
      <c r="B90" s="42"/>
      <c r="C90" s="43"/>
      <c r="D90" s="44"/>
    </row>
    <row r="91" spans="1:5" x14ac:dyDescent="0.2">
      <c r="A91" s="41"/>
      <c r="B91" s="42"/>
      <c r="C91" s="43"/>
      <c r="D91" s="44"/>
    </row>
    <row r="92" spans="1:5" x14ac:dyDescent="0.2">
      <c r="A92" s="23"/>
      <c r="B92" s="43"/>
      <c r="C92" s="43"/>
      <c r="D92" s="44"/>
    </row>
    <row r="93" spans="1:5" x14ac:dyDescent="0.2">
      <c r="A93" s="23" t="s">
        <v>352</v>
      </c>
      <c r="B93" s="43"/>
      <c r="C93" s="43"/>
      <c r="D93" s="44">
        <f>SUM(B84:B92)</f>
        <v>0</v>
      </c>
    </row>
    <row r="94" spans="1:5" x14ac:dyDescent="0.2">
      <c r="A94" s="23"/>
      <c r="B94" s="43"/>
      <c r="C94" s="43"/>
      <c r="D94" s="44"/>
    </row>
    <row r="95" spans="1:5" x14ac:dyDescent="0.2">
      <c r="A95" s="137" t="s">
        <v>313</v>
      </c>
      <c r="B95" s="23"/>
      <c r="C95" s="45"/>
      <c r="D95" s="45">
        <f>IF(UPPER('Invulblad ONDERZOEKERS'!C19)="Actief",1,0)+IF(UPPER('Invulblad ONDERZOEKERS'!D19)="Actief",1,0)+IF(UPPER('Invulblad ONDERZOEKERS'!E19)="Actief",1,0)+IF(UPPER('Invulblad ONDERZOEKERS'!F19)="Actief",1,0)</f>
        <v>0</v>
      </c>
      <c r="E95" s="46"/>
    </row>
    <row r="96" spans="1:5" ht="13.5" thickBot="1" x14ac:dyDescent="0.25">
      <c r="A96" s="45"/>
      <c r="B96" s="23"/>
      <c r="C96" s="45"/>
    </row>
    <row r="97" spans="1:5" ht="13.5" thickTop="1" x14ac:dyDescent="0.2">
      <c r="A97" s="47"/>
      <c r="B97" s="48"/>
      <c r="C97" s="47"/>
      <c r="D97" s="49"/>
    </row>
    <row r="98" spans="1:5" x14ac:dyDescent="0.2">
      <c r="A98" s="45" t="s">
        <v>353</v>
      </c>
      <c r="C98" s="45"/>
      <c r="D98" s="51">
        <f>1600 + (160*D80)</f>
        <v>1600</v>
      </c>
      <c r="E98" s="52"/>
    </row>
    <row r="99" spans="1:5" x14ac:dyDescent="0.2">
      <c r="A99" s="50" t="s">
        <v>354</v>
      </c>
      <c r="B99" s="50"/>
      <c r="C99" s="45"/>
      <c r="D99" s="51">
        <f>+D93*160</f>
        <v>0</v>
      </c>
      <c r="E99" s="53"/>
    </row>
    <row r="100" spans="1:5" x14ac:dyDescent="0.2">
      <c r="A100" s="45"/>
      <c r="B100" s="50"/>
      <c r="C100" s="45"/>
      <c r="D100" s="51"/>
      <c r="E100" s="53"/>
    </row>
    <row r="101" spans="1:5" x14ac:dyDescent="0.2">
      <c r="A101" s="30" t="s">
        <v>340</v>
      </c>
      <c r="E101" s="53"/>
    </row>
    <row r="102" spans="1:5" x14ac:dyDescent="0.2">
      <c r="A102" s="40" t="s">
        <v>341</v>
      </c>
      <c r="B102" s="40" t="s">
        <v>328</v>
      </c>
      <c r="C102" s="40" t="s">
        <v>7</v>
      </c>
      <c r="D102" s="54" t="s">
        <v>8</v>
      </c>
    </row>
    <row r="103" spans="1:5" x14ac:dyDescent="0.2">
      <c r="A103" s="23" t="s">
        <v>326</v>
      </c>
      <c r="B103" s="23"/>
      <c r="C103" s="55"/>
      <c r="D103" s="56"/>
      <c r="E103" s="57"/>
    </row>
    <row r="104" spans="1:5" x14ac:dyDescent="0.2">
      <c r="A104" s="23" t="s">
        <v>327</v>
      </c>
      <c r="B104" s="23"/>
      <c r="C104" s="55"/>
      <c r="D104" s="56"/>
      <c r="E104" s="57"/>
    </row>
    <row r="105" spans="1:5" x14ac:dyDescent="0.2">
      <c r="A105" s="23"/>
      <c r="B105" s="23"/>
      <c r="C105" s="55"/>
      <c r="D105" s="55"/>
      <c r="E105" s="57"/>
    </row>
    <row r="106" spans="1:5" x14ac:dyDescent="0.2">
      <c r="A106" s="30" t="s">
        <v>342</v>
      </c>
      <c r="E106" s="53"/>
    </row>
    <row r="107" spans="1:5" x14ac:dyDescent="0.2">
      <c r="A107" s="40" t="s">
        <v>4</v>
      </c>
      <c r="B107" s="40" t="s">
        <v>295</v>
      </c>
      <c r="C107" s="40"/>
      <c r="D107" s="54" t="s">
        <v>8</v>
      </c>
    </row>
    <row r="108" spans="1:5" x14ac:dyDescent="0.2">
      <c r="A108" s="23" t="s">
        <v>325</v>
      </c>
      <c r="B108" s="23"/>
      <c r="C108" s="55"/>
      <c r="D108" s="51">
        <f>375*B108</f>
        <v>0</v>
      </c>
      <c r="E108" s="58"/>
    </row>
    <row r="109" spans="1:5" x14ac:dyDescent="0.2">
      <c r="A109" s="23"/>
      <c r="C109" s="55"/>
      <c r="D109" s="55"/>
      <c r="E109" s="58"/>
    </row>
    <row r="110" spans="1:5" ht="13.5" thickBot="1" x14ac:dyDescent="0.25">
      <c r="A110" s="23"/>
      <c r="B110" s="59"/>
      <c r="C110" s="60"/>
      <c r="D110" s="61"/>
    </row>
    <row r="111" spans="1:5" x14ac:dyDescent="0.2">
      <c r="A111" s="23"/>
      <c r="B111" s="45" t="s">
        <v>339</v>
      </c>
      <c r="C111" s="23"/>
      <c r="D111" s="62">
        <f>+D98+D103+D104+D108</f>
        <v>1600</v>
      </c>
    </row>
    <row r="112" spans="1:5" x14ac:dyDescent="0.2">
      <c r="A112" s="23"/>
      <c r="B112" s="45" t="s">
        <v>355</v>
      </c>
      <c r="C112" s="23"/>
      <c r="D112" s="51">
        <f>+D111+D99</f>
        <v>1600</v>
      </c>
    </row>
    <row r="113" spans="1:16" x14ac:dyDescent="0.2">
      <c r="A113" s="23"/>
      <c r="B113" s="45"/>
      <c r="C113" s="23"/>
      <c r="D113" s="62"/>
      <c r="L113" s="129"/>
      <c r="M113" s="129"/>
      <c r="N113" s="129"/>
      <c r="O113" s="129"/>
      <c r="P113" s="129"/>
    </row>
    <row r="114" spans="1:16" x14ac:dyDescent="0.2">
      <c r="A114" s="23"/>
      <c r="B114" s="45"/>
      <c r="C114" s="23"/>
      <c r="D114" s="63"/>
      <c r="E114" s="58"/>
      <c r="L114" s="128"/>
      <c r="M114" s="128"/>
      <c r="N114" s="128"/>
      <c r="O114" s="128"/>
      <c r="P114" s="128"/>
    </row>
    <row r="115" spans="1:16" x14ac:dyDescent="0.2">
      <c r="A115" s="137" t="s">
        <v>294</v>
      </c>
      <c r="B115" s="45"/>
      <c r="C115" s="23"/>
      <c r="D115" s="63"/>
      <c r="E115" s="58"/>
    </row>
    <row r="116" spans="1:16" x14ac:dyDescent="0.2">
      <c r="A116" s="64" t="s">
        <v>4</v>
      </c>
      <c r="B116" s="65"/>
      <c r="C116" s="66"/>
      <c r="D116" s="67"/>
      <c r="E116" s="58"/>
    </row>
    <row r="117" spans="1:16" x14ac:dyDescent="0.2">
      <c r="A117" s="23" t="s">
        <v>343</v>
      </c>
      <c r="B117" s="23"/>
      <c r="C117" s="45"/>
      <c r="D117" s="62">
        <f xml:space="preserve"> (16*D80) +(100*D95)</f>
        <v>0</v>
      </c>
      <c r="E117" s="136"/>
    </row>
    <row r="118" spans="1:16" x14ac:dyDescent="0.2">
      <c r="A118" s="23" t="s">
        <v>344</v>
      </c>
      <c r="B118" s="45"/>
      <c r="C118" s="23"/>
      <c r="D118" s="62">
        <f>IF(UPPER(B16)="JA",560,0)+IF(UPPER(B17)="JA",50,0)+IF(UPPER(B18)="JA",60,0)+IF(UPPER(B19)="JA",40,0)</f>
        <v>0</v>
      </c>
      <c r="E118" s="135"/>
    </row>
    <row r="119" spans="1:16" ht="13.5" thickBot="1" x14ac:dyDescent="0.25">
      <c r="A119" s="23"/>
      <c r="B119" s="59"/>
      <c r="C119" s="59"/>
      <c r="D119" s="68"/>
    </row>
    <row r="120" spans="1:16" x14ac:dyDescent="0.2">
      <c r="A120" s="45" t="s">
        <v>356</v>
      </c>
      <c r="C120" s="23"/>
      <c r="D120" s="62">
        <f>SUM(D117:D118)</f>
        <v>0</v>
      </c>
    </row>
    <row r="121" spans="1:16" x14ac:dyDescent="0.2">
      <c r="A121" s="45" t="s">
        <v>358</v>
      </c>
      <c r="C121" s="23"/>
      <c r="D121" s="62">
        <f>D120+D93*16</f>
        <v>0</v>
      </c>
    </row>
    <row r="122" spans="1:16" x14ac:dyDescent="0.2">
      <c r="A122" s="23"/>
      <c r="B122" s="45"/>
      <c r="C122" s="23"/>
      <c r="D122" s="23"/>
      <c r="E122" s="58"/>
    </row>
    <row r="123" spans="1:16" x14ac:dyDescent="0.2">
      <c r="A123" s="138" t="s">
        <v>334</v>
      </c>
      <c r="B123" s="45"/>
      <c r="C123" s="23"/>
      <c r="D123" s="23"/>
      <c r="E123" s="58"/>
    </row>
    <row r="124" spans="1:16" x14ac:dyDescent="0.2">
      <c r="A124" s="69" t="s">
        <v>4</v>
      </c>
      <c r="B124" s="70"/>
      <c r="C124" s="71"/>
      <c r="D124" s="72" t="s">
        <v>8</v>
      </c>
      <c r="E124" s="58"/>
    </row>
    <row r="125" spans="1:16" x14ac:dyDescent="0.2">
      <c r="A125" s="73" t="s">
        <v>332</v>
      </c>
      <c r="B125" s="45"/>
      <c r="C125" s="23"/>
      <c r="D125" s="63"/>
      <c r="E125" s="58"/>
    </row>
    <row r="126" spans="1:16" x14ac:dyDescent="0.2">
      <c r="A126" s="73" t="s">
        <v>333</v>
      </c>
      <c r="B126" s="45"/>
      <c r="C126" s="23"/>
      <c r="D126" s="63"/>
      <c r="E126" s="58"/>
    </row>
    <row r="127" spans="1:16" x14ac:dyDescent="0.2">
      <c r="A127" s="74"/>
      <c r="B127" s="74"/>
      <c r="C127" s="74"/>
      <c r="D127" s="75"/>
      <c r="E127" s="74"/>
    </row>
    <row r="128" spans="1:16" ht="13.5" thickBot="1" x14ac:dyDescent="0.25">
      <c r="A128" s="74"/>
      <c r="B128" s="76"/>
      <c r="C128" s="76"/>
      <c r="D128" s="77"/>
      <c r="E128" s="74"/>
    </row>
    <row r="129" spans="1:7" x14ac:dyDescent="0.2">
      <c r="A129" s="74"/>
      <c r="B129" s="45" t="s">
        <v>335</v>
      </c>
      <c r="C129" s="23"/>
      <c r="D129" s="62">
        <f>SUM(D125:D126)</f>
        <v>0</v>
      </c>
      <c r="E129" s="74"/>
    </row>
    <row r="130" spans="1:7" x14ac:dyDescent="0.2">
      <c r="A130" s="74"/>
      <c r="B130" s="45"/>
      <c r="C130" s="23"/>
      <c r="D130" s="58"/>
      <c r="E130" s="74"/>
    </row>
    <row r="131" spans="1:7" x14ac:dyDescent="0.2">
      <c r="A131" s="74"/>
      <c r="B131" s="74"/>
      <c r="C131" s="74"/>
      <c r="D131" s="74"/>
      <c r="E131" s="74"/>
    </row>
    <row r="132" spans="1:7" x14ac:dyDescent="0.2">
      <c r="A132" s="139" t="s">
        <v>331</v>
      </c>
      <c r="B132" s="74"/>
      <c r="C132" s="74"/>
      <c r="D132" s="74"/>
      <c r="E132" s="74"/>
    </row>
    <row r="133" spans="1:7" x14ac:dyDescent="0.2">
      <c r="A133" s="78" t="s">
        <v>67</v>
      </c>
      <c r="B133" s="74"/>
      <c r="C133" s="74"/>
      <c r="D133" s="74"/>
      <c r="E133" s="74"/>
    </row>
    <row r="134" spans="1:7" x14ac:dyDescent="0.2">
      <c r="A134" s="79" t="s">
        <v>4</v>
      </c>
      <c r="B134" s="40" t="s">
        <v>6</v>
      </c>
      <c r="C134" s="40" t="s">
        <v>7</v>
      </c>
      <c r="D134" s="79" t="s">
        <v>64</v>
      </c>
    </row>
    <row r="135" spans="1:7" x14ac:dyDescent="0.2">
      <c r="A135" s="80"/>
      <c r="B135" s="81"/>
      <c r="C135" s="81"/>
      <c r="D135" s="73" t="s">
        <v>79</v>
      </c>
    </row>
    <row r="136" spans="1:7" x14ac:dyDescent="0.2">
      <c r="A136" s="80"/>
      <c r="B136" s="81"/>
      <c r="C136" s="81"/>
      <c r="D136" s="73" t="s">
        <v>79</v>
      </c>
    </row>
    <row r="137" spans="1:7" x14ac:dyDescent="0.2">
      <c r="B137" s="73"/>
      <c r="C137" s="73"/>
      <c r="D137" s="73"/>
    </row>
    <row r="138" spans="1:7" x14ac:dyDescent="0.2">
      <c r="A138" s="78" t="s">
        <v>81</v>
      </c>
      <c r="B138" s="74"/>
      <c r="C138" s="74"/>
      <c r="D138" s="74"/>
      <c r="E138" s="74"/>
      <c r="F138" s="74"/>
      <c r="G138" s="74"/>
    </row>
    <row r="139" spans="1:7" ht="13.5" thickBot="1" x14ac:dyDescent="0.25">
      <c r="A139" s="74"/>
      <c r="B139" s="74"/>
      <c r="C139" s="74"/>
      <c r="D139" s="74"/>
      <c r="E139" s="74"/>
      <c r="F139" s="74"/>
      <c r="G139" s="74"/>
    </row>
    <row r="140" spans="1:7" s="86" customFormat="1" ht="12" x14ac:dyDescent="0.2">
      <c r="A140" s="82" t="s">
        <v>5</v>
      </c>
      <c r="B140" s="83" t="s">
        <v>4</v>
      </c>
      <c r="C140" s="84"/>
      <c r="D140" s="85"/>
    </row>
    <row r="141" spans="1:7" s="86" customFormat="1" ht="12" x14ac:dyDescent="0.2">
      <c r="A141" s="87" t="s">
        <v>60</v>
      </c>
      <c r="B141" s="88" t="s">
        <v>371</v>
      </c>
      <c r="C141" s="89"/>
      <c r="D141" s="90"/>
    </row>
    <row r="142" spans="1:7" s="86" customFormat="1" ht="12" x14ac:dyDescent="0.2">
      <c r="A142" s="87" t="s">
        <v>405</v>
      </c>
      <c r="B142" s="88" t="s">
        <v>12</v>
      </c>
      <c r="C142" s="89"/>
      <c r="D142" s="90"/>
    </row>
    <row r="143" spans="1:7" s="86" customFormat="1" ht="12" x14ac:dyDescent="0.2">
      <c r="A143" s="87" t="s">
        <v>61</v>
      </c>
      <c r="B143" s="88" t="s">
        <v>12</v>
      </c>
      <c r="C143" s="89"/>
      <c r="D143" s="90"/>
    </row>
    <row r="144" spans="1:7" ht="13.5" thickBot="1" x14ac:dyDescent="0.25">
      <c r="A144" s="91" t="s">
        <v>62</v>
      </c>
      <c r="B144" s="92" t="s">
        <v>63</v>
      </c>
      <c r="C144" s="93"/>
      <c r="D144" s="94"/>
    </row>
    <row r="145" spans="1:6" x14ac:dyDescent="0.2">
      <c r="A145" s="95"/>
      <c r="B145" s="95"/>
      <c r="C145" s="95"/>
      <c r="D145" s="95"/>
      <c r="E145" s="95"/>
      <c r="F145" s="95"/>
    </row>
  </sheetData>
  <phoneticPr fontId="7" type="noConversion"/>
  <pageMargins left="0.74803149606299213" right="0.51181102362204722" top="0.51181102362204722" bottom="0.51181102362204722" header="0.51181102362204722" footer="0.51181102362204722"/>
  <pageSetup paperSize="9" scale="94"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Invulblad PROJECT</vt:lpstr>
      <vt:lpstr>invoer gegevens</vt:lpstr>
      <vt:lpstr>Invulblad ONDERZOEKERS</vt:lpstr>
      <vt:lpstr>OFFERTE</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CvB</dc:creator>
  <cp:lastModifiedBy>Redeman, A.M. (Annemieke)</cp:lastModifiedBy>
  <cp:lastPrinted>2017-07-11T11:23:16Z</cp:lastPrinted>
  <dcterms:created xsi:type="dcterms:W3CDTF">2003-03-18T11:12:48Z</dcterms:created>
  <dcterms:modified xsi:type="dcterms:W3CDTF">2018-01-08T09:21:51Z</dcterms:modified>
</cp:coreProperties>
</file>